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W:\condivisioni\investimenti\ANNO 2022\PAO 2022\"/>
    </mc:Choice>
  </mc:AlternateContent>
  <xr:revisionPtr revIDLastSave="0" documentId="13_ncr:1_{4E0E4DAF-1B7A-48D0-B994-18CF4A6E4490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Foglio1" sheetId="2" r:id="rId1"/>
    <sheet name="BURLO" sheetId="4" r:id="rId2"/>
    <sheet name="Foglio2" sheetId="5" r:id="rId3"/>
  </sheets>
  <definedNames>
    <definedName name="_xlnm._FilterDatabase" localSheetId="1" hidden="1">BURLO!$A$3:$IV$184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94" i="4" l="1"/>
  <c r="I194" i="4"/>
  <c r="I188" i="4"/>
  <c r="I186" i="4"/>
  <c r="E188" i="4"/>
  <c r="E186" i="4"/>
  <c r="H176" i="4"/>
  <c r="H177" i="4"/>
  <c r="H178" i="4"/>
  <c r="H179" i="4"/>
  <c r="H175" i="4"/>
  <c r="I192" i="4"/>
  <c r="J132" i="4"/>
  <c r="I130" i="4"/>
  <c r="H120" i="4"/>
  <c r="G119" i="4"/>
  <c r="I119" i="4" s="1"/>
  <c r="G117" i="4"/>
  <c r="I117" i="4" s="1"/>
  <c r="E119" i="4"/>
  <c r="E117" i="4"/>
  <c r="G120" i="4"/>
  <c r="H104" i="4"/>
  <c r="G104" i="4"/>
  <c r="G102" i="4"/>
  <c r="I101" i="4"/>
  <c r="E101" i="4"/>
  <c r="I99" i="4"/>
  <c r="E99" i="4"/>
  <c r="I97" i="4"/>
  <c r="E97" i="4"/>
  <c r="I62" i="4"/>
  <c r="I60" i="4"/>
  <c r="I58" i="4"/>
  <c r="I56" i="4"/>
  <c r="I54" i="4"/>
  <c r="E62" i="4"/>
  <c r="E60" i="4"/>
  <c r="E58" i="4"/>
  <c r="E56" i="4"/>
  <c r="E54" i="4"/>
  <c r="I104" i="4" l="1"/>
  <c r="I120" i="4"/>
  <c r="I128" i="4"/>
  <c r="G115" i="4"/>
  <c r="G52" i="4"/>
  <c r="I184" i="4"/>
  <c r="H114" i="4"/>
  <c r="H5" i="4"/>
  <c r="L63" i="5"/>
  <c r="K63" i="5"/>
  <c r="J63" i="5"/>
  <c r="I63" i="5"/>
  <c r="H63" i="5"/>
  <c r="M61" i="5"/>
  <c r="M60" i="5"/>
  <c r="M53" i="5"/>
  <c r="M49" i="5"/>
  <c r="M48" i="5"/>
  <c r="M47" i="5"/>
  <c r="M42" i="5"/>
  <c r="M35" i="5"/>
  <c r="M34" i="5"/>
  <c r="M63" i="5" s="1"/>
  <c r="K30" i="5"/>
  <c r="J30" i="5"/>
  <c r="I30" i="5"/>
  <c r="M28" i="5"/>
  <c r="M27" i="5"/>
  <c r="L25" i="5"/>
  <c r="M24" i="5"/>
  <c r="L24" i="5" s="1"/>
  <c r="H24" i="5"/>
  <c r="L22" i="5"/>
  <c r="L21" i="5"/>
  <c r="L18" i="5"/>
  <c r="L17" i="5"/>
  <c r="L16" i="5"/>
  <c r="L14" i="5"/>
  <c r="L13" i="5"/>
  <c r="L30" i="5" s="1"/>
  <c r="M8" i="5"/>
  <c r="M30" i="5" s="1"/>
</calcChain>
</file>

<file path=xl/sharedStrings.xml><?xml version="1.0" encoding="utf-8"?>
<sst xmlns="http://schemas.openxmlformats.org/spreadsheetml/2006/main" count="777" uniqueCount="453">
  <si>
    <t>ENTE SSR - INVESTIMENTI IN CONTO CAPITALE</t>
  </si>
  <si>
    <t>Piano triennale di primo inserimento</t>
  </si>
  <si>
    <t>DGR di assegnazione risorse</t>
  </si>
  <si>
    <t>CUP</t>
  </si>
  <si>
    <t>descrizione intervento</t>
  </si>
  <si>
    <t>importo finanziato</t>
  </si>
  <si>
    <t xml:space="preserve"> cronoprogramma attuativo e finanziario </t>
  </si>
  <si>
    <t>TOTALI</t>
  </si>
  <si>
    <t>Decreto SETI  concessione_numero</t>
  </si>
  <si>
    <t>Decreto SETI  concessione_oggetto</t>
  </si>
  <si>
    <t>1780/2016</t>
  </si>
  <si>
    <t>1833/2016</t>
  </si>
  <si>
    <t>349/2016</t>
  </si>
  <si>
    <t>371/2017</t>
  </si>
  <si>
    <t>1911/2018</t>
  </si>
  <si>
    <t>1481/SPS del 09/10/2018</t>
  </si>
  <si>
    <t>Finanziamenti in conto capitale per gli anni 2018/2020: programmazione degli investimenti del SSR “interventi di investimento e adeguamento sistemi informativi”. Concessione definitiva ai fini del trasferimento in conto capitale.</t>
  </si>
  <si>
    <t>Interventi di investimento e adeguamento sistemi informativi (sistema amministrativo, infrastrutture ICT e dotazioni strumentali, ecc.) - prima quota</t>
  </si>
  <si>
    <t>2163/2018</t>
  </si>
  <si>
    <t>1576/SPS del 25/10/2018</t>
  </si>
  <si>
    <t>Finanziamenti in conto capitale per gli anni 2018/2020: programmazione degli investimenti del SSR in attuazione della DGR 561/2018. Impegno della spesa.</t>
  </si>
  <si>
    <t>Interventi di investimento edili-impiantistici e per acquisizioni di beni e tecnologici</t>
  </si>
  <si>
    <t>1910/SPS del 29/11/2018</t>
  </si>
  <si>
    <t>Finanziamenti in conto capitale per gli anni 2018/2020: programmazione degli investimenti del SSR a seguito dell’entrata in vigore della L.R. 25/2018. Impegno della spesa e trasferimento in conto capitale.</t>
  </si>
  <si>
    <t>561/2018</t>
  </si>
  <si>
    <t>1455/2019</t>
  </si>
  <si>
    <t>acquisizioni di beni mobili e tecnologici</t>
  </si>
  <si>
    <t>1626/2019</t>
  </si>
  <si>
    <t>1962/SPS del 15/10/2019</t>
  </si>
  <si>
    <t>Finanziamenti in conto capitale per gli anni 2019/2021: programmazione degli investimenti del SSR. Impegno della spesa.</t>
  </si>
  <si>
    <t>acquisizioni di beni mobili e tecnologici o edili impiantistici finalizzati alla messa a norma del patrimonio aziendale</t>
  </si>
  <si>
    <t>1480/SPS del 24/11/2016</t>
  </si>
  <si>
    <t>Finanziamenti in conto capitale per l'anno 2016. concessione definitiva a favore dell'irccs burlo garofolo - interventi di investimento per acquisizioni di beni mobili e tecnologici.</t>
  </si>
  <si>
    <t>C96J16000710002</t>
  </si>
  <si>
    <t>Beni tecnico economali vari - Arredi ufficio</t>
  </si>
  <si>
    <t>Beni tecnico economali vari - Arredi/attrezzature ambulatori e reparto</t>
  </si>
  <si>
    <t>C96J16000710002 Totale</t>
  </si>
  <si>
    <t>C96J16000720002</t>
  </si>
  <si>
    <t>Forniture informatiche varie - Attrezzature informatiche e software</t>
  </si>
  <si>
    <t>C96J16000720002 Totale</t>
  </si>
  <si>
    <t>C96J16000730002</t>
  </si>
  <si>
    <t>Strumentazione biomedicale varia - Impedenzometro clinico</t>
  </si>
  <si>
    <t>C96J16000730002 Totale</t>
  </si>
  <si>
    <t>1582/SPS del 30/11/2016</t>
  </si>
  <si>
    <t>Finanziamenti in conto capitale per l'anno 2016. concessione definitiva a favore dell'irccs burlo garofolo - interventi di investimento edili-impiantistici.</t>
  </si>
  <si>
    <t>C91B16000220002</t>
  </si>
  <si>
    <t>Interventi edili impiantistici vari - Attività finalizzate al mantenimento della struttura sino al trasferimento presso la nuova sede (escluse le opere già previste nelle altre voci di spesa): manutenzione straordinaria  rivestimenti in pvc</t>
  </si>
  <si>
    <t>C91B16000220002 Totale</t>
  </si>
  <si>
    <t>C94E16000440002</t>
  </si>
  <si>
    <t>Interventi edili impiantistici vari - Attività finalizzate al mantenimento della struttura sino al trasferimento presso la nuova sede (escluse le opere già previste nelle altre voci di spesa): interventi vari di manutenzione straordinaria degli impianti di condizionamento</t>
  </si>
  <si>
    <t>C94E16000440002 Totale</t>
  </si>
  <si>
    <t>C94E16000450002</t>
  </si>
  <si>
    <t>Interventi edili impiantistici vari - Attività finalizzate al mantenimento della struttura sino al trasferimento presso la nuova sede (escluse le opere già previste nelle altre voci di spesa): lavori di manutenzione straordinaria edile</t>
  </si>
  <si>
    <t>C94E16000450002 Totale</t>
  </si>
  <si>
    <t>C94E16000460002</t>
  </si>
  <si>
    <t>Interventi edili impiantistici vari - Attività finalizzate al mantenimento della struttura sino al trasferimento presso la nuova sede (escluse le opere già previste nelle altre voci di spesa): manutenzione straordinaria pavimenti</t>
  </si>
  <si>
    <t>C94E16000460002 Totale</t>
  </si>
  <si>
    <t>C94E16000470002</t>
  </si>
  <si>
    <t>Bonifica componenti edili/impiantistiche contenenti fibre di amianto - Attività finalizzate alla rimozione di componenti edilizie ed impiantistiche contenenti fibre di amianto e successive opere di ripristino e rifacimento conseguenti</t>
  </si>
  <si>
    <t>C94E16000470002 Totale</t>
  </si>
  <si>
    <t>C94H16000210005</t>
  </si>
  <si>
    <t xml:space="preserve">Interventi edili impiantistici vari - Attività finalizzate al mantenimento della struttura sino al trasferimento presso la nuova sede (escluse le opere già previste nelle altre voci di spesa): manutenzione straordinaria ringhiere </t>
  </si>
  <si>
    <t>C94H16000210005 Totale</t>
  </si>
  <si>
    <t>C99D16000010002</t>
  </si>
  <si>
    <t xml:space="preserve">Interventi edili impiantistici vari - Attività finalizzate al mantenimento della struttura sino al trasferimento presso la nuova sede (escluse le opere già previste nelle altre voci di spesa): isostituzione serramenti presso il Day Hospital della Clinica Pediatrica </t>
  </si>
  <si>
    <t>C99D16000010002 Totale</t>
  </si>
  <si>
    <t>1487/SPS del 24/11/2016</t>
  </si>
  <si>
    <t>Finanziamenti in conto capitale per l'anno 2016. concessione definitiva a favore dell'irccs burlo garofolo - interventi di investimento per acquisizioni di beni mobili e tecnologici in attuazione del programma regionale di odontoiatria sociale.</t>
  </si>
  <si>
    <t>C96J16000790002</t>
  </si>
  <si>
    <t>Acquisizione beni mobili e tecnologici per odontoiatria sociale - -</t>
  </si>
  <si>
    <t>C96J16000790002 Totale</t>
  </si>
  <si>
    <t>C94H16000180002</t>
  </si>
  <si>
    <t>Adeguamento alla normativa in materia di prevenzione incendi - -</t>
  </si>
  <si>
    <t>C94H16000180002 Totale</t>
  </si>
  <si>
    <t>2184/2016</t>
  </si>
  <si>
    <t>2592/SPS del 26/11/2019</t>
  </si>
  <si>
    <t>Programma Investimenti ex Art.20, Legge n.67/1988. Adeguamento alla normativa Antincendio. Risorse assegnate con delibera Cipe n.16 dd. 08/03/2013. Impegno della spesa a favore dell’IRCCS Burlo Garofolo di Trieste.</t>
  </si>
  <si>
    <t>C94E17000190003</t>
  </si>
  <si>
    <t>FINANZIAMENTO STATALE ANTINCENDIO BURLO</t>
  </si>
  <si>
    <t>C94E17000190003 Totale</t>
  </si>
  <si>
    <t>2185/2016</t>
  </si>
  <si>
    <t>1602/SPS del 01/12/2016</t>
  </si>
  <si>
    <t>Finanziamenti in conto capitale per l'anno 2016. ulteriori interventi di investimento edili-impiantistici. concessione definitiva a favore dell'irccs burlo garofolo.</t>
  </si>
  <si>
    <t>C94E16000680002</t>
  </si>
  <si>
    <t>Adeguamento laboratorio farmacia - Adeguamento/ricollocazione dell'area dedicata alla preparazione dei farmaci</t>
  </si>
  <si>
    <t>C94E16000680002 Totale</t>
  </si>
  <si>
    <t>C94E16000690002</t>
  </si>
  <si>
    <t>Intereventi edili impiantistici vari - Attività finalizzate al mantenimento della struttura sino al trasferimento presso la nuova sede (escluse le opere già previste nelle altre voci di spesa)</t>
  </si>
  <si>
    <t>C94E16000690002 Totale</t>
  </si>
  <si>
    <t>1608/SPS del 01/12/2016</t>
  </si>
  <si>
    <t>Finanziamenti in conto capitale per l'anno 2016. ulteriori interventi di investimento per acquisizioni di beni mobili e tecnologici. concessione definitiva a favore dell'irccs burlo garofolo.</t>
  </si>
  <si>
    <t>C96J16001040002</t>
  </si>
  <si>
    <t>Strumentazione biomedicale varia - Attrezzature crioconservazione PMA</t>
  </si>
  <si>
    <t>Strumentazione biomedicale varia - Cappa per polveri</t>
  </si>
  <si>
    <t>Strumentazione biomedicale varia - Lavavetreria</t>
  </si>
  <si>
    <t>Strumentazione biomedicale varia - OCT portatile</t>
  </si>
  <si>
    <t>Strumentazione biomedicale varia - Rinofibroscopio</t>
  </si>
  <si>
    <t xml:space="preserve">Strumentazione biomedicale varia - Sistema computerizzato per analisi cardiotocografica variabilità breve termine </t>
  </si>
  <si>
    <t>C96J16001040002 Totale</t>
  </si>
  <si>
    <t>C96J16001050002</t>
  </si>
  <si>
    <t>C96J16001050002 Totale</t>
  </si>
  <si>
    <t>C96J16001060002</t>
  </si>
  <si>
    <t>C96J16001060002 Totale</t>
  </si>
  <si>
    <t>C96J16000740002</t>
  </si>
  <si>
    <t>Monitor multiparametrici neonatali - -</t>
  </si>
  <si>
    <t>Ventilatore polmonare neonatologia - -</t>
  </si>
  <si>
    <t>C96J16000740002 Totale</t>
  </si>
  <si>
    <t>1533/SPS del 28/11/2016</t>
  </si>
  <si>
    <t>Finanziamenti in conto capitale per l'anno 2016 ai sensi dell'art. 33, comma 10, della l.r. 26/2015. concessione definitiva a favore dell'irccs burlo garofolo.</t>
  </si>
  <si>
    <t>C94E16000510002</t>
  </si>
  <si>
    <t>Interventi di manutenzione</t>
  </si>
  <si>
    <t>C94E16000510002 Totale</t>
  </si>
  <si>
    <t>C94H15001040005</t>
  </si>
  <si>
    <t>C94H15001040005 Totale</t>
  </si>
  <si>
    <t>1820/2017</t>
  </si>
  <si>
    <t>1673/SPS del 24/11/2017</t>
  </si>
  <si>
    <t>Finanziamenti in conto capitale per gli anni 2017/2019: programmazione degli investimenti del SSR. Concessione definitiva ai fini del trasferimento in conto capitale.</t>
  </si>
  <si>
    <t>TRASF680</t>
  </si>
  <si>
    <t>Interventi di investimento in tecnologie e edilizia</t>
  </si>
  <si>
    <t>Programma odontoiatria sociale - acquisizione beni</t>
  </si>
  <si>
    <t>1136/SPS del 24/08/2017</t>
  </si>
  <si>
    <t>Finanziamenti in conto capitale per l’anno 2017. Concessione definitiva a favore dell'IRCCS Burlo Garofolo - interventi di investimento per acquisizioni di beni mobili e tecnologici.</t>
  </si>
  <si>
    <t>C96G17000110002</t>
  </si>
  <si>
    <t>Attrezzature informatiche e software</t>
  </si>
  <si>
    <t>C96G17000110002 Totale</t>
  </si>
  <si>
    <t>C96G17000120002</t>
  </si>
  <si>
    <t>Attrezzature medio bassa-tecnologia</t>
  </si>
  <si>
    <t>C96G17000120002 Totale</t>
  </si>
  <si>
    <t>C96G17000130002</t>
  </si>
  <si>
    <t>Sistema trasporto neonatale emergenza</t>
  </si>
  <si>
    <t>C96G17000130002 Totale</t>
  </si>
  <si>
    <t>C96G17000140002</t>
  </si>
  <si>
    <t>Tavolo operatorio</t>
  </si>
  <si>
    <t>C96G17000140002 Totale</t>
  </si>
  <si>
    <t>1143/SPS del 24/08/2017</t>
  </si>
  <si>
    <t>Finanziamenti in conto capitale per l’anno 2017. Concessione definitiva a favore dell’IRCCS Burlo Garofolo - interventi di investimento edili-impiantistici.</t>
  </si>
  <si>
    <t>C94E17000100002</t>
  </si>
  <si>
    <t>Attività finalizzate al mantenimento della struttura sino al trasferimento presso la nuova sede (escluse le opere già previste nelle altre voci di spesa)</t>
  </si>
  <si>
    <t>C94E17000100002 Totale</t>
  </si>
  <si>
    <t>C94E17000110002</t>
  </si>
  <si>
    <t>Adeguamento edile-impiantistico laboratorio PMA embriologia</t>
  </si>
  <si>
    <t>C94E17000110002 Totale</t>
  </si>
  <si>
    <t>1622/SPS del 22/11/2017</t>
  </si>
  <si>
    <t>Finanziamenti in conto capitale per l’anno 2017 ai sensi dell’art. 33, comma 10, della L.R. 26/2015. Concessione definitiva a favore dell’IRCCS Burlo Garofolo.</t>
  </si>
  <si>
    <t>C96G17000190002</t>
  </si>
  <si>
    <t>3 sonde per ecografo</t>
  </si>
  <si>
    <t>C96G17000190002 Totale</t>
  </si>
  <si>
    <t>1625/SPS del 22/11/2017</t>
  </si>
  <si>
    <t>COFINANZIAMENTO REGIONALE ANTINCENDIO</t>
  </si>
  <si>
    <t>956/SPS del 18/07/2017</t>
  </si>
  <si>
    <t>Finanziamenti in conto capitale per l’anno 2017. Concessione definitiva a favore dell’IRCCS Burlo Garofolo - interventi di investimento per acquisizioni di beni mobili e tecnologici in attuazione del programma regionale di odontoiatria sociale.</t>
  </si>
  <si>
    <t>C96G17000150002</t>
  </si>
  <si>
    <t>Acquisizione beni mobili e tecnologici per odontoiatria sociale</t>
  </si>
  <si>
    <t>C96G17000150002 Totale</t>
  </si>
  <si>
    <t>1424/2018</t>
  </si>
  <si>
    <t>ICT770 Totale</t>
  </si>
  <si>
    <t>TRASF777 Totale</t>
  </si>
  <si>
    <t>TRASF784</t>
  </si>
  <si>
    <t>TRASF784 Totale</t>
  </si>
  <si>
    <t>1238/SPS del 05/09/2018</t>
  </si>
  <si>
    <t>Finanziamenti in conto capitale per gli anni 2018-2020 ai sensi dell’art. 33, comma 10, della L.R. 26/2015. Impegno a favore dell’IRCCS Burlo Garofolo</t>
  </si>
  <si>
    <t>C95F18000060002</t>
  </si>
  <si>
    <t xml:space="preserve">lavori di riparazione e rifacimento della linea di alimentazione idrica dell’Edificio Ospedale </t>
  </si>
  <si>
    <t>C95F18000060002 Totale</t>
  </si>
  <si>
    <t>C97H18001050002</t>
  </si>
  <si>
    <t xml:space="preserve">n. 1 ecotomografo ostetrico con 3 sonde </t>
  </si>
  <si>
    <t>C97H18001050002 Totale</t>
  </si>
  <si>
    <t>1334/2019</t>
  </si>
  <si>
    <t>2528/SPS del 25/11/2019</t>
  </si>
  <si>
    <t>Finanziamenti in conto capitale per l’anno 2019. Interventi di investimento in attuazione del programma regionale di odontoiatria pubblica ex DGR n. 1334/2019. Impegno della spesa e trasferimento a favore dell’IRCCS Burlo Garofolo.</t>
  </si>
  <si>
    <t>TRASF797 Totale</t>
  </si>
  <si>
    <t>1964/SPS del 15/10/2019</t>
  </si>
  <si>
    <t>Finanziamenti in conto capitale per  gli anni 2019-2021 ai sensi dell’art. 33, comma 10, della L.R. 26/2015. Impegno della spesa a favore dell’IRCCS Burlo Garofolo.</t>
  </si>
  <si>
    <t>C92C19000110002</t>
  </si>
  <si>
    <t>C92C19000110002 Totale</t>
  </si>
  <si>
    <t>2530/SPS del 25/11/2019</t>
  </si>
  <si>
    <t>Finanziamenti in conto capitale per gli anni 2019-2021 ai sensi della DGR 1455/2019. Impegno della spesa e trasferimento a favore dell’IRCCS Burlo Garofolo.</t>
  </si>
  <si>
    <t>TRASF791</t>
  </si>
  <si>
    <t>693/2020</t>
  </si>
  <si>
    <t>Finanziamenti in conto capitale per gli anni 2020-2022 ai sensi della DGR 693/2020. Impegno della spesa e trasferimento a favore dell’IRCCS Burlo Garofolo.</t>
  </si>
  <si>
    <t>realizzazione di un nuovo impianto monta letti e sostituzione di una porta automatizzata</t>
  </si>
  <si>
    <t>Finanziamenti in conto capitale per gli anni 2020-2022 ai sensi della DGR 693/2020. Interventi di investimento per acquisizioni di beni mobili e tecnologici. Impegno della spesa e trasferimento a favore degli Enti del SSR.</t>
  </si>
  <si>
    <t>TRASF807</t>
  </si>
  <si>
    <t>TRASF807 Totale</t>
  </si>
  <si>
    <t>Finanziamenti in conto capitale per gli anni 2020-2022 ai sensi della DGR 693/2020. Interventi di investimento edili impiantistici. Impegno della spesa e trasferimento a favore degli Enti del SSR.</t>
  </si>
  <si>
    <t>2283/SPS del 11/11/2020</t>
  </si>
  <si>
    <t>Finanziamenti in conto capitale ai sensi dell’art. 33, comma 10, della L.R. 26/2015 per l’anno 2020. Impegno della spesa a favore dell’IRCCS Burlo Garofolo.</t>
  </si>
  <si>
    <t>C96G20000150002</t>
  </si>
  <si>
    <t xml:space="preserve">Elettromiografo SO ORL </t>
  </si>
  <si>
    <t xml:space="preserve">Monitoraggio transcutaneo della bilirubina </t>
  </si>
  <si>
    <t xml:space="preserve">Pompa laparoscopica (x2) </t>
  </si>
  <si>
    <t xml:space="preserve">Rilevatore ferromagnetico portatile per RMN </t>
  </si>
  <si>
    <t xml:space="preserve">Seghe per gessi con sistema di aspirazione (x2) </t>
  </si>
  <si>
    <t xml:space="preserve">Fasciatoio riscaldato per nido </t>
  </si>
  <si>
    <t>C96G20000150002 Totale</t>
  </si>
  <si>
    <t>1734/2020</t>
  </si>
  <si>
    <t>2536/SPS del 24/11/2020</t>
  </si>
  <si>
    <t>Finanziamenti in conto capitale per gli anni 2020-2022 ai sensi della DGR n. 1734 del 20.11.2020. Intervento di ampliamento e adeguamento della sede dell’IRCCS Burlo Garofolo. Impegno e trasferimento delle risorse.</t>
  </si>
  <si>
    <t>C95F20000370002</t>
  </si>
  <si>
    <t>ampliamento e adeguamento della sede dell’IRCCS Burlo Garofolo</t>
  </si>
  <si>
    <t>C95F20000370002 Totale</t>
  </si>
  <si>
    <t>1862/2020</t>
  </si>
  <si>
    <t>di cui importo speso
 al 31/12/2021</t>
  </si>
  <si>
    <t>di cui spesa 
prevista 2022</t>
  </si>
  <si>
    <t>di cui spesa 
prevista 2023</t>
  </si>
  <si>
    <t>di cui spesa 
prevista 2024</t>
  </si>
  <si>
    <t>di cui spesa 
prevista dopo 2024</t>
  </si>
  <si>
    <t>2016</t>
  </si>
  <si>
    <t>2017</t>
  </si>
  <si>
    <t>2018</t>
  </si>
  <si>
    <t>2019</t>
  </si>
  <si>
    <t>2020</t>
  </si>
  <si>
    <t>1901/SPS del 02/10/2020</t>
  </si>
  <si>
    <t>TRASF798</t>
  </si>
  <si>
    <t>TRASF798 Totale</t>
  </si>
  <si>
    <t>1902/SPS del 02/10/2020</t>
  </si>
  <si>
    <t>Apparecchiature da laboratorio - non destinate</t>
  </si>
  <si>
    <t>Apparecchiature elettromedicali non destinate</t>
  </si>
  <si>
    <t>Armadietti spogliatoio</t>
  </si>
  <si>
    <t>Arredo ambulatoriale per creazione posto isolato in neonatologia (emergenza COVID)</t>
  </si>
  <si>
    <t>Bancone protocollo con parafiato (emergenza COVID)</t>
  </si>
  <si>
    <t>Ecotomografo oftalmico</t>
  </si>
  <si>
    <t>Ecotomografo sala PMA</t>
  </si>
  <si>
    <t>EEG portatile</t>
  </si>
  <si>
    <t>FORNITURA DI N.1 ARMADIO FARMACI (emergenza COVID)</t>
  </si>
  <si>
    <t>FORNITURA DI N.2 CARRELLI PER MEDICAZIONE/TERAPIA (emergenza COVID)</t>
  </si>
  <si>
    <t>HLPC tossicologia</t>
  </si>
  <si>
    <t>INFORMATICA</t>
  </si>
  <si>
    <t>Integrazione HPLC thermo</t>
  </si>
  <si>
    <t>Modulo acquisizione immagini ORL</t>
  </si>
  <si>
    <t>n. 3 Incubatrici neonatali</t>
  </si>
  <si>
    <t>PC portatili e webcam (emergenza COVID)</t>
  </si>
  <si>
    <t>Sedie attesa per tendone esterno (emergenza COVID)</t>
  </si>
  <si>
    <t>sistema di acquisizione da sala Schleef</t>
  </si>
  <si>
    <t>Sistema di scansione termometrico con software (emergenza COVID)</t>
  </si>
  <si>
    <t>Spirometro fiborsi</t>
  </si>
  <si>
    <t>Upgrade Viewpoint 5 a Viewpoint 6</t>
  </si>
  <si>
    <t>TRASF802 Totale</t>
  </si>
  <si>
    <t>1903/SPS del 02/10/2020</t>
  </si>
  <si>
    <t>Attività finalizzate all’adeguamento alla normativa tecnica di prevenzione incendi delle strutture sanitarie uniformata al DM 19/03/2015</t>
  </si>
  <si>
    <t>2021</t>
  </si>
  <si>
    <t>1403/2021</t>
  </si>
  <si>
    <t>3189/SPS del 25/11/2021</t>
  </si>
  <si>
    <t>DGR n. 1403 del 17 settembre 2021. Programmazione degli investimenti nel SSR per gli anni 2021-2023 a seguito della stipula del contratto di mutuo con la Banca Europea degli Investimenti. Impegno della spesa a favore degli Enti del SSR.</t>
  </si>
  <si>
    <t>1767/2021</t>
  </si>
  <si>
    <t>3180/SPS del 25/11/2021</t>
  </si>
  <si>
    <t>Ulteriori finanziamenti in conto capitale ai sensi dell’art. 33, comma 10, della L.R. 26/2015 per l’anno 2021. Impegno della spesa a favore dell’IRCCS Burlo Garofolo.</t>
  </si>
  <si>
    <t>C99J21004790002</t>
  </si>
  <si>
    <t>Pulsossimetri</t>
  </si>
  <si>
    <t>C99J21004790002 Totale</t>
  </si>
  <si>
    <t>2875/SPS del 10/11/2021</t>
  </si>
  <si>
    <t>DGR n. 1862 del 11.12.2020. Interventi di investimento edili impiantistici e acquisizioni di beni mobili e tecnologici connessi all’emergenza epidemiologica da COVID-19. Impegno della spesa, liquidazione e richiesta ROP a favore dell’IRCCS Burlo Garofolo</t>
  </si>
  <si>
    <t>C92C20000100002</t>
  </si>
  <si>
    <t>Emergenza COVID</t>
  </si>
  <si>
    <t>C92C20000100002 Totale</t>
  </si>
  <si>
    <t>3174/SPS del 25/11/2021</t>
  </si>
  <si>
    <t>DGR n. 1862 del 11 dicembre 2020 e n. 189 del 12 febbraio 2021. Interventi di attivazione di aree sanitarie anche temporanee sia all’interno che all’esterno di strutture di ricovero, cura, accoglienza e assistenza, pubbliche e private, o di altri luoghi idonei, per la gestione dell’emergenza COVID-19. Impegno della spesa.</t>
  </si>
  <si>
    <t>2873/SPS del 10/11/2021</t>
  </si>
  <si>
    <t>Finanziamenti in conto capitale ai sensi dell’art. 33, comma 10, della L.R. 26/2015 per l’anno 2021. Impegno della spesa a favore dell’IRCCS Burlo Garofolo</t>
  </si>
  <si>
    <t>Impedenzometro</t>
  </si>
  <si>
    <t>Macchina lavapadelle</t>
  </si>
  <si>
    <t>Pompe infusione volumetriche</t>
  </si>
  <si>
    <t>Tabella 18: Investimenti in conto capitale</t>
  </si>
  <si>
    <t>di cui importo speso
 al 31/03/2021</t>
  </si>
  <si>
    <t>di cui importo speso
 al 30/06/2021</t>
  </si>
  <si>
    <t>di cui importo speso
 al 30/09/2021</t>
  </si>
  <si>
    <t>di cui importo speso al 31/12/2021</t>
  </si>
  <si>
    <t>di cui esigibile 2022</t>
  </si>
  <si>
    <t>BMT</t>
  </si>
  <si>
    <t>16-18</t>
  </si>
  <si>
    <t>DGR 1780 DD.23/09/2016</t>
  </si>
  <si>
    <t>Strumentazione biomedicale varia</t>
  </si>
  <si>
    <t>17-19</t>
  </si>
  <si>
    <t>DGR 2201 DD. 17/11/2017</t>
  </si>
  <si>
    <t>1673/SPS DD. 24/11/2017</t>
  </si>
  <si>
    <t>C98I18000040002</t>
  </si>
  <si>
    <t>Apparecchiature elettromedicali</t>
  </si>
  <si>
    <t>C98I18000050002</t>
  </si>
  <si>
    <t>Informatica</t>
  </si>
  <si>
    <t>DGR 371 DD. 03/03/2017</t>
  </si>
  <si>
    <t>18-21</t>
  </si>
  <si>
    <t xml:space="preserve">DGR 1424 DD 27/7/2018 </t>
  </si>
  <si>
    <t xml:space="preserve">1481/SPS del 09/10/2018 </t>
  </si>
  <si>
    <t xml:space="preserve">Finanziamenti in conto capitale per l’anno 2019. Concessione definitiva a favore dell'IRCCS Burlo Garofolo - interventi per l'implementazione della sicurezza informatica </t>
  </si>
  <si>
    <t>C97H18001960002</t>
  </si>
  <si>
    <t>Interventi di investimento e adeguamento dei sistemi informativi</t>
  </si>
  <si>
    <t>19-21</t>
  </si>
  <si>
    <t>DGR 1334 dd 31/07/19</t>
  </si>
  <si>
    <t>Finanziamenti in conto capitale per l’anno 2019. Concessione definitiva a favore dell'IRCCS Burlo Garofolo - interventi odontoiatria sociale</t>
  </si>
  <si>
    <t>C92C19000150002</t>
  </si>
  <si>
    <t>Odontoiatria sociale 2019</t>
  </si>
  <si>
    <t>DGR 1455 dd 30/08/2019</t>
  </si>
  <si>
    <t>1964/SPS dd. 15/10/2019</t>
  </si>
  <si>
    <t>Finanziamenti in conto capitale per l’anno 2019 ai sensi dell’art. 33, comma 10, della L.R. 26/2015.</t>
  </si>
  <si>
    <t>2530/SPS dd. 25/11/2019</t>
  </si>
  <si>
    <t>Finanziamenti in conto capitale per l’anno 2019. Concessione definitiva a favore dell'IRCCS Burlo Garofolo - interventi di investimento per acquisizioni di beni mobili e tecnologici.</t>
  </si>
  <si>
    <t>DGR 1626 dd 27/09/2019</t>
  </si>
  <si>
    <t>1962/SPS dd. 15/10/2019</t>
  </si>
  <si>
    <t>C92C19000180002</t>
  </si>
  <si>
    <t>C92C19000160002</t>
  </si>
  <si>
    <t>C92C19000170002</t>
  </si>
  <si>
    <t>Economali</t>
  </si>
  <si>
    <t>DGR 693 dd 15/05/2020</t>
  </si>
  <si>
    <t>Finanziamenti in conto capitale per l’anno 2020 ai sensi dell’art. 33, comma 10, della L.R. 26/2015. Concessione definitiva a favore dell’IRCCS Burlo Garofolo.</t>
  </si>
  <si>
    <t>Finanziamenti in conto capitale per l’anno 2020 ai sensi dell’art. 33, comma 10, della L.R. 26/2015.</t>
  </si>
  <si>
    <t>20-22</t>
  </si>
  <si>
    <t>1902/SPS dd 02/10/2020</t>
  </si>
  <si>
    <t>Finanziamenti in conto capitale per gli anni 2020-2022 ai sensi della DGR 693/2020. Interventi di investimento per acquisizioni di beni mobili e tecnologici. Impegno della spesa e trasferimento a favore degli Enti del SSR</t>
  </si>
  <si>
    <t>C91B20000540002</t>
  </si>
  <si>
    <t>Apparecchiature elettromedicali, informatica ed economali - anno 2020 + quota apparecchiature COVID</t>
  </si>
  <si>
    <t>DGR n. 1911 del 19/10/2018</t>
  </si>
  <si>
    <t>1576/SPS del 25/10/2020</t>
  </si>
  <si>
    <t>Finanziamenti in conto capitale per gli anni 2018/2020: programmazione degli investimenti del SSR in attuazione della DGR 561/2018. Impegno della spesa</t>
  </si>
  <si>
    <t>C91B20000550002</t>
  </si>
  <si>
    <t>Apparecchiature elettromedicali, informatica ed economali - anno 2020-2</t>
  </si>
  <si>
    <t>20-22 var 1</t>
  </si>
  <si>
    <t>DGR n. 1862 del 11/12/2020</t>
  </si>
  <si>
    <t>Apparecchiature per EMERGENZA COVID19</t>
  </si>
  <si>
    <t xml:space="preserve">DGR n. 1224 del 07/08/2020
</t>
  </si>
  <si>
    <t>Riorganizzazione e potenziamento della rete ospedaliera per emergenza COVID-19 del FVG</t>
  </si>
  <si>
    <t>C91B21000020001</t>
  </si>
  <si>
    <t>Attrezzature biomedicali</t>
  </si>
  <si>
    <t>DGR 693 dd 15/05/2020, 
DGC  1767 dd 19/11/2021</t>
  </si>
  <si>
    <t>Finanziamenti in conto capitale per l’anno 2021 ai sensi dell’art. 33, comma 10, della L.R. 26/2015. Concessione definitiva a favore dell’IRCCS Burlo Garofolo.</t>
  </si>
  <si>
    <r>
      <t xml:space="preserve">Finanziamenti in conto capitale per l’anno 2021 ai sensi dell’art. 33, comma 10, della L.R. 26/2015 </t>
    </r>
    <r>
      <rPr>
        <sz val="10"/>
        <color indexed="10"/>
        <rFont val="Calibri"/>
        <family val="2"/>
      </rPr>
      <t>+ integrazione</t>
    </r>
  </si>
  <si>
    <t>21-23 var 2</t>
  </si>
  <si>
    <t>DGR 1403 dd 17/09/2021</t>
  </si>
  <si>
    <t>Programmazione degli investimenti nel SSR per gli anni 2021-2023 a seguito di stipula del contratto di mutuo con la banca europea degli investimenti</t>
  </si>
  <si>
    <t>C99J21021470002</t>
  </si>
  <si>
    <t>Economali OSG</t>
  </si>
  <si>
    <t>\</t>
  </si>
  <si>
    <t>C99J21029300009</t>
  </si>
  <si>
    <t>Informatica OSG</t>
  </si>
  <si>
    <t>C99J21029470002</t>
  </si>
  <si>
    <t xml:space="preserve">Apparecchiature, informatica ed economali </t>
  </si>
  <si>
    <t>DGR 1315/2021</t>
  </si>
  <si>
    <t>Riorganizzazione e potenziamento della rete ospedaliera per emergenza COVID-19 del FVG - integrazione PS</t>
  </si>
  <si>
    <t>Attrezzature biomedicali per PS</t>
  </si>
  <si>
    <t>EI</t>
  </si>
  <si>
    <t>2016-2018</t>
  </si>
  <si>
    <t>DGR 1833/2016</t>
  </si>
  <si>
    <t>attività finalizzate all'adeguamento alla normativa di prevenzione incendi DM 19/03/2015</t>
  </si>
  <si>
    <t xml:space="preserve">DGR 2185/2016 </t>
  </si>
  <si>
    <t>interventi di bonifica amianto</t>
  </si>
  <si>
    <t>realizzazione di una camera bianca</t>
  </si>
  <si>
    <t>interventi vari di adeguamento edile-impiantistico</t>
  </si>
  <si>
    <t>2017-2019</t>
  </si>
  <si>
    <t>DGR 371/2017</t>
  </si>
  <si>
    <t>laboratorio di embriologia</t>
  </si>
  <si>
    <t>intervento urgente ex art. 33 comma 10 LR 26/2015</t>
  </si>
  <si>
    <t>contributo regionale a fondi CIPE adeguamento antincendio palazzina ambulatori</t>
  </si>
  <si>
    <t xml:space="preserve">2017-2019 </t>
  </si>
  <si>
    <t>DGR 2201/2017</t>
  </si>
  <si>
    <t xml:space="preserve">Finanziamenti in conto capitale per l’anno 2017 concessione definitiva a favore dell'irccs burlo garofolo - interventi di investimento edili-impiantistici,  acquisizioni di beni mobili e tecnologici ed odontoiatria sociale </t>
  </si>
  <si>
    <t>C96G18000020002</t>
  </si>
  <si>
    <t>C94E17000790002</t>
  </si>
  <si>
    <t>intervento urgente di riparazione linea acqua palazzina laboratori</t>
  </si>
  <si>
    <t>C96G18000010002</t>
  </si>
  <si>
    <t>C96G18000000009</t>
  </si>
  <si>
    <t>lavori di adeguamento oncoematologia</t>
  </si>
  <si>
    <t>2018-2020</t>
  </si>
  <si>
    <t>DGR 2163/2018</t>
  </si>
  <si>
    <t>Finanziamenti in conto capitale per l’anno 2018 concessione definitiva a favore dell'irccs burlo garofolo - interventi laboratorio PMA</t>
  </si>
  <si>
    <t>C96G18000510002</t>
  </si>
  <si>
    <t>adeguamento impianti gas medicinali PMA</t>
  </si>
  <si>
    <t>Finanziamenti in conto capitale per l’anno 2018 concessione definitiva a favore dell'irccs burlo garofolo - gruppo di continuità</t>
  </si>
  <si>
    <t>C96G18000520002</t>
  </si>
  <si>
    <t>realizzazione UPS a servizio della palazzina laboratori</t>
  </si>
  <si>
    <t>Finanziamenti in conto capitale per l’anno 2018 concessione definitiva a favore dell'irccs burlo garofolo - impianti tecnologici ex medicina trasfusionale</t>
  </si>
  <si>
    <t>C96G18000530002</t>
  </si>
  <si>
    <t>realizzazione impianti ex medicina trasfusionale</t>
  </si>
  <si>
    <t>2019-2021</t>
  </si>
  <si>
    <t>DGR 1626/2019</t>
  </si>
  <si>
    <t>Finanziamenti in conto capitale per l'anno 2019. concessione definitiva a favore dell'irccs burlo garofolo - interventi di adeguamento a norma e messa in sicurezza</t>
  </si>
  <si>
    <t>C99J19000270002</t>
  </si>
  <si>
    <t>interventi di adeguamento a norma e messa in sicurezza</t>
  </si>
  <si>
    <t>Finanziamenti in conto capitale per l'anno 2019. concessione definitiva a favore dell'irccs burlo garofolo - interventi per l'attività conservativa di accreditamento ed ammodernamento</t>
  </si>
  <si>
    <t>C99J19000280002</t>
  </si>
  <si>
    <t>interventi per l'attività conservativa di accreditamento ed ammodernamento</t>
  </si>
  <si>
    <t>DGR 2184/2016</t>
  </si>
  <si>
    <t>fondi CIPE adeguamento antincendio palazzina ambulatori</t>
  </si>
  <si>
    <t>2020-2022</t>
  </si>
  <si>
    <t>DGR 693/2020</t>
  </si>
  <si>
    <t xml:space="preserve">Finanziamenti in conto capitale per l'anno 2020. concessione definitiva a favore dell'irccs burlo garofolo - interventi </t>
  </si>
  <si>
    <t>C98I20000040002</t>
  </si>
  <si>
    <t>nuovo impianto ascensore a servizio scala B e porta automatica</t>
  </si>
  <si>
    <t>Finanziamenti in conto capitale per l'anno 2020. concessione definitiva a favore dell'irccs burlo garofolo - interventi di adeguamento e messa in sicurezza antincendio</t>
  </si>
  <si>
    <t>C91B20000340002</t>
  </si>
  <si>
    <t>adeguamento antincendio comprensorio Burlo</t>
  </si>
  <si>
    <t>inserito in PPI 2021-2023 adottato</t>
  </si>
  <si>
    <t>DGR 1734/2020</t>
  </si>
  <si>
    <t xml:space="preserve">2536/SPS del 24.11.2020 </t>
  </si>
  <si>
    <t>Finanziamenti in conto capitale per l'anno 2020. concessione definitiva a favore dell'irccs burlo garofolo acquisto e potenziamento sede</t>
  </si>
  <si>
    <t>Acquisizione nuovi spazi con eventuale adeguamento nel caso di edifici esistenti</t>
  </si>
  <si>
    <t>studio preliminare all'inserimento in pianificazione</t>
  </si>
  <si>
    <t>L.R. 06/08/2020 n. 15</t>
  </si>
  <si>
    <t xml:space="preserve">2112/SPS del 04.11.2020 </t>
  </si>
  <si>
    <t>L.R. 6 agosto 2020, n.15, articolo 8 commi 11-13. Contributo straordinariodestinato allo studio di fattibilità per un Hospice pediatri</t>
  </si>
  <si>
    <t>redazione studio di fattibilità per hospice presso ex prosettura</t>
  </si>
  <si>
    <t>intervento COVID extra pianificazione</t>
  </si>
  <si>
    <t>L.R. 29/06/2020 n. 13 art. 56</t>
  </si>
  <si>
    <t>4964/TERINF del 10.12.2020</t>
  </si>
  <si>
    <t>Concessione finanziamento ed impegnodi spesa per l’incremento delle spese correlate all’emergenza covid</t>
  </si>
  <si>
    <t>riconoscimento costi per sospensione cantiere da COVID-19</t>
  </si>
  <si>
    <t>DGR 1862/2020</t>
  </si>
  <si>
    <t>emergenza COVID</t>
  </si>
  <si>
    <t>Copertura finanziaria degli interventi edili impiantistici connessi all'emergenza COVID, elenco interventi finalizzati con le risorse ex DL n. 18/2020</t>
  </si>
  <si>
    <t>C98I20000190005</t>
  </si>
  <si>
    <t>lavori di adeguamento box odontostomatologia</t>
  </si>
  <si>
    <t>C98I20000200005</t>
  </si>
  <si>
    <t>modifiche alle UTA: eliminazione ricircoli, allontanamento mandate e riprese</t>
  </si>
  <si>
    <t>C98I20000210005</t>
  </si>
  <si>
    <t>modifiche sistemi di chiamata infermiere e controllo accessi per suddivisione percorsi</t>
  </si>
  <si>
    <t>C98I20000220005</t>
  </si>
  <si>
    <t>realizzazione area ostetrica dedicata al ricovero di pazienti positive</t>
  </si>
  <si>
    <t>C98I20000230005</t>
  </si>
  <si>
    <t>realizzazione laboratorio per processo tamponi</t>
  </si>
  <si>
    <t>DGR n. 1224 del 07/08/2020</t>
  </si>
  <si>
    <t>C94E20003020002</t>
  </si>
  <si>
    <t>riorganizzazione pronto soccorso</t>
  </si>
  <si>
    <t>C94E20003030002</t>
  </si>
  <si>
    <t>posti letto di terapia intensiva e semi-intensiva</t>
  </si>
  <si>
    <t>C99J21029470002 Totale</t>
  </si>
  <si>
    <t>C99J21029300009 Totale</t>
  </si>
  <si>
    <t>C99J21021470002 Totale</t>
  </si>
  <si>
    <t>INTEGRAZIONE INCUBATRICE NEONATALE DA TRASPORTO</t>
  </si>
  <si>
    <t xml:space="preserve"> Apparecchiature elettromedicali</t>
  </si>
  <si>
    <t>Attrezzature informatiche</t>
  </si>
  <si>
    <t>C98I18000060002</t>
  </si>
  <si>
    <t>MOBILI E ARREDI SANITARI</t>
  </si>
  <si>
    <t>C98I18000040002 Totale</t>
  </si>
  <si>
    <t>C98I18000050002 Totale</t>
  </si>
  <si>
    <t>C98I18000060002 Totale</t>
  </si>
  <si>
    <t>C92C19000170002 Totale</t>
  </si>
  <si>
    <t>C92C19000160002 Totale</t>
  </si>
  <si>
    <t>C92C19000180002 Totale</t>
  </si>
  <si>
    <t>rendicontato</t>
  </si>
  <si>
    <t>su 1.250.000,00 assegnati</t>
  </si>
  <si>
    <t>su 100.000,00 assegnati</t>
  </si>
  <si>
    <t>emergenti urgenti</t>
  </si>
  <si>
    <t>TRASF791 Totale</t>
  </si>
  <si>
    <t>2112/SPS del 04/11/2020</t>
  </si>
  <si>
    <t>Contributo straordinariodestinato allo studio di fattibilità per un Hospice pediatrico</t>
  </si>
  <si>
    <t>CUP vari - contributo reg</t>
  </si>
  <si>
    <t>Emergenza COVID - Cofinanziamento DL 18/2020</t>
  </si>
  <si>
    <t>Allegato F - contributo complessivo € 65.000,00</t>
  </si>
  <si>
    <t>1224/2020</t>
  </si>
  <si>
    <t>Finanziamento straordinario ex DGR 1224 del 07/08/2020</t>
  </si>
  <si>
    <t>C92C19000040002</t>
  </si>
  <si>
    <t>Piano di riorganizzazione della rete ospedaliera della Regione Autonoma FVG - emergenza COVID19</t>
  </si>
  <si>
    <t xml:space="preserve"> 1315/2021</t>
  </si>
  <si>
    <t>Piano di riorganizzazione della rete ospedaliera della Regione Autonoma FVG - emergenza COVID19 - INTEGRAZIONE</t>
  </si>
  <si>
    <t>Piano di riorganizzazione della rete ospedaliera della Regione Autonoma FVG - emergenza COVID19 - integrazione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</si>
</sst>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&quot;€ &quot;#,##0.00"/>
    <numFmt numFmtId="165" formatCode="_-* #,##0.00\ _€_-;\-* #,##0.00\ _€_-;_-* &quot;-&quot;??\ _€_-;_-@_-"/>
  </numFmts>
  <fonts count="17">
    <font>
      <sz val="10"/>
      <color indexed="8"/>
      <name val="Arial"/>
    </font>
    <font>
      <b/>
      <sz val="10"/>
      <color indexed="8"/>
      <name val="DecimaWE Rg"/>
    </font>
    <font>
      <sz val="10"/>
      <color indexed="8"/>
      <name val="DecimaWE Rg"/>
    </font>
    <font>
      <b/>
      <sz val="10"/>
      <color theme="1"/>
      <name val="DecimaWE Rg"/>
    </font>
    <font>
      <sz val="10"/>
      <color theme="1"/>
      <name val="DecimaWE Rg"/>
    </font>
    <font>
      <sz val="10"/>
      <color indexed="8"/>
      <name val="Arial"/>
      <family val="2"/>
    </font>
    <font>
      <i/>
      <sz val="9"/>
      <color theme="1"/>
      <name val="DecimaWE Rg"/>
    </font>
    <font>
      <sz val="10"/>
      <color indexed="8"/>
      <name val="Arial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b/>
      <sz val="10"/>
      <color indexed="10"/>
      <name val="Calibri"/>
      <family val="2"/>
    </font>
    <font>
      <sz val="10"/>
      <name val="Calibri"/>
      <family val="2"/>
    </font>
    <font>
      <sz val="10"/>
      <color indexed="10"/>
      <name val="Calibri"/>
      <family val="2"/>
    </font>
    <font>
      <i/>
      <sz val="10"/>
      <name val="Calibri"/>
      <family val="2"/>
    </font>
    <font>
      <b/>
      <sz val="10"/>
      <color rgb="FFFF0000"/>
      <name val="DecimaWE Rg"/>
    </font>
    <font>
      <i/>
      <sz val="10"/>
      <color indexed="8"/>
      <name val="DecimaWE Rg"/>
    </font>
    <font>
      <sz val="11"/>
      <color rgb="FF333333"/>
      <name val="Source Sans Pro"/>
      <family val="2"/>
    </font>
  </fonts>
  <fills count="7">
    <fill>
      <patternFill patternType="none"/>
    </fill>
    <fill>
      <patternFill patternType="gray125"/>
    </fill>
    <fill>
      <patternFill patternType="solid">
        <fgColor indexed="12"/>
        <bgColor auto="1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13"/>
      </left>
      <right style="thin">
        <color indexed="13"/>
      </right>
      <top style="thin">
        <color indexed="13"/>
      </top>
      <bottom style="thin">
        <color indexed="8"/>
      </bottom>
      <diagonal/>
    </border>
    <border>
      <left style="thin">
        <color indexed="13"/>
      </left>
      <right style="thin">
        <color indexed="8"/>
      </right>
      <top style="thin">
        <color indexed="13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1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13"/>
      </left>
      <right style="thin">
        <color indexed="13"/>
      </right>
      <top style="thin">
        <color indexed="8"/>
      </top>
      <bottom style="thin">
        <color indexed="13"/>
      </bottom>
      <diagonal/>
    </border>
    <border>
      <left style="thin">
        <color indexed="13"/>
      </left>
      <right style="thin">
        <color indexed="13"/>
      </right>
      <top style="thin">
        <color indexed="13"/>
      </top>
      <bottom style="thin">
        <color indexed="1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13"/>
      </top>
      <bottom/>
      <diagonal/>
    </border>
    <border>
      <left style="thin">
        <color indexed="8"/>
      </left>
      <right style="thin">
        <color indexed="8"/>
      </right>
      <top style="thin">
        <color indexed="13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 applyNumberFormat="0" applyFill="0" applyBorder="0" applyProtection="0"/>
    <xf numFmtId="44" fontId="7" fillId="0" borderId="0" applyFont="0" applyFill="0" applyBorder="0" applyAlignment="0" applyProtection="0"/>
    <xf numFmtId="0" fontId="5" fillId="0" borderId="0" applyNumberFormat="0" applyFill="0" applyBorder="0" applyProtection="0"/>
  </cellStyleXfs>
  <cellXfs count="123">
    <xf numFmtId="0" fontId="0" fillId="0" borderId="0" xfId="0" applyFont="1" applyAlignment="1"/>
    <xf numFmtId="0" fontId="0" fillId="0" borderId="0" xfId="0" applyNumberFormat="1" applyFont="1" applyAlignment="1"/>
    <xf numFmtId="0" fontId="1" fillId="2" borderId="4" xfId="0" applyFont="1" applyFill="1" applyBorder="1" applyAlignment="1">
      <alignment horizontal="center" vertical="center"/>
    </xf>
    <xf numFmtId="0" fontId="0" fillId="2" borderId="4" xfId="0" applyFont="1" applyFill="1" applyBorder="1" applyAlignment="1">
      <alignment vertical="center" wrapText="1"/>
    </xf>
    <xf numFmtId="164" fontId="0" fillId="2" borderId="4" xfId="0" applyNumberFormat="1" applyFont="1" applyFill="1" applyBorder="1" applyAlignment="1">
      <alignment vertical="center"/>
    </xf>
    <xf numFmtId="164" fontId="0" fillId="2" borderId="4" xfId="0" applyNumberFormat="1" applyFont="1" applyFill="1" applyBorder="1" applyAlignment="1">
      <alignment vertical="center" wrapText="1"/>
    </xf>
    <xf numFmtId="0" fontId="1" fillId="2" borderId="4" xfId="0" applyFont="1" applyFill="1" applyBorder="1" applyAlignment="1">
      <alignment horizontal="left" vertical="center"/>
    </xf>
    <xf numFmtId="49" fontId="1" fillId="2" borderId="4" xfId="0" applyNumberFormat="1" applyFont="1" applyFill="1" applyBorder="1" applyAlignment="1">
      <alignment horizontal="right" wrapText="1"/>
    </xf>
    <xf numFmtId="164" fontId="1" fillId="2" borderId="4" xfId="0" applyNumberFormat="1" applyFont="1" applyFill="1" applyBorder="1" applyAlignment="1">
      <alignment horizontal="right" vertical="center"/>
    </xf>
    <xf numFmtId="0" fontId="0" fillId="2" borderId="5" xfId="0" applyFont="1" applyFill="1" applyBorder="1" applyAlignment="1">
      <alignment vertical="center"/>
    </xf>
    <xf numFmtId="0" fontId="0" fillId="2" borderId="5" xfId="0" applyFont="1" applyFill="1" applyBorder="1" applyAlignment="1">
      <alignment wrapText="1"/>
    </xf>
    <xf numFmtId="0" fontId="0" fillId="2" borderId="5" xfId="0" applyFont="1" applyFill="1" applyBorder="1" applyAlignment="1"/>
    <xf numFmtId="0" fontId="0" fillId="2" borderId="6" xfId="0" applyFont="1" applyFill="1" applyBorder="1" applyAlignment="1">
      <alignment vertical="center"/>
    </xf>
    <xf numFmtId="0" fontId="0" fillId="2" borderId="6" xfId="0" applyFont="1" applyFill="1" applyBorder="1" applyAlignment="1">
      <alignment wrapText="1"/>
    </xf>
    <xf numFmtId="0" fontId="0" fillId="2" borderId="6" xfId="0" applyFont="1" applyFill="1" applyBorder="1" applyAlignment="1"/>
    <xf numFmtId="0" fontId="0" fillId="0" borderId="0" xfId="0" applyNumberFormat="1" applyFont="1" applyAlignment="1"/>
    <xf numFmtId="0" fontId="2" fillId="0" borderId="0" xfId="0" applyFont="1" applyAlignment="1"/>
    <xf numFmtId="0" fontId="2" fillId="0" borderId="0" xfId="0" applyNumberFormat="1" applyFont="1" applyFill="1" applyAlignment="1"/>
    <xf numFmtId="0" fontId="2" fillId="0" borderId="0" xfId="0" applyFont="1" applyFill="1" applyAlignment="1"/>
    <xf numFmtId="49" fontId="1" fillId="2" borderId="7" xfId="0" applyNumberFormat="1" applyFont="1" applyFill="1" applyBorder="1" applyAlignment="1">
      <alignment horizontal="center" vertical="center" wrapText="1"/>
    </xf>
    <xf numFmtId="0" fontId="4" fillId="0" borderId="8" xfId="0" applyFont="1" applyBorder="1"/>
    <xf numFmtId="0" fontId="3" fillId="0" borderId="8" xfId="0" applyFont="1" applyBorder="1"/>
    <xf numFmtId="0" fontId="2" fillId="0" borderId="8" xfId="0" applyFont="1" applyFill="1" applyBorder="1" applyAlignment="1"/>
    <xf numFmtId="0" fontId="2" fillId="0" borderId="8" xfId="0" applyNumberFormat="1" applyFont="1" applyFill="1" applyBorder="1" applyAlignment="1"/>
    <xf numFmtId="4" fontId="2" fillId="0" borderId="8" xfId="0" applyNumberFormat="1" applyFont="1" applyFill="1" applyBorder="1" applyAlignment="1"/>
    <xf numFmtId="0" fontId="2" fillId="0" borderId="8" xfId="0" applyFont="1" applyBorder="1" applyAlignment="1"/>
    <xf numFmtId="0" fontId="3" fillId="3" borderId="8" xfId="0" applyFont="1" applyFill="1" applyBorder="1"/>
    <xf numFmtId="4" fontId="3" fillId="3" borderId="8" xfId="0" applyNumberFormat="1" applyFont="1" applyFill="1" applyBorder="1"/>
    <xf numFmtId="0" fontId="1" fillId="3" borderId="8" xfId="0" applyFont="1" applyFill="1" applyBorder="1" applyAlignment="1"/>
    <xf numFmtId="4" fontId="1" fillId="3" borderId="8" xfId="0" applyNumberFormat="1" applyFont="1" applyFill="1" applyBorder="1" applyAlignment="1"/>
    <xf numFmtId="0" fontId="1" fillId="3" borderId="8" xfId="0" applyNumberFormat="1" applyFont="1" applyFill="1" applyBorder="1" applyAlignment="1"/>
    <xf numFmtId="0" fontId="6" fillId="0" borderId="8" xfId="0" applyFont="1" applyBorder="1"/>
    <xf numFmtId="4" fontId="6" fillId="0" borderId="8" xfId="0" applyNumberFormat="1" applyFont="1" applyBorder="1"/>
    <xf numFmtId="0" fontId="1" fillId="0" borderId="0" xfId="0" applyNumberFormat="1" applyFont="1" applyFill="1" applyAlignment="1"/>
    <xf numFmtId="0" fontId="8" fillId="0" borderId="0" xfId="2" applyFont="1" applyFill="1"/>
    <xf numFmtId="0" fontId="9" fillId="0" borderId="0" xfId="2" applyNumberFormat="1" applyFont="1" applyFill="1"/>
    <xf numFmtId="0" fontId="8" fillId="0" borderId="0" xfId="2" applyNumberFormat="1" applyFont="1" applyFill="1"/>
    <xf numFmtId="0" fontId="10" fillId="0" borderId="0" xfId="2" applyNumberFormat="1" applyFont="1" applyFill="1"/>
    <xf numFmtId="0" fontId="8" fillId="0" borderId="0" xfId="2" applyNumberFormat="1" applyFont="1" applyFill="1" applyAlignment="1">
      <alignment wrapText="1"/>
    </xf>
    <xf numFmtId="49" fontId="9" fillId="1" borderId="7" xfId="2" applyNumberFormat="1" applyFont="1" applyFill="1" applyBorder="1" applyAlignment="1">
      <alignment horizontal="center" vertical="center" wrapText="1"/>
    </xf>
    <xf numFmtId="49" fontId="9" fillId="0" borderId="7" xfId="2" applyNumberFormat="1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11" fillId="0" borderId="8" xfId="0" applyFont="1" applyBorder="1" applyAlignment="1">
      <alignment vertical="center" wrapText="1"/>
    </xf>
    <xf numFmtId="0" fontId="8" fillId="0" borderId="8" xfId="0" applyFont="1" applyBorder="1" applyAlignment="1">
      <alignment horizontal="left" vertical="center"/>
    </xf>
    <xf numFmtId="49" fontId="8" fillId="0" borderId="8" xfId="0" applyNumberFormat="1" applyFont="1" applyBorder="1" applyAlignment="1">
      <alignment vertical="center" wrapText="1"/>
    </xf>
    <xf numFmtId="49" fontId="8" fillId="0" borderId="8" xfId="0" applyNumberFormat="1" applyFont="1" applyBorder="1" applyAlignment="1">
      <alignment vertical="center"/>
    </xf>
    <xf numFmtId="0" fontId="8" fillId="0" borderId="8" xfId="2" applyNumberFormat="1" applyFont="1" applyFill="1" applyBorder="1" applyAlignment="1">
      <alignment vertical="center"/>
    </xf>
    <xf numFmtId="44" fontId="8" fillId="0" borderId="8" xfId="1" applyFont="1" applyFill="1" applyBorder="1" applyAlignment="1">
      <alignment vertical="center"/>
    </xf>
    <xf numFmtId="44" fontId="8" fillId="1" borderId="8" xfId="1" applyFont="1" applyFill="1" applyBorder="1" applyAlignment="1">
      <alignment vertical="center"/>
    </xf>
    <xf numFmtId="0" fontId="8" fillId="0" borderId="8" xfId="0" applyFont="1" applyBorder="1" applyAlignment="1">
      <alignment vertical="center" wrapText="1"/>
    </xf>
    <xf numFmtId="0" fontId="8" fillId="0" borderId="8" xfId="0" applyFont="1" applyBorder="1" applyAlignment="1">
      <alignment horizontal="left" vertical="center" wrapText="1"/>
    </xf>
    <xf numFmtId="44" fontId="12" fillId="1" borderId="8" xfId="1" applyFont="1" applyFill="1" applyBorder="1" applyAlignment="1">
      <alignment vertical="center"/>
    </xf>
    <xf numFmtId="0" fontId="8" fillId="0" borderId="8" xfId="2" applyNumberFormat="1" applyFont="1" applyFill="1" applyBorder="1" applyAlignment="1">
      <alignment wrapText="1"/>
    </xf>
    <xf numFmtId="44" fontId="12" fillId="0" borderId="8" xfId="1" applyFont="1" applyFill="1" applyBorder="1" applyAlignment="1">
      <alignment vertical="center"/>
    </xf>
    <xf numFmtId="0" fontId="8" fillId="0" borderId="8" xfId="0" applyFont="1" applyFill="1" applyBorder="1" applyAlignment="1">
      <alignment horizontal="center" vertical="center" wrapText="1"/>
    </xf>
    <xf numFmtId="44" fontId="8" fillId="0" borderId="0" xfId="2" applyNumberFormat="1" applyFont="1" applyFill="1"/>
    <xf numFmtId="0" fontId="8" fillId="0" borderId="8" xfId="2" applyNumberFormat="1" applyFont="1" applyFill="1" applyBorder="1" applyAlignment="1">
      <alignment horizontal="center" vertical="center"/>
    </xf>
    <xf numFmtId="0" fontId="8" fillId="0" borderId="8" xfId="2" applyFont="1" applyFill="1" applyBorder="1" applyAlignment="1">
      <alignment vertical="center" wrapText="1"/>
    </xf>
    <xf numFmtId="165" fontId="8" fillId="0" borderId="8" xfId="2" applyNumberFormat="1" applyFont="1" applyFill="1" applyBorder="1" applyAlignment="1">
      <alignment vertical="center"/>
    </xf>
    <xf numFmtId="165" fontId="8" fillId="0" borderId="8" xfId="2" applyNumberFormat="1" applyFont="1" applyFill="1" applyBorder="1" applyAlignment="1">
      <alignment vertical="center" wrapText="1"/>
    </xf>
    <xf numFmtId="49" fontId="8" fillId="0" borderId="8" xfId="0" applyNumberFormat="1" applyFont="1" applyBorder="1" applyAlignment="1">
      <alignment horizontal="center" vertical="center"/>
    </xf>
    <xf numFmtId="165" fontId="8" fillId="4" borderId="8" xfId="2" applyNumberFormat="1" applyFont="1" applyFill="1" applyBorder="1" applyAlignment="1">
      <alignment vertical="center" wrapText="1"/>
    </xf>
    <xf numFmtId="165" fontId="11" fillId="0" borderId="8" xfId="2" applyNumberFormat="1" applyFont="1" applyFill="1" applyBorder="1" applyAlignment="1">
      <alignment vertical="center" wrapText="1"/>
    </xf>
    <xf numFmtId="49" fontId="8" fillId="0" borderId="8" xfId="0" applyNumberFormat="1" applyFont="1" applyBorder="1" applyAlignment="1">
      <alignment horizontal="center" vertical="center" wrapText="1"/>
    </xf>
    <xf numFmtId="49" fontId="8" fillId="0" borderId="8" xfId="0" applyNumberFormat="1" applyFont="1" applyFill="1" applyBorder="1" applyAlignment="1">
      <alignment vertical="center"/>
    </xf>
    <xf numFmtId="49" fontId="12" fillId="0" borderId="8" xfId="0" applyNumberFormat="1" applyFont="1" applyBorder="1" applyAlignment="1">
      <alignment horizontal="center" vertical="center" wrapText="1"/>
    </xf>
    <xf numFmtId="0" fontId="11" fillId="0" borderId="8" xfId="2" applyNumberFormat="1" applyFont="1" applyFill="1" applyBorder="1" applyAlignment="1">
      <alignment vertical="center"/>
    </xf>
    <xf numFmtId="49" fontId="11" fillId="0" borderId="8" xfId="0" applyNumberFormat="1" applyFont="1" applyBorder="1" applyAlignment="1">
      <alignment vertical="center"/>
    </xf>
    <xf numFmtId="49" fontId="11" fillId="0" borderId="8" xfId="0" applyNumberFormat="1" applyFont="1" applyBorder="1" applyAlignment="1">
      <alignment vertical="center" wrapText="1"/>
    </xf>
    <xf numFmtId="49" fontId="13" fillId="0" borderId="8" xfId="0" applyNumberFormat="1" applyFont="1" applyBorder="1" applyAlignment="1">
      <alignment horizontal="center" vertical="center"/>
    </xf>
    <xf numFmtId="0" fontId="3" fillId="5" borderId="8" xfId="0" applyFont="1" applyFill="1" applyBorder="1"/>
    <xf numFmtId="44" fontId="1" fillId="2" borderId="7" xfId="1" applyFont="1" applyFill="1" applyBorder="1" applyAlignment="1">
      <alignment horizontal="center" vertical="center" wrapText="1"/>
    </xf>
    <xf numFmtId="44" fontId="2" fillId="0" borderId="8" xfId="1" applyFont="1" applyFill="1" applyBorder="1" applyAlignment="1"/>
    <xf numFmtId="44" fontId="1" fillId="3" borderId="8" xfId="1" applyFont="1" applyFill="1" applyBorder="1" applyAlignment="1"/>
    <xf numFmtId="44" fontId="2" fillId="0" borderId="8" xfId="1" applyFont="1" applyBorder="1" applyAlignment="1"/>
    <xf numFmtId="44" fontId="2" fillId="0" borderId="0" xfId="1" applyFont="1" applyFill="1" applyAlignment="1"/>
    <xf numFmtId="0" fontId="6" fillId="0" borderId="8" xfId="0" applyFont="1" applyBorder="1" applyAlignment="1">
      <alignment wrapText="1"/>
    </xf>
    <xf numFmtId="0" fontId="3" fillId="3" borderId="8" xfId="0" applyFont="1" applyFill="1" applyBorder="1" applyAlignment="1">
      <alignment wrapText="1"/>
    </xf>
    <xf numFmtId="0" fontId="2" fillId="0" borderId="0" xfId="0" applyNumberFormat="1" applyFont="1" applyFill="1" applyAlignment="1">
      <alignment wrapText="1"/>
    </xf>
    <xf numFmtId="4" fontId="14" fillId="3" borderId="8" xfId="0" applyNumberFormat="1" applyFont="1" applyFill="1" applyBorder="1"/>
    <xf numFmtId="0" fontId="4" fillId="0" borderId="8" xfId="0" applyFont="1" applyFill="1" applyBorder="1"/>
    <xf numFmtId="0" fontId="3" fillId="0" borderId="8" xfId="0" applyFont="1" applyFill="1" applyBorder="1"/>
    <xf numFmtId="0" fontId="6" fillId="0" borderId="8" xfId="0" applyFont="1" applyFill="1" applyBorder="1"/>
    <xf numFmtId="0" fontId="6" fillId="0" borderId="8" xfId="0" applyFont="1" applyFill="1" applyBorder="1" applyAlignment="1">
      <alignment wrapText="1"/>
    </xf>
    <xf numFmtId="4" fontId="6" fillId="0" borderId="8" xfId="0" applyNumberFormat="1" applyFont="1" applyFill="1" applyBorder="1"/>
    <xf numFmtId="4" fontId="6" fillId="6" borderId="8" xfId="0" applyNumberFormat="1" applyFont="1" applyFill="1" applyBorder="1"/>
    <xf numFmtId="44" fontId="15" fillId="0" borderId="8" xfId="1" applyFont="1" applyFill="1" applyBorder="1" applyAlignment="1">
      <alignment horizontal="center"/>
    </xf>
    <xf numFmtId="0" fontId="4" fillId="6" borderId="8" xfId="0" applyFont="1" applyFill="1" applyBorder="1"/>
    <xf numFmtId="0" fontId="3" fillId="6" borderId="8" xfId="0" applyFont="1" applyFill="1" applyBorder="1"/>
    <xf numFmtId="0" fontId="2" fillId="6" borderId="8" xfId="0" applyFont="1" applyFill="1" applyBorder="1" applyAlignment="1"/>
    <xf numFmtId="0" fontId="2" fillId="6" borderId="0" xfId="0" applyNumberFormat="1" applyFont="1" applyFill="1" applyAlignment="1"/>
    <xf numFmtId="0" fontId="2" fillId="6" borderId="0" xfId="0" applyFont="1" applyFill="1" applyAlignment="1"/>
    <xf numFmtId="44" fontId="15" fillId="6" borderId="11" xfId="1" applyFont="1" applyFill="1" applyBorder="1" applyAlignment="1">
      <alignment horizontal="left"/>
    </xf>
    <xf numFmtId="44" fontId="15" fillId="6" borderId="12" xfId="1" applyFont="1" applyFill="1" applyBorder="1" applyAlignment="1">
      <alignment horizontal="left"/>
    </xf>
    <xf numFmtId="0" fontId="3" fillId="5" borderId="8" xfId="0" applyFont="1" applyFill="1" applyBorder="1" applyAlignment="1">
      <alignment wrapText="1"/>
    </xf>
    <xf numFmtId="4" fontId="3" fillId="5" borderId="8" xfId="0" applyNumberFormat="1" applyFont="1" applyFill="1" applyBorder="1"/>
    <xf numFmtId="44" fontId="1" fillId="5" borderId="8" xfId="1" applyFont="1" applyFill="1" applyBorder="1" applyAlignment="1"/>
    <xf numFmtId="44" fontId="1" fillId="3" borderId="8" xfId="0" applyNumberFormat="1" applyFont="1" applyFill="1" applyBorder="1" applyAlignment="1"/>
    <xf numFmtId="0" fontId="4" fillId="0" borderId="8" xfId="0" applyFont="1" applyBorder="1" applyAlignment="1">
      <alignment wrapText="1"/>
    </xf>
    <xf numFmtId="0" fontId="4" fillId="0" borderId="8" xfId="0" applyFont="1" applyFill="1" applyBorder="1" applyAlignment="1">
      <alignment wrapText="1"/>
    </xf>
    <xf numFmtId="44" fontId="1" fillId="0" borderId="8" xfId="1" applyFont="1" applyFill="1" applyBorder="1" applyAlignment="1"/>
    <xf numFmtId="0" fontId="1" fillId="0" borderId="8" xfId="0" applyNumberFormat="1" applyFont="1" applyFill="1" applyBorder="1" applyAlignment="1"/>
    <xf numFmtId="0" fontId="8" fillId="3" borderId="8" xfId="2" applyFont="1" applyFill="1" applyBorder="1" applyAlignment="1">
      <alignment vertical="center" wrapText="1"/>
    </xf>
    <xf numFmtId="0" fontId="16" fillId="0" borderId="0" xfId="0" applyFont="1" applyAlignment="1"/>
    <xf numFmtId="0" fontId="2" fillId="3" borderId="8" xfId="0" applyFont="1" applyFill="1" applyBorder="1" applyAlignment="1"/>
    <xf numFmtId="49" fontId="1" fillId="0" borderId="3" xfId="0" applyNumberFormat="1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0" borderId="9" xfId="0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center" vertical="center"/>
    </xf>
    <xf numFmtId="44" fontId="15" fillId="0" borderId="11" xfId="1" applyFont="1" applyFill="1" applyBorder="1" applyAlignment="1">
      <alignment horizontal="left"/>
    </xf>
    <xf numFmtId="44" fontId="15" fillId="0" borderId="12" xfId="1" applyFont="1" applyFill="1" applyBorder="1" applyAlignment="1">
      <alignment horizontal="left"/>
    </xf>
    <xf numFmtId="49" fontId="1" fillId="0" borderId="1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49" fontId="9" fillId="0" borderId="3" xfId="2" applyNumberFormat="1" applyFont="1" applyFill="1" applyBorder="1" applyAlignment="1">
      <alignment horizontal="center" vertical="center" wrapText="1"/>
    </xf>
    <xf numFmtId="0" fontId="9" fillId="0" borderId="9" xfId="2" applyFont="1" applyFill="1" applyBorder="1" applyAlignment="1">
      <alignment horizontal="center" vertical="center" wrapText="1"/>
    </xf>
    <xf numFmtId="0" fontId="9" fillId="0" borderId="10" xfId="2" applyFont="1" applyFill="1" applyBorder="1" applyAlignment="1">
      <alignment horizontal="center" vertical="center" wrapText="1"/>
    </xf>
    <xf numFmtId="0" fontId="9" fillId="0" borderId="10" xfId="2" applyFont="1" applyFill="1" applyBorder="1" applyAlignment="1">
      <alignment horizontal="center" vertical="center"/>
    </xf>
  </cellXfs>
  <cellStyles count="3">
    <cellStyle name="Normale" xfId="0" builtinId="0"/>
    <cellStyle name="Normale 20" xfId="2" xr:uid="{954C610B-BA31-40AF-85FE-0943DE465ECC}"/>
    <cellStyle name="Valuta" xfId="1" builtinId="4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015E88B1"/>
      <rgbColor rgb="01EEF3F4"/>
      <rgbColor rgb="FF0000FF"/>
      <rgbColor rgb="FFFFFFFF"/>
      <rgbColor rgb="FFAAAAAA"/>
      <rgbColor rgb="FFDBE5F1"/>
      <rgbColor rgb="FFBFBFBF"/>
      <rgbColor rgb="FF3F3F3F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Tema di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Tema di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Tema di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W27"/>
  <sheetViews>
    <sheetView showGridLines="0" workbookViewId="0">
      <selection activeCell="J15" sqref="J15"/>
    </sheetView>
  </sheetViews>
  <sheetFormatPr defaultColWidth="8.7109375" defaultRowHeight="14.25" customHeight="1"/>
  <cols>
    <col min="1" max="1" width="32.28515625" style="1" customWidth="1"/>
    <col min="2" max="2" width="24.85546875" style="1" customWidth="1"/>
    <col min="3" max="3" width="22.85546875" style="1" customWidth="1"/>
    <col min="4" max="4" width="22.85546875" style="15" customWidth="1"/>
    <col min="5" max="5" width="14.28515625" style="1" customWidth="1"/>
    <col min="6" max="6" width="19.7109375" style="1" customWidth="1"/>
    <col min="7" max="7" width="16.42578125" style="1" customWidth="1"/>
    <col min="8" max="8" width="17.85546875" style="1" customWidth="1"/>
    <col min="9" max="11" width="17.7109375" style="1" customWidth="1"/>
    <col min="12" max="12" width="14.42578125" style="1" customWidth="1"/>
    <col min="13" max="257" width="8.85546875" style="1" customWidth="1"/>
  </cols>
  <sheetData>
    <row r="1" spans="1:12" ht="15" customHeight="1">
      <c r="A1" s="107" t="s">
        <v>0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9"/>
    </row>
    <row r="2" spans="1:12" ht="18" customHeight="1">
      <c r="A2" s="105" t="s">
        <v>1</v>
      </c>
      <c r="B2" s="105" t="s">
        <v>2</v>
      </c>
      <c r="C2" s="105" t="s">
        <v>8</v>
      </c>
      <c r="D2" s="105" t="s">
        <v>9</v>
      </c>
      <c r="E2" s="105" t="s">
        <v>3</v>
      </c>
      <c r="F2" s="105" t="s">
        <v>4</v>
      </c>
      <c r="G2" s="113" t="s">
        <v>5</v>
      </c>
      <c r="H2" s="111" t="s">
        <v>6</v>
      </c>
      <c r="I2" s="112"/>
      <c r="J2" s="112"/>
      <c r="K2" s="112"/>
      <c r="L2" s="112"/>
    </row>
    <row r="3" spans="1:12" ht="38.25">
      <c r="A3" s="110"/>
      <c r="B3" s="110"/>
      <c r="C3" s="106"/>
      <c r="D3" s="106"/>
      <c r="E3" s="106"/>
      <c r="F3" s="110"/>
      <c r="G3" s="106"/>
      <c r="H3" s="19" t="s">
        <v>202</v>
      </c>
      <c r="I3" s="19" t="s">
        <v>203</v>
      </c>
      <c r="J3" s="19" t="s">
        <v>204</v>
      </c>
      <c r="K3" s="19" t="s">
        <v>205</v>
      </c>
      <c r="L3" s="19" t="s">
        <v>206</v>
      </c>
    </row>
    <row r="4" spans="1:12" ht="15" customHeight="1">
      <c r="A4" s="3"/>
      <c r="B4" s="3"/>
      <c r="C4" s="3"/>
      <c r="D4" s="3"/>
      <c r="E4" s="3"/>
      <c r="F4" s="3"/>
      <c r="G4" s="4"/>
      <c r="H4" s="5"/>
      <c r="I4" s="5"/>
      <c r="J4" s="5"/>
      <c r="K4" s="5"/>
      <c r="L4" s="5"/>
    </row>
    <row r="5" spans="1:12" ht="15" customHeight="1">
      <c r="A5" s="3"/>
      <c r="B5" s="3"/>
      <c r="C5" s="3"/>
      <c r="D5" s="3"/>
      <c r="E5" s="3"/>
      <c r="F5" s="3"/>
      <c r="G5" s="4"/>
      <c r="H5" s="5"/>
      <c r="I5" s="5"/>
      <c r="J5" s="5"/>
      <c r="K5" s="5"/>
      <c r="L5" s="5"/>
    </row>
    <row r="6" spans="1:12" ht="15" customHeight="1">
      <c r="A6" s="3"/>
      <c r="B6" s="3"/>
      <c r="C6" s="3"/>
      <c r="D6" s="3"/>
      <c r="E6" s="3"/>
      <c r="F6" s="3"/>
      <c r="G6" s="4"/>
      <c r="H6" s="4"/>
      <c r="I6" s="5"/>
      <c r="J6" s="4"/>
      <c r="K6" s="5"/>
      <c r="L6" s="5"/>
    </row>
    <row r="7" spans="1:12" ht="15" customHeight="1">
      <c r="A7" s="3"/>
      <c r="B7" s="3"/>
      <c r="C7" s="3"/>
      <c r="D7" s="3"/>
      <c r="E7" s="3"/>
      <c r="F7" s="3"/>
      <c r="G7" s="4"/>
      <c r="H7" s="4"/>
      <c r="I7" s="5"/>
      <c r="J7" s="5"/>
      <c r="K7" s="5"/>
      <c r="L7" s="5"/>
    </row>
    <row r="8" spans="1:12" ht="15" customHeight="1">
      <c r="A8" s="3"/>
      <c r="B8" s="3"/>
      <c r="C8" s="3"/>
      <c r="D8" s="3"/>
      <c r="E8" s="3"/>
      <c r="F8" s="3"/>
      <c r="G8" s="4"/>
      <c r="H8" s="5"/>
      <c r="I8" s="5"/>
      <c r="J8" s="5"/>
      <c r="K8" s="5"/>
      <c r="L8" s="5"/>
    </row>
    <row r="9" spans="1:12" ht="15" customHeight="1">
      <c r="A9" s="2"/>
      <c r="B9" s="2"/>
      <c r="C9" s="6"/>
      <c r="D9" s="6"/>
      <c r="E9" s="6"/>
      <c r="F9" s="7" t="s">
        <v>7</v>
      </c>
      <c r="G9" s="8"/>
      <c r="H9" s="8"/>
      <c r="I9" s="8"/>
      <c r="J9" s="8"/>
      <c r="K9" s="8"/>
      <c r="L9" s="8"/>
    </row>
    <row r="10" spans="1:12" ht="13.7" customHeight="1">
      <c r="A10" s="9"/>
      <c r="B10" s="9"/>
      <c r="C10" s="9"/>
      <c r="D10" s="9"/>
      <c r="E10" s="9"/>
      <c r="F10" s="10"/>
      <c r="G10" s="9"/>
      <c r="H10" s="11"/>
      <c r="I10" s="11"/>
      <c r="J10" s="11"/>
      <c r="K10" s="11"/>
      <c r="L10" s="11"/>
    </row>
    <row r="11" spans="1:12" ht="13.7" customHeight="1">
      <c r="A11" s="12"/>
      <c r="B11" s="12"/>
      <c r="C11" s="12"/>
      <c r="D11" s="12"/>
      <c r="E11" s="12"/>
      <c r="F11" s="13"/>
      <c r="G11" s="12"/>
      <c r="H11" s="14"/>
      <c r="I11" s="14"/>
      <c r="J11" s="14"/>
      <c r="K11" s="14"/>
      <c r="L11" s="14"/>
    </row>
    <row r="12" spans="1:12" ht="13.7" customHeight="1">
      <c r="A12" s="12"/>
      <c r="B12" s="12"/>
      <c r="C12" s="12"/>
      <c r="D12" s="12"/>
      <c r="E12" s="12"/>
      <c r="F12" s="13"/>
      <c r="G12" s="12"/>
      <c r="H12" s="14"/>
      <c r="I12" s="14"/>
      <c r="J12" s="14"/>
      <c r="K12" s="14"/>
      <c r="L12" s="14"/>
    </row>
    <row r="13" spans="1:12" ht="13.7" customHeight="1">
      <c r="A13" s="12"/>
      <c r="B13" s="12"/>
      <c r="C13" s="12"/>
      <c r="D13" s="12"/>
      <c r="E13" s="12"/>
      <c r="F13" s="13"/>
      <c r="G13" s="12"/>
      <c r="H13" s="14"/>
      <c r="I13" s="14"/>
      <c r="J13" s="14"/>
      <c r="K13" s="14"/>
      <c r="L13" s="14"/>
    </row>
    <row r="14" spans="1:12" ht="13.7" customHeight="1">
      <c r="A14" s="12"/>
      <c r="B14" s="12"/>
      <c r="C14" s="12"/>
      <c r="D14" s="12"/>
      <c r="E14" s="12"/>
      <c r="F14" s="13"/>
      <c r="G14" s="12"/>
      <c r="H14" s="14"/>
      <c r="I14" s="14"/>
      <c r="J14" s="14"/>
      <c r="K14" s="14"/>
      <c r="L14" s="14"/>
    </row>
    <row r="15" spans="1:12" ht="13.7" customHeight="1">
      <c r="A15" s="12"/>
      <c r="B15" s="12"/>
      <c r="C15" s="12"/>
      <c r="D15" s="12"/>
      <c r="E15" s="12"/>
      <c r="F15" s="13"/>
      <c r="G15" s="12"/>
      <c r="H15" s="14"/>
      <c r="I15" s="14"/>
      <c r="J15" s="14"/>
      <c r="K15" s="14"/>
      <c r="L15" s="14"/>
    </row>
    <row r="16" spans="1:12" ht="13.7" customHeight="1">
      <c r="A16" s="12"/>
      <c r="B16" s="12"/>
      <c r="C16" s="12"/>
      <c r="D16" s="12"/>
      <c r="E16" s="12"/>
      <c r="F16" s="13"/>
      <c r="G16" s="12"/>
      <c r="H16" s="14"/>
      <c r="I16" s="14"/>
      <c r="J16" s="14"/>
      <c r="K16" s="14"/>
      <c r="L16" s="14"/>
    </row>
    <row r="17" spans="1:12" ht="13.7" customHeight="1">
      <c r="A17" s="12"/>
      <c r="B17" s="12"/>
      <c r="C17" s="12"/>
      <c r="D17" s="12"/>
      <c r="E17" s="12"/>
      <c r="F17" s="13"/>
      <c r="G17" s="12"/>
      <c r="H17" s="14"/>
      <c r="I17" s="14"/>
      <c r="J17" s="14"/>
      <c r="K17" s="14"/>
      <c r="L17" s="14"/>
    </row>
    <row r="18" spans="1:12" ht="13.7" customHeight="1">
      <c r="A18" s="12"/>
      <c r="B18" s="12"/>
      <c r="C18" s="12"/>
      <c r="D18" s="12"/>
      <c r="E18" s="12"/>
      <c r="F18" s="13"/>
      <c r="G18" s="12"/>
      <c r="H18" s="14"/>
      <c r="I18" s="14"/>
      <c r="J18" s="14"/>
      <c r="K18" s="14"/>
      <c r="L18" s="14"/>
    </row>
    <row r="19" spans="1:12" ht="13.7" customHeight="1">
      <c r="A19" s="12"/>
      <c r="B19" s="12"/>
      <c r="C19" s="12"/>
      <c r="D19" s="12"/>
      <c r="E19" s="12"/>
      <c r="F19" s="13"/>
      <c r="G19" s="12"/>
      <c r="H19" s="14"/>
      <c r="I19" s="14"/>
      <c r="J19" s="14"/>
      <c r="K19" s="14"/>
      <c r="L19" s="14"/>
    </row>
    <row r="20" spans="1:12" ht="13.7" customHeight="1">
      <c r="A20" s="12"/>
      <c r="B20" s="12"/>
      <c r="C20" s="12"/>
      <c r="D20" s="12"/>
      <c r="E20" s="12"/>
      <c r="F20" s="13"/>
      <c r="G20" s="12"/>
      <c r="H20" s="14"/>
      <c r="I20" s="14"/>
      <c r="J20" s="14"/>
      <c r="K20" s="14"/>
      <c r="L20" s="14"/>
    </row>
    <row r="21" spans="1:12" ht="13.7" customHeight="1">
      <c r="A21" s="12"/>
      <c r="B21" s="12"/>
      <c r="C21" s="12"/>
      <c r="D21" s="12"/>
      <c r="E21" s="12"/>
      <c r="F21" s="13"/>
      <c r="G21" s="12"/>
      <c r="H21" s="14"/>
      <c r="I21" s="14"/>
      <c r="J21" s="14"/>
      <c r="K21" s="14"/>
      <c r="L21" s="14"/>
    </row>
    <row r="22" spans="1:12" ht="13.7" customHeight="1">
      <c r="A22" s="12"/>
      <c r="B22" s="12"/>
      <c r="C22" s="12"/>
      <c r="D22" s="12"/>
      <c r="E22" s="12"/>
      <c r="F22" s="13"/>
      <c r="G22" s="12"/>
      <c r="H22" s="14"/>
      <c r="I22" s="14"/>
      <c r="J22" s="14"/>
      <c r="K22" s="14"/>
      <c r="L22" s="14"/>
    </row>
    <row r="23" spans="1:12" ht="13.7" customHeight="1">
      <c r="A23" s="12"/>
      <c r="B23" s="12"/>
      <c r="C23" s="12"/>
      <c r="D23" s="12"/>
      <c r="E23" s="12"/>
      <c r="F23" s="13"/>
      <c r="G23" s="12"/>
      <c r="H23" s="14"/>
      <c r="I23" s="14"/>
      <c r="J23" s="14"/>
      <c r="K23" s="14"/>
      <c r="L23" s="14"/>
    </row>
    <row r="24" spans="1:12" ht="13.7" customHeight="1">
      <c r="A24" s="12"/>
      <c r="B24" s="12"/>
      <c r="C24" s="12"/>
      <c r="D24" s="12"/>
      <c r="E24" s="12"/>
      <c r="F24" s="13"/>
      <c r="G24" s="12"/>
      <c r="H24" s="14"/>
      <c r="I24" s="14"/>
      <c r="J24" s="14"/>
      <c r="K24" s="14"/>
      <c r="L24" s="14"/>
    </row>
    <row r="25" spans="1:12" ht="13.7" customHeight="1">
      <c r="A25" s="12"/>
      <c r="B25" s="12"/>
      <c r="C25" s="12"/>
      <c r="D25" s="12"/>
      <c r="E25" s="12"/>
      <c r="F25" s="13"/>
      <c r="G25" s="12"/>
      <c r="H25" s="14"/>
      <c r="I25" s="14"/>
      <c r="J25" s="14"/>
      <c r="K25" s="14"/>
      <c r="L25" s="14"/>
    </row>
    <row r="26" spans="1:12" ht="13.7" customHeight="1">
      <c r="A26" s="12"/>
      <c r="B26" s="12"/>
      <c r="C26" s="12"/>
      <c r="D26" s="12"/>
      <c r="E26" s="12"/>
      <c r="F26" s="13"/>
      <c r="G26" s="12"/>
      <c r="H26" s="14"/>
      <c r="I26" s="14"/>
      <c r="J26" s="14"/>
      <c r="K26" s="14"/>
      <c r="L26" s="14"/>
    </row>
    <row r="27" spans="1:12" ht="13.7" customHeight="1">
      <c r="A27" s="12"/>
      <c r="B27" s="14"/>
      <c r="C27" s="12"/>
      <c r="D27" s="12"/>
      <c r="E27" s="12"/>
      <c r="F27" s="13"/>
      <c r="G27" s="12"/>
      <c r="H27" s="14"/>
      <c r="I27" s="14"/>
      <c r="J27" s="14"/>
      <c r="K27" s="14"/>
      <c r="L27" s="14"/>
    </row>
  </sheetData>
  <mergeCells count="9">
    <mergeCell ref="E2:E3"/>
    <mergeCell ref="A1:L1"/>
    <mergeCell ref="A2:A3"/>
    <mergeCell ref="H2:L2"/>
    <mergeCell ref="C2:C3"/>
    <mergeCell ref="G2:G3"/>
    <mergeCell ref="F2:F3"/>
    <mergeCell ref="B2:B3"/>
    <mergeCell ref="D2:D3"/>
  </mergeCells>
  <pageMargins left="0.748031" right="0.748031" top="0.98425200000000002" bottom="0.98425200000000002" header="0.51181100000000002" footer="0.51181100000000002"/>
  <pageSetup orientation="landscape"/>
  <headerFooter>
    <oddFooter>&amp;C&amp;"Helvetica Neue,Regular"&amp;12&amp;K000000&amp;P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V196"/>
  <sheetViews>
    <sheetView showGridLines="0" tabSelected="1" zoomScale="85" zoomScaleNormal="85" workbookViewId="0">
      <selection sqref="A1:L1"/>
    </sheetView>
  </sheetViews>
  <sheetFormatPr defaultColWidth="8.7109375" defaultRowHeight="12.75"/>
  <cols>
    <col min="1" max="1" width="2.28515625" style="17" customWidth="1"/>
    <col min="2" max="2" width="27.42578125" style="17" hidden="1" customWidth="1"/>
    <col min="3" max="3" width="33.85546875" style="33" bestFit="1" customWidth="1"/>
    <col min="4" max="4" width="22.5703125" style="17" customWidth="1"/>
    <col min="5" max="5" width="23" style="17" bestFit="1" customWidth="1"/>
    <col min="6" max="6" width="42" style="78" customWidth="1"/>
    <col min="7" max="7" width="16.42578125" style="17" customWidth="1"/>
    <col min="8" max="8" width="21" style="75" customWidth="1"/>
    <col min="9" max="9" width="17.7109375" style="75" customWidth="1"/>
    <col min="10" max="11" width="17.7109375" style="17" customWidth="1"/>
    <col min="12" max="12" width="23" style="17" customWidth="1"/>
    <col min="13" max="256" width="8.85546875" style="17" customWidth="1"/>
    <col min="257" max="16384" width="8.7109375" style="18"/>
  </cols>
  <sheetData>
    <row r="1" spans="1:12">
      <c r="A1" s="116" t="s">
        <v>0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8"/>
    </row>
    <row r="2" spans="1:12">
      <c r="A2" s="105" t="s">
        <v>1</v>
      </c>
      <c r="B2" s="105" t="s">
        <v>2</v>
      </c>
      <c r="C2" s="105" t="s">
        <v>8</v>
      </c>
      <c r="D2" s="105" t="s">
        <v>9</v>
      </c>
      <c r="E2" s="105" t="s">
        <v>3</v>
      </c>
      <c r="F2" s="105" t="s">
        <v>4</v>
      </c>
      <c r="G2" s="113" t="s">
        <v>5</v>
      </c>
      <c r="H2" s="111" t="s">
        <v>6</v>
      </c>
      <c r="I2" s="112"/>
      <c r="J2" s="112"/>
      <c r="K2" s="112"/>
      <c r="L2" s="112"/>
    </row>
    <row r="3" spans="1:12" ht="25.5">
      <c r="A3" s="110"/>
      <c r="B3" s="110"/>
      <c r="C3" s="106"/>
      <c r="D3" s="106"/>
      <c r="E3" s="106"/>
      <c r="F3" s="110"/>
      <c r="G3" s="106"/>
      <c r="H3" s="71" t="s">
        <v>202</v>
      </c>
      <c r="I3" s="71" t="s">
        <v>203</v>
      </c>
      <c r="J3" s="19" t="s">
        <v>204</v>
      </c>
      <c r="K3" s="19" t="s">
        <v>205</v>
      </c>
      <c r="L3" s="19" t="s">
        <v>206</v>
      </c>
    </row>
    <row r="4" spans="1:12" ht="102">
      <c r="A4" s="20" t="s">
        <v>207</v>
      </c>
      <c r="B4" s="20" t="s">
        <v>10</v>
      </c>
      <c r="C4" s="21" t="s">
        <v>31</v>
      </c>
      <c r="D4" s="98" t="s">
        <v>32</v>
      </c>
      <c r="E4" s="31" t="s">
        <v>33</v>
      </c>
      <c r="F4" s="76" t="s">
        <v>34</v>
      </c>
      <c r="G4" s="32">
        <v>29454.7</v>
      </c>
      <c r="H4" s="72"/>
      <c r="I4" s="72"/>
      <c r="J4" s="22"/>
      <c r="K4" s="22"/>
      <c r="L4" s="22"/>
    </row>
    <row r="5" spans="1:12">
      <c r="A5" s="20"/>
      <c r="B5" s="20"/>
      <c r="C5" s="21"/>
      <c r="D5" s="20"/>
      <c r="E5" s="26" t="s">
        <v>36</v>
      </c>
      <c r="F5" s="77"/>
      <c r="G5" s="27">
        <v>29454.7</v>
      </c>
      <c r="H5" s="73">
        <f>G5</f>
        <v>29454.7</v>
      </c>
      <c r="I5" s="73">
        <v>0</v>
      </c>
      <c r="J5" s="28"/>
      <c r="K5" s="28"/>
      <c r="L5" s="28"/>
    </row>
    <row r="6" spans="1:12" ht="24">
      <c r="A6" s="20"/>
      <c r="B6" s="20"/>
      <c r="C6" s="21"/>
      <c r="D6" s="20"/>
      <c r="E6" s="31" t="s">
        <v>37</v>
      </c>
      <c r="F6" s="76" t="s">
        <v>38</v>
      </c>
      <c r="G6" s="32">
        <v>40000</v>
      </c>
      <c r="H6" s="72"/>
      <c r="I6" s="72"/>
      <c r="J6" s="22"/>
      <c r="K6" s="22"/>
      <c r="L6" s="22"/>
    </row>
    <row r="7" spans="1:12">
      <c r="A7" s="20"/>
      <c r="B7" s="20"/>
      <c r="C7" s="21"/>
      <c r="D7" s="20"/>
      <c r="E7" s="26" t="s">
        <v>39</v>
      </c>
      <c r="F7" s="77"/>
      <c r="G7" s="27">
        <v>40000</v>
      </c>
      <c r="H7" s="73">
        <v>40000</v>
      </c>
      <c r="I7" s="73">
        <v>0</v>
      </c>
      <c r="J7" s="28"/>
      <c r="K7" s="28"/>
      <c r="L7" s="28"/>
    </row>
    <row r="8" spans="1:12" ht="24">
      <c r="A8" s="20"/>
      <c r="B8" s="20"/>
      <c r="C8" s="21"/>
      <c r="D8" s="20"/>
      <c r="E8" s="31" t="s">
        <v>40</v>
      </c>
      <c r="F8" s="76" t="s">
        <v>41</v>
      </c>
      <c r="G8" s="32">
        <v>45000</v>
      </c>
      <c r="H8" s="72"/>
      <c r="I8" s="72"/>
      <c r="J8" s="22"/>
      <c r="K8" s="22"/>
      <c r="L8" s="22"/>
    </row>
    <row r="9" spans="1:12">
      <c r="A9" s="20"/>
      <c r="B9" s="20"/>
      <c r="C9" s="21"/>
      <c r="D9" s="20"/>
      <c r="E9" s="26" t="s">
        <v>42</v>
      </c>
      <c r="F9" s="77"/>
      <c r="G9" s="27">
        <v>45000</v>
      </c>
      <c r="H9" s="73">
        <v>45000</v>
      </c>
      <c r="I9" s="73">
        <v>0</v>
      </c>
      <c r="J9" s="28"/>
      <c r="K9" s="28"/>
      <c r="L9" s="28"/>
    </row>
    <row r="10" spans="1:12" ht="89.25">
      <c r="A10" s="20"/>
      <c r="B10" s="20"/>
      <c r="C10" s="21" t="s">
        <v>43</v>
      </c>
      <c r="D10" s="98" t="s">
        <v>44</v>
      </c>
      <c r="E10" s="31" t="s">
        <v>45</v>
      </c>
      <c r="F10" s="76" t="s">
        <v>46</v>
      </c>
      <c r="G10" s="32">
        <v>18300</v>
      </c>
      <c r="H10" s="72"/>
      <c r="I10" s="72"/>
      <c r="J10" s="22"/>
      <c r="K10" s="22"/>
      <c r="L10" s="22"/>
    </row>
    <row r="11" spans="1:12">
      <c r="A11" s="20"/>
      <c r="B11" s="20"/>
      <c r="C11" s="21"/>
      <c r="D11" s="20"/>
      <c r="E11" s="26" t="s">
        <v>47</v>
      </c>
      <c r="F11" s="77"/>
      <c r="G11" s="27">
        <v>18300</v>
      </c>
      <c r="H11" s="73">
        <v>18300</v>
      </c>
      <c r="I11" s="73">
        <v>0</v>
      </c>
      <c r="J11" s="28"/>
      <c r="K11" s="28"/>
      <c r="L11" s="28"/>
    </row>
    <row r="12" spans="1:12" ht="72">
      <c r="A12" s="20"/>
      <c r="B12" s="20"/>
      <c r="C12" s="21"/>
      <c r="D12" s="20"/>
      <c r="E12" s="31" t="s">
        <v>48</v>
      </c>
      <c r="F12" s="76" t="s">
        <v>49</v>
      </c>
      <c r="G12" s="32">
        <v>9910</v>
      </c>
      <c r="H12" s="72"/>
      <c r="I12" s="72"/>
      <c r="J12" s="22"/>
      <c r="K12" s="22"/>
      <c r="L12" s="22"/>
    </row>
    <row r="13" spans="1:12">
      <c r="A13" s="20"/>
      <c r="B13" s="20"/>
      <c r="C13" s="21"/>
      <c r="D13" s="20"/>
      <c r="E13" s="26" t="s">
        <v>50</v>
      </c>
      <c r="F13" s="77"/>
      <c r="G13" s="27">
        <v>9910</v>
      </c>
      <c r="H13" s="73">
        <v>9910</v>
      </c>
      <c r="I13" s="73">
        <v>0</v>
      </c>
      <c r="J13" s="28"/>
      <c r="K13" s="28"/>
      <c r="L13" s="28"/>
    </row>
    <row r="14" spans="1:12" ht="60">
      <c r="A14" s="20"/>
      <c r="B14" s="20"/>
      <c r="C14" s="21"/>
      <c r="D14" s="20"/>
      <c r="E14" s="31" t="s">
        <v>51</v>
      </c>
      <c r="F14" s="76" t="s">
        <v>52</v>
      </c>
      <c r="G14" s="32">
        <v>23650</v>
      </c>
      <c r="H14" s="72"/>
      <c r="I14" s="72"/>
      <c r="J14" s="22"/>
      <c r="K14" s="22"/>
      <c r="L14" s="22"/>
    </row>
    <row r="15" spans="1:12">
      <c r="A15" s="20"/>
      <c r="B15" s="20"/>
      <c r="C15" s="21"/>
      <c r="D15" s="20"/>
      <c r="E15" s="26" t="s">
        <v>53</v>
      </c>
      <c r="F15" s="77"/>
      <c r="G15" s="27">
        <v>23650</v>
      </c>
      <c r="H15" s="73">
        <v>23649.7</v>
      </c>
      <c r="I15" s="73">
        <v>0</v>
      </c>
      <c r="J15" s="28"/>
      <c r="K15" s="28"/>
      <c r="L15" s="28"/>
    </row>
    <row r="16" spans="1:12" ht="60">
      <c r="A16" s="20"/>
      <c r="B16" s="20"/>
      <c r="C16" s="21"/>
      <c r="D16" s="20"/>
      <c r="E16" s="31" t="s">
        <v>54</v>
      </c>
      <c r="F16" s="76" t="s">
        <v>55</v>
      </c>
      <c r="G16" s="32">
        <v>6100</v>
      </c>
      <c r="H16" s="72"/>
      <c r="I16" s="72"/>
      <c r="J16" s="22"/>
      <c r="K16" s="22"/>
      <c r="L16" s="22"/>
    </row>
    <row r="17" spans="1:12">
      <c r="A17" s="20"/>
      <c r="B17" s="20"/>
      <c r="C17" s="21"/>
      <c r="D17" s="20"/>
      <c r="E17" s="26" t="s">
        <v>56</v>
      </c>
      <c r="F17" s="77"/>
      <c r="G17" s="27">
        <v>6100</v>
      </c>
      <c r="H17" s="73">
        <v>6100</v>
      </c>
      <c r="I17" s="73">
        <v>0</v>
      </c>
      <c r="J17" s="28"/>
      <c r="K17" s="28"/>
      <c r="L17" s="28"/>
    </row>
    <row r="18" spans="1:12" ht="60">
      <c r="A18" s="20"/>
      <c r="B18" s="20"/>
      <c r="C18" s="21"/>
      <c r="D18" s="20"/>
      <c r="E18" s="31" t="s">
        <v>57</v>
      </c>
      <c r="F18" s="76" t="s">
        <v>58</v>
      </c>
      <c r="G18" s="85">
        <v>50000</v>
      </c>
      <c r="H18" s="72"/>
      <c r="I18" s="72"/>
      <c r="J18" s="22"/>
      <c r="K18" s="22"/>
      <c r="L18" s="22"/>
    </row>
    <row r="19" spans="1:12">
      <c r="A19" s="20"/>
      <c r="B19" s="20"/>
      <c r="C19" s="21"/>
      <c r="D19" s="20"/>
      <c r="E19" s="26" t="s">
        <v>59</v>
      </c>
      <c r="F19" s="77"/>
      <c r="G19" s="27">
        <v>50000</v>
      </c>
      <c r="H19" s="73">
        <v>50000</v>
      </c>
      <c r="I19" s="73">
        <v>0</v>
      </c>
      <c r="J19" s="28"/>
      <c r="K19" s="28"/>
      <c r="L19" s="28"/>
    </row>
    <row r="20" spans="1:12" ht="60">
      <c r="A20" s="20"/>
      <c r="B20" s="20"/>
      <c r="C20" s="21"/>
      <c r="D20" s="20"/>
      <c r="E20" s="31" t="s">
        <v>60</v>
      </c>
      <c r="F20" s="76" t="s">
        <v>61</v>
      </c>
      <c r="G20" s="32">
        <v>5920</v>
      </c>
      <c r="H20" s="72"/>
      <c r="I20" s="72"/>
      <c r="J20" s="22"/>
      <c r="K20" s="22"/>
      <c r="L20" s="22"/>
    </row>
    <row r="21" spans="1:12">
      <c r="A21" s="20"/>
      <c r="B21" s="20"/>
      <c r="C21" s="21"/>
      <c r="D21" s="20"/>
      <c r="E21" s="26" t="s">
        <v>62</v>
      </c>
      <c r="F21" s="77"/>
      <c r="G21" s="27">
        <v>5920</v>
      </c>
      <c r="H21" s="73">
        <v>5917.71</v>
      </c>
      <c r="I21" s="73">
        <v>0</v>
      </c>
      <c r="J21" s="28"/>
      <c r="K21" s="28"/>
      <c r="L21" s="28"/>
    </row>
    <row r="22" spans="1:12" ht="72">
      <c r="A22" s="20"/>
      <c r="B22" s="20"/>
      <c r="C22" s="21"/>
      <c r="D22" s="20"/>
      <c r="E22" s="31" t="s">
        <v>63</v>
      </c>
      <c r="F22" s="76" t="s">
        <v>64</v>
      </c>
      <c r="G22" s="32">
        <v>31120</v>
      </c>
      <c r="H22" s="72"/>
      <c r="I22" s="72"/>
      <c r="J22" s="22"/>
      <c r="K22" s="22"/>
      <c r="L22" s="22"/>
    </row>
    <row r="23" spans="1:12">
      <c r="A23" s="20"/>
      <c r="B23" s="20"/>
      <c r="C23" s="21"/>
      <c r="D23" s="20"/>
      <c r="E23" s="26" t="s">
        <v>65</v>
      </c>
      <c r="F23" s="77"/>
      <c r="G23" s="27">
        <v>31120</v>
      </c>
      <c r="H23" s="73">
        <v>31117.99</v>
      </c>
      <c r="I23" s="73">
        <v>0</v>
      </c>
      <c r="J23" s="28"/>
      <c r="K23" s="28"/>
      <c r="L23" s="28"/>
    </row>
    <row r="24" spans="1:12" ht="140.25">
      <c r="A24" s="20"/>
      <c r="B24" s="20" t="s">
        <v>11</v>
      </c>
      <c r="C24" s="21" t="s">
        <v>66</v>
      </c>
      <c r="D24" s="98" t="s">
        <v>67</v>
      </c>
      <c r="E24" s="31" t="s">
        <v>68</v>
      </c>
      <c r="F24" s="76" t="s">
        <v>69</v>
      </c>
      <c r="G24" s="32">
        <v>35000</v>
      </c>
      <c r="H24" s="72"/>
      <c r="I24" s="72"/>
      <c r="J24" s="22"/>
      <c r="K24" s="22"/>
      <c r="L24" s="22"/>
    </row>
    <row r="25" spans="1:12">
      <c r="A25" s="20"/>
      <c r="B25" s="20"/>
      <c r="C25" s="21"/>
      <c r="D25" s="20"/>
      <c r="E25" s="26" t="s">
        <v>70</v>
      </c>
      <c r="F25" s="77"/>
      <c r="G25" s="27">
        <v>35000</v>
      </c>
      <c r="H25" s="73">
        <v>35000</v>
      </c>
      <c r="I25" s="73">
        <v>0</v>
      </c>
      <c r="J25" s="28"/>
      <c r="K25" s="28"/>
      <c r="L25" s="28"/>
    </row>
    <row r="26" spans="1:12" ht="89.25">
      <c r="A26" s="20"/>
      <c r="B26" s="20"/>
      <c r="C26" s="21" t="s">
        <v>43</v>
      </c>
      <c r="D26" s="98" t="s">
        <v>44</v>
      </c>
      <c r="E26" s="31" t="s">
        <v>71</v>
      </c>
      <c r="F26" s="76" t="s">
        <v>72</v>
      </c>
      <c r="G26" s="32">
        <v>110000</v>
      </c>
      <c r="H26" s="72"/>
      <c r="I26" s="72"/>
      <c r="J26" s="22"/>
      <c r="K26" s="22"/>
      <c r="L26" s="22"/>
    </row>
    <row r="27" spans="1:12">
      <c r="A27" s="20"/>
      <c r="B27" s="20"/>
      <c r="C27" s="21"/>
      <c r="D27" s="20"/>
      <c r="E27" s="26" t="s">
        <v>73</v>
      </c>
      <c r="F27" s="77"/>
      <c r="G27" s="27">
        <v>110000</v>
      </c>
      <c r="H27" s="73">
        <v>105897.04</v>
      </c>
      <c r="I27" s="73">
        <v>4102.96</v>
      </c>
      <c r="J27" s="28"/>
      <c r="K27" s="28"/>
      <c r="L27" s="28"/>
    </row>
    <row r="28" spans="1:12" ht="102">
      <c r="A28" s="20"/>
      <c r="B28" s="20" t="s">
        <v>80</v>
      </c>
      <c r="C28" s="21" t="s">
        <v>81</v>
      </c>
      <c r="D28" s="98" t="s">
        <v>82</v>
      </c>
      <c r="E28" s="31" t="s">
        <v>57</v>
      </c>
      <c r="F28" s="76" t="s">
        <v>58</v>
      </c>
      <c r="G28" s="32">
        <v>20000</v>
      </c>
      <c r="H28" s="72"/>
      <c r="I28" s="72"/>
      <c r="J28" s="22"/>
      <c r="K28" s="22"/>
      <c r="L28" s="22"/>
    </row>
    <row r="29" spans="1:12">
      <c r="A29" s="20"/>
      <c r="B29" s="20"/>
      <c r="C29" s="21"/>
      <c r="D29" s="20"/>
      <c r="E29" s="26" t="s">
        <v>59</v>
      </c>
      <c r="F29" s="77"/>
      <c r="G29" s="27">
        <v>20000</v>
      </c>
      <c r="H29" s="73">
        <v>16270.2</v>
      </c>
      <c r="I29" s="73">
        <v>3729.8</v>
      </c>
      <c r="J29" s="28"/>
      <c r="K29" s="28"/>
      <c r="L29" s="28"/>
    </row>
    <row r="30" spans="1:12" ht="36">
      <c r="A30" s="20"/>
      <c r="B30" s="20"/>
      <c r="C30" s="21"/>
      <c r="D30" s="20"/>
      <c r="E30" s="31" t="s">
        <v>83</v>
      </c>
      <c r="F30" s="76" t="s">
        <v>84</v>
      </c>
      <c r="G30" s="32">
        <v>150000</v>
      </c>
      <c r="H30" s="72"/>
      <c r="I30" s="72"/>
      <c r="J30" s="22"/>
      <c r="K30" s="22"/>
      <c r="L30" s="22"/>
    </row>
    <row r="31" spans="1:12">
      <c r="A31" s="20"/>
      <c r="B31" s="20"/>
      <c r="C31" s="21"/>
      <c r="D31" s="20"/>
      <c r="E31" s="26" t="s">
        <v>85</v>
      </c>
      <c r="F31" s="77"/>
      <c r="G31" s="27">
        <v>150000</v>
      </c>
      <c r="H31" s="73">
        <v>145002.70000000001</v>
      </c>
      <c r="I31" s="73">
        <v>4997.3</v>
      </c>
      <c r="J31" s="28"/>
      <c r="K31" s="28"/>
      <c r="L31" s="28"/>
    </row>
    <row r="32" spans="1:12" ht="48">
      <c r="A32" s="20"/>
      <c r="B32" s="20"/>
      <c r="C32" s="21"/>
      <c r="D32" s="20"/>
      <c r="E32" s="31" t="s">
        <v>86</v>
      </c>
      <c r="F32" s="76" t="s">
        <v>87</v>
      </c>
      <c r="G32" s="32">
        <v>45000</v>
      </c>
      <c r="H32" s="72"/>
      <c r="I32" s="72"/>
      <c r="J32" s="22"/>
      <c r="K32" s="22"/>
      <c r="L32" s="22"/>
    </row>
    <row r="33" spans="1:12">
      <c r="A33" s="20"/>
      <c r="B33" s="20"/>
      <c r="C33" s="21"/>
      <c r="D33" s="20"/>
      <c r="E33" s="26" t="s">
        <v>88</v>
      </c>
      <c r="F33" s="77"/>
      <c r="G33" s="27">
        <v>45000</v>
      </c>
      <c r="H33" s="73">
        <v>41634.26</v>
      </c>
      <c r="I33" s="73">
        <v>3365.74</v>
      </c>
      <c r="J33" s="28"/>
      <c r="K33" s="28"/>
      <c r="L33" s="28"/>
    </row>
    <row r="34" spans="1:12" ht="114.75">
      <c r="A34" s="20"/>
      <c r="B34" s="20"/>
      <c r="C34" s="21" t="s">
        <v>89</v>
      </c>
      <c r="D34" s="98" t="s">
        <v>90</v>
      </c>
      <c r="E34" s="31" t="s">
        <v>91</v>
      </c>
      <c r="F34" s="76" t="s">
        <v>92</v>
      </c>
      <c r="G34" s="32">
        <v>40000</v>
      </c>
      <c r="H34" s="72"/>
      <c r="I34" s="72"/>
      <c r="J34" s="22"/>
      <c r="K34" s="22"/>
      <c r="L34" s="22"/>
    </row>
    <row r="35" spans="1:12" ht="24">
      <c r="A35" s="20"/>
      <c r="B35" s="20"/>
      <c r="C35" s="21"/>
      <c r="D35" s="20"/>
      <c r="E35" s="31"/>
      <c r="F35" s="76" t="s">
        <v>93</v>
      </c>
      <c r="G35" s="32">
        <v>15000</v>
      </c>
      <c r="H35" s="72"/>
      <c r="I35" s="72"/>
      <c r="J35" s="22"/>
      <c r="K35" s="22"/>
      <c r="L35" s="22"/>
    </row>
    <row r="36" spans="1:12">
      <c r="A36" s="20"/>
      <c r="B36" s="20"/>
      <c r="C36" s="21"/>
      <c r="D36" s="20"/>
      <c r="E36" s="31"/>
      <c r="F36" s="76" t="s">
        <v>94</v>
      </c>
      <c r="G36" s="32">
        <v>10000</v>
      </c>
      <c r="H36" s="72"/>
      <c r="I36" s="72"/>
      <c r="J36" s="22"/>
      <c r="K36" s="22"/>
      <c r="L36" s="22"/>
    </row>
    <row r="37" spans="1:12">
      <c r="A37" s="20"/>
      <c r="B37" s="20"/>
      <c r="C37" s="21"/>
      <c r="D37" s="20"/>
      <c r="E37" s="31"/>
      <c r="F37" s="76" t="s">
        <v>95</v>
      </c>
      <c r="G37" s="32">
        <v>90000</v>
      </c>
      <c r="H37" s="72"/>
      <c r="I37" s="72"/>
      <c r="J37" s="22"/>
      <c r="K37" s="22"/>
      <c r="L37" s="22"/>
    </row>
    <row r="38" spans="1:12" ht="24">
      <c r="A38" s="20"/>
      <c r="B38" s="20"/>
      <c r="C38" s="21"/>
      <c r="D38" s="20"/>
      <c r="E38" s="31"/>
      <c r="F38" s="76" t="s">
        <v>96</v>
      </c>
      <c r="G38" s="32">
        <v>62000</v>
      </c>
      <c r="H38" s="72"/>
      <c r="I38" s="72"/>
      <c r="J38" s="22"/>
      <c r="K38" s="22"/>
      <c r="L38" s="22"/>
    </row>
    <row r="39" spans="1:12" ht="36">
      <c r="A39" s="20"/>
      <c r="B39" s="20"/>
      <c r="C39" s="21"/>
      <c r="D39" s="20"/>
      <c r="E39" s="31"/>
      <c r="F39" s="76" t="s">
        <v>97</v>
      </c>
      <c r="G39" s="32">
        <v>40000</v>
      </c>
      <c r="H39" s="72"/>
      <c r="I39" s="72"/>
      <c r="J39" s="22"/>
      <c r="K39" s="22"/>
      <c r="L39" s="22"/>
    </row>
    <row r="40" spans="1:12">
      <c r="A40" s="20"/>
      <c r="B40" s="20"/>
      <c r="C40" s="21"/>
      <c r="D40" s="20"/>
      <c r="E40" s="26" t="s">
        <v>98</v>
      </c>
      <c r="F40" s="77"/>
      <c r="G40" s="27">
        <v>257000</v>
      </c>
      <c r="H40" s="73">
        <v>257000</v>
      </c>
      <c r="I40" s="73">
        <v>0</v>
      </c>
      <c r="J40" s="28"/>
      <c r="K40" s="28"/>
      <c r="L40" s="28"/>
    </row>
    <row r="41" spans="1:12" ht="24">
      <c r="A41" s="20"/>
      <c r="B41" s="20"/>
      <c r="C41" s="21"/>
      <c r="D41" s="20"/>
      <c r="E41" s="31" t="s">
        <v>99</v>
      </c>
      <c r="F41" s="76" t="s">
        <v>35</v>
      </c>
      <c r="G41" s="32">
        <v>35000</v>
      </c>
      <c r="H41" s="72"/>
      <c r="I41" s="72"/>
      <c r="J41" s="22"/>
      <c r="K41" s="22"/>
      <c r="L41" s="22"/>
    </row>
    <row r="42" spans="1:12">
      <c r="A42" s="20"/>
      <c r="B42" s="20"/>
      <c r="C42" s="21"/>
      <c r="D42" s="20"/>
      <c r="E42" s="26" t="s">
        <v>100</v>
      </c>
      <c r="F42" s="77"/>
      <c r="G42" s="27">
        <v>35000</v>
      </c>
      <c r="H42" s="73">
        <v>35000</v>
      </c>
      <c r="I42" s="73">
        <v>0</v>
      </c>
      <c r="J42" s="28"/>
      <c r="K42" s="28"/>
      <c r="L42" s="28"/>
    </row>
    <row r="43" spans="1:12" ht="24">
      <c r="A43" s="20"/>
      <c r="B43" s="20"/>
      <c r="C43" s="21"/>
      <c r="D43" s="20"/>
      <c r="E43" s="31" t="s">
        <v>101</v>
      </c>
      <c r="F43" s="76" t="s">
        <v>38</v>
      </c>
      <c r="G43" s="32">
        <v>60000</v>
      </c>
      <c r="H43" s="72"/>
      <c r="I43" s="72"/>
      <c r="J43" s="22"/>
      <c r="K43" s="22"/>
      <c r="L43" s="22"/>
    </row>
    <row r="44" spans="1:12">
      <c r="A44" s="20"/>
      <c r="B44" s="20"/>
      <c r="C44" s="21"/>
      <c r="D44" s="20"/>
      <c r="E44" s="26" t="s">
        <v>102</v>
      </c>
      <c r="F44" s="77"/>
      <c r="G44" s="27">
        <v>60000</v>
      </c>
      <c r="H44" s="73">
        <v>60000</v>
      </c>
      <c r="I44" s="73">
        <v>0</v>
      </c>
      <c r="J44" s="28"/>
      <c r="K44" s="28"/>
      <c r="L44" s="28"/>
    </row>
    <row r="45" spans="1:12" ht="102">
      <c r="A45" s="20"/>
      <c r="B45" s="20" t="s">
        <v>12</v>
      </c>
      <c r="C45" s="21" t="s">
        <v>31</v>
      </c>
      <c r="D45" s="98" t="s">
        <v>32</v>
      </c>
      <c r="E45" s="31" t="s">
        <v>103</v>
      </c>
      <c r="F45" s="76" t="s">
        <v>104</v>
      </c>
      <c r="G45" s="32">
        <v>175000</v>
      </c>
      <c r="H45" s="72"/>
      <c r="I45" s="72"/>
      <c r="J45" s="22"/>
      <c r="K45" s="22"/>
      <c r="L45" s="22"/>
    </row>
    <row r="46" spans="1:12">
      <c r="A46" s="20"/>
      <c r="B46" s="20"/>
      <c r="C46" s="21"/>
      <c r="D46" s="20"/>
      <c r="E46" s="31"/>
      <c r="F46" s="76" t="s">
        <v>105</v>
      </c>
      <c r="G46" s="32">
        <v>120000</v>
      </c>
      <c r="H46" s="72"/>
      <c r="I46" s="72"/>
      <c r="J46" s="22"/>
      <c r="K46" s="22"/>
      <c r="L46" s="22"/>
    </row>
    <row r="47" spans="1:12">
      <c r="A47" s="20"/>
      <c r="B47" s="20"/>
      <c r="C47" s="21"/>
      <c r="D47" s="20"/>
      <c r="E47" s="26" t="s">
        <v>106</v>
      </c>
      <c r="F47" s="77"/>
      <c r="G47" s="27">
        <v>295000</v>
      </c>
      <c r="H47" s="73">
        <v>295000</v>
      </c>
      <c r="I47" s="73">
        <v>0</v>
      </c>
      <c r="J47" s="28"/>
      <c r="K47" s="28"/>
      <c r="L47" s="28"/>
    </row>
    <row r="48" spans="1:12" ht="89.25">
      <c r="A48" s="20"/>
      <c r="B48" s="20"/>
      <c r="C48" s="21" t="s">
        <v>107</v>
      </c>
      <c r="D48" s="98" t="s">
        <v>108</v>
      </c>
      <c r="E48" s="31" t="s">
        <v>109</v>
      </c>
      <c r="F48" s="76" t="s">
        <v>110</v>
      </c>
      <c r="G48" s="32">
        <v>9667.44</v>
      </c>
      <c r="H48" s="86" t="s">
        <v>436</v>
      </c>
      <c r="I48" s="72"/>
      <c r="J48" s="22"/>
      <c r="K48" s="22"/>
      <c r="L48" s="22"/>
    </row>
    <row r="49" spans="1:256">
      <c r="A49" s="20"/>
      <c r="B49" s="20"/>
      <c r="C49" s="21"/>
      <c r="D49" s="20"/>
      <c r="E49" s="26" t="s">
        <v>111</v>
      </c>
      <c r="F49" s="77"/>
      <c r="G49" s="27">
        <v>9667.44</v>
      </c>
      <c r="H49" s="73">
        <v>9667.44</v>
      </c>
      <c r="I49" s="73">
        <v>0</v>
      </c>
      <c r="J49" s="28"/>
      <c r="K49" s="28"/>
      <c r="L49" s="28"/>
    </row>
    <row r="50" spans="1:256">
      <c r="A50" s="20"/>
      <c r="B50" s="20"/>
      <c r="C50" s="21"/>
      <c r="D50" s="20"/>
      <c r="E50" s="31" t="s">
        <v>112</v>
      </c>
      <c r="F50" s="76" t="s">
        <v>110</v>
      </c>
      <c r="G50" s="32">
        <v>31720</v>
      </c>
      <c r="H50" s="86" t="s">
        <v>436</v>
      </c>
      <c r="I50" s="72"/>
      <c r="J50" s="22"/>
      <c r="K50" s="22"/>
      <c r="L50" s="22"/>
    </row>
    <row r="51" spans="1:256">
      <c r="A51" s="20"/>
      <c r="B51" s="20"/>
      <c r="C51" s="21"/>
      <c r="D51" s="20"/>
      <c r="E51" s="26" t="s">
        <v>113</v>
      </c>
      <c r="F51" s="77"/>
      <c r="G51" s="27">
        <v>31720</v>
      </c>
      <c r="H51" s="73">
        <v>31720</v>
      </c>
      <c r="I51" s="73">
        <v>0</v>
      </c>
      <c r="J51" s="28"/>
      <c r="K51" s="28"/>
      <c r="L51" s="28"/>
    </row>
    <row r="52" spans="1:256" ht="102">
      <c r="A52" s="80" t="s">
        <v>208</v>
      </c>
      <c r="B52" s="80" t="s">
        <v>114</v>
      </c>
      <c r="C52" s="81" t="s">
        <v>115</v>
      </c>
      <c r="D52" s="98" t="s">
        <v>116</v>
      </c>
      <c r="E52" s="82" t="s">
        <v>117</v>
      </c>
      <c r="F52" s="83" t="s">
        <v>118</v>
      </c>
      <c r="G52" s="84">
        <f>1200000-625000</f>
        <v>575000</v>
      </c>
      <c r="H52" s="114" t="s">
        <v>437</v>
      </c>
      <c r="I52" s="115"/>
      <c r="J52" s="22"/>
      <c r="K52" s="22"/>
      <c r="L52" s="22"/>
    </row>
    <row r="53" spans="1:256" s="91" customFormat="1">
      <c r="A53" s="87"/>
      <c r="B53" s="87"/>
      <c r="C53" s="88"/>
      <c r="D53" s="87"/>
      <c r="E53" s="31" t="s">
        <v>354</v>
      </c>
      <c r="F53" s="76" t="s">
        <v>343</v>
      </c>
      <c r="G53" s="32">
        <v>15000</v>
      </c>
      <c r="H53" s="72"/>
      <c r="I53" s="72"/>
      <c r="J53" s="89"/>
      <c r="K53" s="89"/>
      <c r="L53" s="89"/>
      <c r="M53" s="90"/>
      <c r="N53" s="90"/>
      <c r="O53" s="90"/>
      <c r="P53" s="90"/>
      <c r="Q53" s="90"/>
      <c r="R53" s="90"/>
      <c r="S53" s="90"/>
      <c r="T53" s="90"/>
      <c r="U53" s="90"/>
      <c r="V53" s="90"/>
      <c r="W53" s="90"/>
      <c r="X53" s="90"/>
      <c r="Y53" s="90"/>
      <c r="Z53" s="90"/>
      <c r="AA53" s="90"/>
      <c r="AB53" s="90"/>
      <c r="AC53" s="90"/>
      <c r="AD53" s="90"/>
      <c r="AE53" s="90"/>
      <c r="AF53" s="90"/>
      <c r="AG53" s="90"/>
      <c r="AH53" s="90"/>
      <c r="AI53" s="90"/>
      <c r="AJ53" s="90"/>
      <c r="AK53" s="90"/>
      <c r="AL53" s="90"/>
      <c r="AM53" s="90"/>
      <c r="AN53" s="90"/>
      <c r="AO53" s="90"/>
      <c r="AP53" s="90"/>
      <c r="AQ53" s="90"/>
      <c r="AR53" s="90"/>
      <c r="AS53" s="90"/>
      <c r="AT53" s="90"/>
      <c r="AU53" s="90"/>
      <c r="AV53" s="90"/>
      <c r="AW53" s="90"/>
      <c r="AX53" s="90"/>
      <c r="AY53" s="90"/>
      <c r="AZ53" s="90"/>
      <c r="BA53" s="90"/>
      <c r="BB53" s="90"/>
      <c r="BC53" s="90"/>
      <c r="BD53" s="90"/>
      <c r="BE53" s="90"/>
      <c r="BF53" s="90"/>
      <c r="BG53" s="90"/>
      <c r="BH53" s="90"/>
      <c r="BI53" s="90"/>
      <c r="BJ53" s="90"/>
      <c r="BK53" s="90"/>
      <c r="BL53" s="90"/>
      <c r="BM53" s="90"/>
      <c r="BN53" s="90"/>
      <c r="BO53" s="90"/>
      <c r="BP53" s="90"/>
      <c r="BQ53" s="90"/>
      <c r="BR53" s="90"/>
      <c r="BS53" s="90"/>
      <c r="BT53" s="90"/>
      <c r="BU53" s="90"/>
      <c r="BV53" s="90"/>
      <c r="BW53" s="90"/>
      <c r="BX53" s="90"/>
      <c r="BY53" s="90"/>
      <c r="BZ53" s="90"/>
      <c r="CA53" s="90"/>
      <c r="CB53" s="90"/>
      <c r="CC53" s="90"/>
      <c r="CD53" s="90"/>
      <c r="CE53" s="90"/>
      <c r="CF53" s="90"/>
      <c r="CG53" s="90"/>
      <c r="CH53" s="90"/>
      <c r="CI53" s="90"/>
      <c r="CJ53" s="90"/>
      <c r="CK53" s="90"/>
      <c r="CL53" s="90"/>
      <c r="CM53" s="90"/>
      <c r="CN53" s="90"/>
      <c r="CO53" s="90"/>
      <c r="CP53" s="90"/>
      <c r="CQ53" s="90"/>
      <c r="CR53" s="90"/>
      <c r="CS53" s="90"/>
      <c r="CT53" s="90"/>
      <c r="CU53" s="90"/>
      <c r="CV53" s="90"/>
      <c r="CW53" s="90"/>
      <c r="CX53" s="90"/>
      <c r="CY53" s="90"/>
      <c r="CZ53" s="90"/>
      <c r="DA53" s="90"/>
      <c r="DB53" s="90"/>
      <c r="DC53" s="90"/>
      <c r="DD53" s="90"/>
      <c r="DE53" s="90"/>
      <c r="DF53" s="90"/>
      <c r="DG53" s="90"/>
      <c r="DH53" s="90"/>
      <c r="DI53" s="90"/>
      <c r="DJ53" s="90"/>
      <c r="DK53" s="90"/>
      <c r="DL53" s="90"/>
      <c r="DM53" s="90"/>
      <c r="DN53" s="90"/>
      <c r="DO53" s="90"/>
      <c r="DP53" s="90"/>
      <c r="DQ53" s="90"/>
      <c r="DR53" s="90"/>
      <c r="DS53" s="90"/>
      <c r="DT53" s="90"/>
      <c r="DU53" s="90"/>
      <c r="DV53" s="90"/>
      <c r="DW53" s="90"/>
      <c r="DX53" s="90"/>
      <c r="DY53" s="90"/>
      <c r="DZ53" s="90"/>
      <c r="EA53" s="90"/>
      <c r="EB53" s="90"/>
      <c r="EC53" s="90"/>
      <c r="ED53" s="90"/>
      <c r="EE53" s="90"/>
      <c r="EF53" s="90"/>
      <c r="EG53" s="90"/>
      <c r="EH53" s="90"/>
      <c r="EI53" s="90"/>
      <c r="EJ53" s="90"/>
      <c r="EK53" s="90"/>
      <c r="EL53" s="90"/>
      <c r="EM53" s="90"/>
      <c r="EN53" s="90"/>
      <c r="EO53" s="90"/>
      <c r="EP53" s="90"/>
      <c r="EQ53" s="90"/>
      <c r="ER53" s="90"/>
      <c r="ES53" s="90"/>
      <c r="ET53" s="90"/>
      <c r="EU53" s="90"/>
      <c r="EV53" s="90"/>
      <c r="EW53" s="90"/>
      <c r="EX53" s="90"/>
      <c r="EY53" s="90"/>
      <c r="EZ53" s="90"/>
      <c r="FA53" s="90"/>
      <c r="FB53" s="90"/>
      <c r="FC53" s="90"/>
      <c r="FD53" s="90"/>
      <c r="FE53" s="90"/>
      <c r="FF53" s="90"/>
      <c r="FG53" s="90"/>
      <c r="FH53" s="90"/>
      <c r="FI53" s="90"/>
      <c r="FJ53" s="90"/>
      <c r="FK53" s="90"/>
      <c r="FL53" s="90"/>
      <c r="FM53" s="90"/>
      <c r="FN53" s="90"/>
      <c r="FO53" s="90"/>
      <c r="FP53" s="90"/>
      <c r="FQ53" s="90"/>
      <c r="FR53" s="90"/>
      <c r="FS53" s="90"/>
      <c r="FT53" s="90"/>
      <c r="FU53" s="90"/>
      <c r="FV53" s="90"/>
      <c r="FW53" s="90"/>
      <c r="FX53" s="90"/>
      <c r="FY53" s="90"/>
      <c r="FZ53" s="90"/>
      <c r="GA53" s="90"/>
      <c r="GB53" s="90"/>
      <c r="GC53" s="90"/>
      <c r="GD53" s="90"/>
      <c r="GE53" s="90"/>
      <c r="GF53" s="90"/>
      <c r="GG53" s="90"/>
      <c r="GH53" s="90"/>
      <c r="GI53" s="90"/>
      <c r="GJ53" s="90"/>
      <c r="GK53" s="90"/>
      <c r="GL53" s="90"/>
      <c r="GM53" s="90"/>
      <c r="GN53" s="90"/>
      <c r="GO53" s="90"/>
      <c r="GP53" s="90"/>
      <c r="GQ53" s="90"/>
      <c r="GR53" s="90"/>
      <c r="GS53" s="90"/>
      <c r="GT53" s="90"/>
      <c r="GU53" s="90"/>
      <c r="GV53" s="90"/>
      <c r="GW53" s="90"/>
      <c r="GX53" s="90"/>
      <c r="GY53" s="90"/>
      <c r="GZ53" s="90"/>
      <c r="HA53" s="90"/>
      <c r="HB53" s="90"/>
      <c r="HC53" s="90"/>
      <c r="HD53" s="90"/>
      <c r="HE53" s="90"/>
      <c r="HF53" s="90"/>
      <c r="HG53" s="90"/>
      <c r="HH53" s="90"/>
      <c r="HI53" s="90"/>
      <c r="HJ53" s="90"/>
      <c r="HK53" s="90"/>
      <c r="HL53" s="90"/>
      <c r="HM53" s="90"/>
      <c r="HN53" s="90"/>
      <c r="HO53" s="90"/>
      <c r="HP53" s="90"/>
      <c r="HQ53" s="90"/>
      <c r="HR53" s="90"/>
      <c r="HS53" s="90"/>
      <c r="HT53" s="90"/>
      <c r="HU53" s="90"/>
      <c r="HV53" s="90"/>
      <c r="HW53" s="90"/>
      <c r="HX53" s="90"/>
      <c r="HY53" s="90"/>
      <c r="HZ53" s="90"/>
      <c r="IA53" s="90"/>
      <c r="IB53" s="90"/>
      <c r="IC53" s="90"/>
      <c r="ID53" s="90"/>
      <c r="IE53" s="90"/>
      <c r="IF53" s="90"/>
      <c r="IG53" s="90"/>
      <c r="IH53" s="90"/>
      <c r="II53" s="90"/>
      <c r="IJ53" s="90"/>
      <c r="IK53" s="90"/>
      <c r="IL53" s="90"/>
      <c r="IM53" s="90"/>
      <c r="IN53" s="90"/>
      <c r="IO53" s="90"/>
      <c r="IP53" s="90"/>
      <c r="IQ53" s="90"/>
      <c r="IR53" s="90"/>
      <c r="IS53" s="90"/>
      <c r="IT53" s="90"/>
      <c r="IU53" s="90"/>
      <c r="IV53" s="90"/>
    </row>
    <row r="54" spans="1:256" s="91" customFormat="1">
      <c r="A54" s="87"/>
      <c r="B54" s="87"/>
      <c r="C54" s="88"/>
      <c r="D54" s="87"/>
      <c r="E54" s="26" t="str">
        <f>E53</f>
        <v>C96G18000020002</v>
      </c>
      <c r="F54" s="77"/>
      <c r="G54" s="27">
        <v>15000</v>
      </c>
      <c r="H54" s="73">
        <v>14572.9</v>
      </c>
      <c r="I54" s="73">
        <f>G54-H54</f>
        <v>427.10000000000036</v>
      </c>
      <c r="J54" s="28"/>
      <c r="K54" s="28"/>
      <c r="L54" s="28"/>
      <c r="M54" s="90"/>
      <c r="N54" s="90"/>
      <c r="O54" s="90"/>
      <c r="P54" s="90"/>
      <c r="Q54" s="90"/>
      <c r="R54" s="90"/>
      <c r="S54" s="90"/>
      <c r="T54" s="90"/>
      <c r="U54" s="90"/>
      <c r="V54" s="90"/>
      <c r="W54" s="90"/>
      <c r="X54" s="90"/>
      <c r="Y54" s="90"/>
      <c r="Z54" s="90"/>
      <c r="AA54" s="90"/>
      <c r="AB54" s="90"/>
      <c r="AC54" s="90"/>
      <c r="AD54" s="90"/>
      <c r="AE54" s="90"/>
      <c r="AF54" s="90"/>
      <c r="AG54" s="90"/>
      <c r="AH54" s="90"/>
      <c r="AI54" s="90"/>
      <c r="AJ54" s="90"/>
      <c r="AK54" s="90"/>
      <c r="AL54" s="90"/>
      <c r="AM54" s="90"/>
      <c r="AN54" s="90"/>
      <c r="AO54" s="90"/>
      <c r="AP54" s="90"/>
      <c r="AQ54" s="90"/>
      <c r="AR54" s="90"/>
      <c r="AS54" s="90"/>
      <c r="AT54" s="90"/>
      <c r="AU54" s="90"/>
      <c r="AV54" s="90"/>
      <c r="AW54" s="90"/>
      <c r="AX54" s="90"/>
      <c r="AY54" s="90"/>
      <c r="AZ54" s="90"/>
      <c r="BA54" s="90"/>
      <c r="BB54" s="90"/>
      <c r="BC54" s="90"/>
      <c r="BD54" s="90"/>
      <c r="BE54" s="90"/>
      <c r="BF54" s="90"/>
      <c r="BG54" s="90"/>
      <c r="BH54" s="90"/>
      <c r="BI54" s="90"/>
      <c r="BJ54" s="90"/>
      <c r="BK54" s="90"/>
      <c r="BL54" s="90"/>
      <c r="BM54" s="90"/>
      <c r="BN54" s="90"/>
      <c r="BO54" s="90"/>
      <c r="BP54" s="90"/>
      <c r="BQ54" s="90"/>
      <c r="BR54" s="90"/>
      <c r="BS54" s="90"/>
      <c r="BT54" s="90"/>
      <c r="BU54" s="90"/>
      <c r="BV54" s="90"/>
      <c r="BW54" s="90"/>
      <c r="BX54" s="90"/>
      <c r="BY54" s="90"/>
      <c r="BZ54" s="90"/>
      <c r="CA54" s="90"/>
      <c r="CB54" s="90"/>
      <c r="CC54" s="90"/>
      <c r="CD54" s="90"/>
      <c r="CE54" s="90"/>
      <c r="CF54" s="90"/>
      <c r="CG54" s="90"/>
      <c r="CH54" s="90"/>
      <c r="CI54" s="90"/>
      <c r="CJ54" s="90"/>
      <c r="CK54" s="90"/>
      <c r="CL54" s="90"/>
      <c r="CM54" s="90"/>
      <c r="CN54" s="90"/>
      <c r="CO54" s="90"/>
      <c r="CP54" s="90"/>
      <c r="CQ54" s="90"/>
      <c r="CR54" s="90"/>
      <c r="CS54" s="90"/>
      <c r="CT54" s="90"/>
      <c r="CU54" s="90"/>
      <c r="CV54" s="90"/>
      <c r="CW54" s="90"/>
      <c r="CX54" s="90"/>
      <c r="CY54" s="90"/>
      <c r="CZ54" s="90"/>
      <c r="DA54" s="90"/>
      <c r="DB54" s="90"/>
      <c r="DC54" s="90"/>
      <c r="DD54" s="90"/>
      <c r="DE54" s="90"/>
      <c r="DF54" s="90"/>
      <c r="DG54" s="90"/>
      <c r="DH54" s="90"/>
      <c r="DI54" s="90"/>
      <c r="DJ54" s="90"/>
      <c r="DK54" s="90"/>
      <c r="DL54" s="90"/>
      <c r="DM54" s="90"/>
      <c r="DN54" s="90"/>
      <c r="DO54" s="90"/>
      <c r="DP54" s="90"/>
      <c r="DQ54" s="90"/>
      <c r="DR54" s="90"/>
      <c r="DS54" s="90"/>
      <c r="DT54" s="90"/>
      <c r="DU54" s="90"/>
      <c r="DV54" s="90"/>
      <c r="DW54" s="90"/>
      <c r="DX54" s="90"/>
      <c r="DY54" s="90"/>
      <c r="DZ54" s="90"/>
      <c r="EA54" s="90"/>
      <c r="EB54" s="90"/>
      <c r="EC54" s="90"/>
      <c r="ED54" s="90"/>
      <c r="EE54" s="90"/>
      <c r="EF54" s="90"/>
      <c r="EG54" s="90"/>
      <c r="EH54" s="90"/>
      <c r="EI54" s="90"/>
      <c r="EJ54" s="90"/>
      <c r="EK54" s="90"/>
      <c r="EL54" s="90"/>
      <c r="EM54" s="90"/>
      <c r="EN54" s="90"/>
      <c r="EO54" s="90"/>
      <c r="EP54" s="90"/>
      <c r="EQ54" s="90"/>
      <c r="ER54" s="90"/>
      <c r="ES54" s="90"/>
      <c r="ET54" s="90"/>
      <c r="EU54" s="90"/>
      <c r="EV54" s="90"/>
      <c r="EW54" s="90"/>
      <c r="EX54" s="90"/>
      <c r="EY54" s="90"/>
      <c r="EZ54" s="90"/>
      <c r="FA54" s="90"/>
      <c r="FB54" s="90"/>
      <c r="FC54" s="90"/>
      <c r="FD54" s="90"/>
      <c r="FE54" s="90"/>
      <c r="FF54" s="90"/>
      <c r="FG54" s="90"/>
      <c r="FH54" s="90"/>
      <c r="FI54" s="90"/>
      <c r="FJ54" s="90"/>
      <c r="FK54" s="90"/>
      <c r="FL54" s="90"/>
      <c r="FM54" s="90"/>
      <c r="FN54" s="90"/>
      <c r="FO54" s="90"/>
      <c r="FP54" s="90"/>
      <c r="FQ54" s="90"/>
      <c r="FR54" s="90"/>
      <c r="FS54" s="90"/>
      <c r="FT54" s="90"/>
      <c r="FU54" s="90"/>
      <c r="FV54" s="90"/>
      <c r="FW54" s="90"/>
      <c r="FX54" s="90"/>
      <c r="FY54" s="90"/>
      <c r="FZ54" s="90"/>
      <c r="GA54" s="90"/>
      <c r="GB54" s="90"/>
      <c r="GC54" s="90"/>
      <c r="GD54" s="90"/>
      <c r="GE54" s="90"/>
      <c r="GF54" s="90"/>
      <c r="GG54" s="90"/>
      <c r="GH54" s="90"/>
      <c r="GI54" s="90"/>
      <c r="GJ54" s="90"/>
      <c r="GK54" s="90"/>
      <c r="GL54" s="90"/>
      <c r="GM54" s="90"/>
      <c r="GN54" s="90"/>
      <c r="GO54" s="90"/>
      <c r="GP54" s="90"/>
      <c r="GQ54" s="90"/>
      <c r="GR54" s="90"/>
      <c r="GS54" s="90"/>
      <c r="GT54" s="90"/>
      <c r="GU54" s="90"/>
      <c r="GV54" s="90"/>
      <c r="GW54" s="90"/>
      <c r="GX54" s="90"/>
      <c r="GY54" s="90"/>
      <c r="GZ54" s="90"/>
      <c r="HA54" s="90"/>
      <c r="HB54" s="90"/>
      <c r="HC54" s="90"/>
      <c r="HD54" s="90"/>
      <c r="HE54" s="90"/>
      <c r="HF54" s="90"/>
      <c r="HG54" s="90"/>
      <c r="HH54" s="90"/>
      <c r="HI54" s="90"/>
      <c r="HJ54" s="90"/>
      <c r="HK54" s="90"/>
      <c r="HL54" s="90"/>
      <c r="HM54" s="90"/>
      <c r="HN54" s="90"/>
      <c r="HO54" s="90"/>
      <c r="HP54" s="90"/>
      <c r="HQ54" s="90"/>
      <c r="HR54" s="90"/>
      <c r="HS54" s="90"/>
      <c r="HT54" s="90"/>
      <c r="HU54" s="90"/>
      <c r="HV54" s="90"/>
      <c r="HW54" s="90"/>
      <c r="HX54" s="90"/>
      <c r="HY54" s="90"/>
      <c r="HZ54" s="90"/>
      <c r="IA54" s="90"/>
      <c r="IB54" s="90"/>
      <c r="IC54" s="90"/>
      <c r="ID54" s="90"/>
      <c r="IE54" s="90"/>
      <c r="IF54" s="90"/>
      <c r="IG54" s="90"/>
      <c r="IH54" s="90"/>
      <c r="II54" s="90"/>
      <c r="IJ54" s="90"/>
      <c r="IK54" s="90"/>
      <c r="IL54" s="90"/>
      <c r="IM54" s="90"/>
      <c r="IN54" s="90"/>
      <c r="IO54" s="90"/>
      <c r="IP54" s="90"/>
      <c r="IQ54" s="90"/>
      <c r="IR54" s="90"/>
      <c r="IS54" s="90"/>
      <c r="IT54" s="90"/>
      <c r="IU54" s="90"/>
      <c r="IV54" s="90"/>
    </row>
    <row r="55" spans="1:256" s="91" customFormat="1" ht="24">
      <c r="A55" s="87"/>
      <c r="B55" s="87"/>
      <c r="C55" s="88"/>
      <c r="D55" s="87"/>
      <c r="E55" s="31" t="s">
        <v>355</v>
      </c>
      <c r="F55" s="76" t="s">
        <v>356</v>
      </c>
      <c r="G55" s="32">
        <v>120000</v>
      </c>
      <c r="H55" s="72"/>
      <c r="I55" s="72"/>
      <c r="J55" s="89"/>
      <c r="K55" s="89"/>
      <c r="L55" s="89"/>
      <c r="M55" s="90"/>
      <c r="N55" s="90"/>
      <c r="O55" s="90"/>
      <c r="P55" s="90"/>
      <c r="Q55" s="90"/>
      <c r="R55" s="90"/>
      <c r="S55" s="90"/>
      <c r="T55" s="90"/>
      <c r="U55" s="90"/>
      <c r="V55" s="90"/>
      <c r="W55" s="90"/>
      <c r="X55" s="90"/>
      <c r="Y55" s="90"/>
      <c r="Z55" s="90"/>
      <c r="AA55" s="90"/>
      <c r="AB55" s="90"/>
      <c r="AC55" s="90"/>
      <c r="AD55" s="90"/>
      <c r="AE55" s="90"/>
      <c r="AF55" s="90"/>
      <c r="AG55" s="90"/>
      <c r="AH55" s="90"/>
      <c r="AI55" s="90"/>
      <c r="AJ55" s="90"/>
      <c r="AK55" s="90"/>
      <c r="AL55" s="90"/>
      <c r="AM55" s="90"/>
      <c r="AN55" s="90"/>
      <c r="AO55" s="90"/>
      <c r="AP55" s="90"/>
      <c r="AQ55" s="90"/>
      <c r="AR55" s="90"/>
      <c r="AS55" s="90"/>
      <c r="AT55" s="90"/>
      <c r="AU55" s="90"/>
      <c r="AV55" s="90"/>
      <c r="AW55" s="90"/>
      <c r="AX55" s="90"/>
      <c r="AY55" s="90"/>
      <c r="AZ55" s="90"/>
      <c r="BA55" s="90"/>
      <c r="BB55" s="90"/>
      <c r="BC55" s="90"/>
      <c r="BD55" s="90"/>
      <c r="BE55" s="90"/>
      <c r="BF55" s="90"/>
      <c r="BG55" s="90"/>
      <c r="BH55" s="90"/>
      <c r="BI55" s="90"/>
      <c r="BJ55" s="90"/>
      <c r="BK55" s="90"/>
      <c r="BL55" s="90"/>
      <c r="BM55" s="90"/>
      <c r="BN55" s="90"/>
      <c r="BO55" s="90"/>
      <c r="BP55" s="90"/>
      <c r="BQ55" s="90"/>
      <c r="BR55" s="90"/>
      <c r="BS55" s="90"/>
      <c r="BT55" s="90"/>
      <c r="BU55" s="90"/>
      <c r="BV55" s="90"/>
      <c r="BW55" s="90"/>
      <c r="BX55" s="90"/>
      <c r="BY55" s="90"/>
      <c r="BZ55" s="90"/>
      <c r="CA55" s="90"/>
      <c r="CB55" s="90"/>
      <c r="CC55" s="90"/>
      <c r="CD55" s="90"/>
      <c r="CE55" s="90"/>
      <c r="CF55" s="90"/>
      <c r="CG55" s="90"/>
      <c r="CH55" s="90"/>
      <c r="CI55" s="90"/>
      <c r="CJ55" s="90"/>
      <c r="CK55" s="90"/>
      <c r="CL55" s="90"/>
      <c r="CM55" s="90"/>
      <c r="CN55" s="90"/>
      <c r="CO55" s="90"/>
      <c r="CP55" s="90"/>
      <c r="CQ55" s="90"/>
      <c r="CR55" s="90"/>
      <c r="CS55" s="90"/>
      <c r="CT55" s="90"/>
      <c r="CU55" s="90"/>
      <c r="CV55" s="90"/>
      <c r="CW55" s="90"/>
      <c r="CX55" s="90"/>
      <c r="CY55" s="90"/>
      <c r="CZ55" s="90"/>
      <c r="DA55" s="90"/>
      <c r="DB55" s="90"/>
      <c r="DC55" s="90"/>
      <c r="DD55" s="90"/>
      <c r="DE55" s="90"/>
      <c r="DF55" s="90"/>
      <c r="DG55" s="90"/>
      <c r="DH55" s="90"/>
      <c r="DI55" s="90"/>
      <c r="DJ55" s="90"/>
      <c r="DK55" s="90"/>
      <c r="DL55" s="90"/>
      <c r="DM55" s="90"/>
      <c r="DN55" s="90"/>
      <c r="DO55" s="90"/>
      <c r="DP55" s="90"/>
      <c r="DQ55" s="90"/>
      <c r="DR55" s="90"/>
      <c r="DS55" s="90"/>
      <c r="DT55" s="90"/>
      <c r="DU55" s="90"/>
      <c r="DV55" s="90"/>
      <c r="DW55" s="90"/>
      <c r="DX55" s="90"/>
      <c r="DY55" s="90"/>
      <c r="DZ55" s="90"/>
      <c r="EA55" s="90"/>
      <c r="EB55" s="90"/>
      <c r="EC55" s="90"/>
      <c r="ED55" s="90"/>
      <c r="EE55" s="90"/>
      <c r="EF55" s="90"/>
      <c r="EG55" s="90"/>
      <c r="EH55" s="90"/>
      <c r="EI55" s="90"/>
      <c r="EJ55" s="90"/>
      <c r="EK55" s="90"/>
      <c r="EL55" s="90"/>
      <c r="EM55" s="90"/>
      <c r="EN55" s="90"/>
      <c r="EO55" s="90"/>
      <c r="EP55" s="90"/>
      <c r="EQ55" s="90"/>
      <c r="ER55" s="90"/>
      <c r="ES55" s="90"/>
      <c r="ET55" s="90"/>
      <c r="EU55" s="90"/>
      <c r="EV55" s="90"/>
      <c r="EW55" s="90"/>
      <c r="EX55" s="90"/>
      <c r="EY55" s="90"/>
      <c r="EZ55" s="90"/>
      <c r="FA55" s="90"/>
      <c r="FB55" s="90"/>
      <c r="FC55" s="90"/>
      <c r="FD55" s="90"/>
      <c r="FE55" s="90"/>
      <c r="FF55" s="90"/>
      <c r="FG55" s="90"/>
      <c r="FH55" s="90"/>
      <c r="FI55" s="90"/>
      <c r="FJ55" s="90"/>
      <c r="FK55" s="90"/>
      <c r="FL55" s="90"/>
      <c r="FM55" s="90"/>
      <c r="FN55" s="90"/>
      <c r="FO55" s="90"/>
      <c r="FP55" s="90"/>
      <c r="FQ55" s="90"/>
      <c r="FR55" s="90"/>
      <c r="FS55" s="90"/>
      <c r="FT55" s="90"/>
      <c r="FU55" s="90"/>
      <c r="FV55" s="90"/>
      <c r="FW55" s="90"/>
      <c r="FX55" s="90"/>
      <c r="FY55" s="90"/>
      <c r="FZ55" s="90"/>
      <c r="GA55" s="90"/>
      <c r="GB55" s="90"/>
      <c r="GC55" s="90"/>
      <c r="GD55" s="90"/>
      <c r="GE55" s="90"/>
      <c r="GF55" s="90"/>
      <c r="GG55" s="90"/>
      <c r="GH55" s="90"/>
      <c r="GI55" s="90"/>
      <c r="GJ55" s="90"/>
      <c r="GK55" s="90"/>
      <c r="GL55" s="90"/>
      <c r="GM55" s="90"/>
      <c r="GN55" s="90"/>
      <c r="GO55" s="90"/>
      <c r="GP55" s="90"/>
      <c r="GQ55" s="90"/>
      <c r="GR55" s="90"/>
      <c r="GS55" s="90"/>
      <c r="GT55" s="90"/>
      <c r="GU55" s="90"/>
      <c r="GV55" s="90"/>
      <c r="GW55" s="90"/>
      <c r="GX55" s="90"/>
      <c r="GY55" s="90"/>
      <c r="GZ55" s="90"/>
      <c r="HA55" s="90"/>
      <c r="HB55" s="90"/>
      <c r="HC55" s="90"/>
      <c r="HD55" s="90"/>
      <c r="HE55" s="90"/>
      <c r="HF55" s="90"/>
      <c r="HG55" s="90"/>
      <c r="HH55" s="90"/>
      <c r="HI55" s="90"/>
      <c r="HJ55" s="90"/>
      <c r="HK55" s="90"/>
      <c r="HL55" s="90"/>
      <c r="HM55" s="90"/>
      <c r="HN55" s="90"/>
      <c r="HO55" s="90"/>
      <c r="HP55" s="90"/>
      <c r="HQ55" s="90"/>
      <c r="HR55" s="90"/>
      <c r="HS55" s="90"/>
      <c r="HT55" s="90"/>
      <c r="HU55" s="90"/>
      <c r="HV55" s="90"/>
      <c r="HW55" s="90"/>
      <c r="HX55" s="90"/>
      <c r="HY55" s="90"/>
      <c r="HZ55" s="90"/>
      <c r="IA55" s="90"/>
      <c r="IB55" s="90"/>
      <c r="IC55" s="90"/>
      <c r="ID55" s="90"/>
      <c r="IE55" s="90"/>
      <c r="IF55" s="90"/>
      <c r="IG55" s="90"/>
      <c r="IH55" s="90"/>
      <c r="II55" s="90"/>
      <c r="IJ55" s="90"/>
      <c r="IK55" s="90"/>
      <c r="IL55" s="90"/>
      <c r="IM55" s="90"/>
      <c r="IN55" s="90"/>
      <c r="IO55" s="90"/>
      <c r="IP55" s="90"/>
      <c r="IQ55" s="90"/>
      <c r="IR55" s="90"/>
      <c r="IS55" s="90"/>
      <c r="IT55" s="90"/>
      <c r="IU55" s="90"/>
      <c r="IV55" s="90"/>
    </row>
    <row r="56" spans="1:256" s="91" customFormat="1">
      <c r="A56" s="87"/>
      <c r="B56" s="87"/>
      <c r="C56" s="88"/>
      <c r="D56" s="87"/>
      <c r="E56" s="26" t="str">
        <f>E55</f>
        <v>C94E17000790002</v>
      </c>
      <c r="F56" s="77"/>
      <c r="G56" s="27">
        <v>120000</v>
      </c>
      <c r="H56" s="73">
        <v>119894.09</v>
      </c>
      <c r="I56" s="73">
        <f>G56-H56</f>
        <v>105.91000000000349</v>
      </c>
      <c r="J56" s="28"/>
      <c r="K56" s="28"/>
      <c r="L56" s="28"/>
      <c r="M56" s="90"/>
      <c r="N56" s="90"/>
      <c r="O56" s="90"/>
      <c r="P56" s="90"/>
      <c r="Q56" s="90"/>
      <c r="R56" s="90"/>
      <c r="S56" s="90"/>
      <c r="T56" s="90"/>
      <c r="U56" s="90"/>
      <c r="V56" s="90"/>
      <c r="W56" s="90"/>
      <c r="X56" s="90"/>
      <c r="Y56" s="90"/>
      <c r="Z56" s="90"/>
      <c r="AA56" s="90"/>
      <c r="AB56" s="90"/>
      <c r="AC56" s="90"/>
      <c r="AD56" s="90"/>
      <c r="AE56" s="90"/>
      <c r="AF56" s="90"/>
      <c r="AG56" s="90"/>
      <c r="AH56" s="90"/>
      <c r="AI56" s="90"/>
      <c r="AJ56" s="90"/>
      <c r="AK56" s="90"/>
      <c r="AL56" s="90"/>
      <c r="AM56" s="90"/>
      <c r="AN56" s="90"/>
      <c r="AO56" s="90"/>
      <c r="AP56" s="90"/>
      <c r="AQ56" s="90"/>
      <c r="AR56" s="90"/>
      <c r="AS56" s="90"/>
      <c r="AT56" s="90"/>
      <c r="AU56" s="90"/>
      <c r="AV56" s="90"/>
      <c r="AW56" s="90"/>
      <c r="AX56" s="90"/>
      <c r="AY56" s="90"/>
      <c r="AZ56" s="90"/>
      <c r="BA56" s="90"/>
      <c r="BB56" s="90"/>
      <c r="BC56" s="90"/>
      <c r="BD56" s="90"/>
      <c r="BE56" s="90"/>
      <c r="BF56" s="90"/>
      <c r="BG56" s="90"/>
      <c r="BH56" s="90"/>
      <c r="BI56" s="90"/>
      <c r="BJ56" s="90"/>
      <c r="BK56" s="90"/>
      <c r="BL56" s="90"/>
      <c r="BM56" s="90"/>
      <c r="BN56" s="90"/>
      <c r="BO56" s="90"/>
      <c r="BP56" s="90"/>
      <c r="BQ56" s="90"/>
      <c r="BR56" s="90"/>
      <c r="BS56" s="90"/>
      <c r="BT56" s="90"/>
      <c r="BU56" s="90"/>
      <c r="BV56" s="90"/>
      <c r="BW56" s="90"/>
      <c r="BX56" s="90"/>
      <c r="BY56" s="90"/>
      <c r="BZ56" s="90"/>
      <c r="CA56" s="90"/>
      <c r="CB56" s="90"/>
      <c r="CC56" s="90"/>
      <c r="CD56" s="90"/>
      <c r="CE56" s="90"/>
      <c r="CF56" s="90"/>
      <c r="CG56" s="90"/>
      <c r="CH56" s="90"/>
      <c r="CI56" s="90"/>
      <c r="CJ56" s="90"/>
      <c r="CK56" s="90"/>
      <c r="CL56" s="90"/>
      <c r="CM56" s="90"/>
      <c r="CN56" s="90"/>
      <c r="CO56" s="90"/>
      <c r="CP56" s="90"/>
      <c r="CQ56" s="90"/>
      <c r="CR56" s="90"/>
      <c r="CS56" s="90"/>
      <c r="CT56" s="90"/>
      <c r="CU56" s="90"/>
      <c r="CV56" s="90"/>
      <c r="CW56" s="90"/>
      <c r="CX56" s="90"/>
      <c r="CY56" s="90"/>
      <c r="CZ56" s="90"/>
      <c r="DA56" s="90"/>
      <c r="DB56" s="90"/>
      <c r="DC56" s="90"/>
      <c r="DD56" s="90"/>
      <c r="DE56" s="90"/>
      <c r="DF56" s="90"/>
      <c r="DG56" s="90"/>
      <c r="DH56" s="90"/>
      <c r="DI56" s="90"/>
      <c r="DJ56" s="90"/>
      <c r="DK56" s="90"/>
      <c r="DL56" s="90"/>
      <c r="DM56" s="90"/>
      <c r="DN56" s="90"/>
      <c r="DO56" s="90"/>
      <c r="DP56" s="90"/>
      <c r="DQ56" s="90"/>
      <c r="DR56" s="90"/>
      <c r="DS56" s="90"/>
      <c r="DT56" s="90"/>
      <c r="DU56" s="90"/>
      <c r="DV56" s="90"/>
      <c r="DW56" s="90"/>
      <c r="DX56" s="90"/>
      <c r="DY56" s="90"/>
      <c r="DZ56" s="90"/>
      <c r="EA56" s="90"/>
      <c r="EB56" s="90"/>
      <c r="EC56" s="90"/>
      <c r="ED56" s="90"/>
      <c r="EE56" s="90"/>
      <c r="EF56" s="90"/>
      <c r="EG56" s="90"/>
      <c r="EH56" s="90"/>
      <c r="EI56" s="90"/>
      <c r="EJ56" s="90"/>
      <c r="EK56" s="90"/>
      <c r="EL56" s="90"/>
      <c r="EM56" s="90"/>
      <c r="EN56" s="90"/>
      <c r="EO56" s="90"/>
      <c r="EP56" s="90"/>
      <c r="EQ56" s="90"/>
      <c r="ER56" s="90"/>
      <c r="ES56" s="90"/>
      <c r="ET56" s="90"/>
      <c r="EU56" s="90"/>
      <c r="EV56" s="90"/>
      <c r="EW56" s="90"/>
      <c r="EX56" s="90"/>
      <c r="EY56" s="90"/>
      <c r="EZ56" s="90"/>
      <c r="FA56" s="90"/>
      <c r="FB56" s="90"/>
      <c r="FC56" s="90"/>
      <c r="FD56" s="90"/>
      <c r="FE56" s="90"/>
      <c r="FF56" s="90"/>
      <c r="FG56" s="90"/>
      <c r="FH56" s="90"/>
      <c r="FI56" s="90"/>
      <c r="FJ56" s="90"/>
      <c r="FK56" s="90"/>
      <c r="FL56" s="90"/>
      <c r="FM56" s="90"/>
      <c r="FN56" s="90"/>
      <c r="FO56" s="90"/>
      <c r="FP56" s="90"/>
      <c r="FQ56" s="90"/>
      <c r="FR56" s="90"/>
      <c r="FS56" s="90"/>
      <c r="FT56" s="90"/>
      <c r="FU56" s="90"/>
      <c r="FV56" s="90"/>
      <c r="FW56" s="90"/>
      <c r="FX56" s="90"/>
      <c r="FY56" s="90"/>
      <c r="FZ56" s="90"/>
      <c r="GA56" s="90"/>
      <c r="GB56" s="90"/>
      <c r="GC56" s="90"/>
      <c r="GD56" s="90"/>
      <c r="GE56" s="90"/>
      <c r="GF56" s="90"/>
      <c r="GG56" s="90"/>
      <c r="GH56" s="90"/>
      <c r="GI56" s="90"/>
      <c r="GJ56" s="90"/>
      <c r="GK56" s="90"/>
      <c r="GL56" s="90"/>
      <c r="GM56" s="90"/>
      <c r="GN56" s="90"/>
      <c r="GO56" s="90"/>
      <c r="GP56" s="90"/>
      <c r="GQ56" s="90"/>
      <c r="GR56" s="90"/>
      <c r="GS56" s="90"/>
      <c r="GT56" s="90"/>
      <c r="GU56" s="90"/>
      <c r="GV56" s="90"/>
      <c r="GW56" s="90"/>
      <c r="GX56" s="90"/>
      <c r="GY56" s="90"/>
      <c r="GZ56" s="90"/>
      <c r="HA56" s="90"/>
      <c r="HB56" s="90"/>
      <c r="HC56" s="90"/>
      <c r="HD56" s="90"/>
      <c r="HE56" s="90"/>
      <c r="HF56" s="90"/>
      <c r="HG56" s="90"/>
      <c r="HH56" s="90"/>
      <c r="HI56" s="90"/>
      <c r="HJ56" s="90"/>
      <c r="HK56" s="90"/>
      <c r="HL56" s="90"/>
      <c r="HM56" s="90"/>
      <c r="HN56" s="90"/>
      <c r="HO56" s="90"/>
      <c r="HP56" s="90"/>
      <c r="HQ56" s="90"/>
      <c r="HR56" s="90"/>
      <c r="HS56" s="90"/>
      <c r="HT56" s="90"/>
      <c r="HU56" s="90"/>
      <c r="HV56" s="90"/>
      <c r="HW56" s="90"/>
      <c r="HX56" s="90"/>
      <c r="HY56" s="90"/>
      <c r="HZ56" s="90"/>
      <c r="IA56" s="90"/>
      <c r="IB56" s="90"/>
      <c r="IC56" s="90"/>
      <c r="ID56" s="90"/>
      <c r="IE56" s="90"/>
      <c r="IF56" s="90"/>
      <c r="IG56" s="90"/>
      <c r="IH56" s="90"/>
      <c r="II56" s="90"/>
      <c r="IJ56" s="90"/>
      <c r="IK56" s="90"/>
      <c r="IL56" s="90"/>
      <c r="IM56" s="90"/>
      <c r="IN56" s="90"/>
      <c r="IO56" s="90"/>
      <c r="IP56" s="90"/>
      <c r="IQ56" s="90"/>
      <c r="IR56" s="90"/>
      <c r="IS56" s="90"/>
      <c r="IT56" s="90"/>
      <c r="IU56" s="90"/>
      <c r="IV56" s="90"/>
    </row>
    <row r="57" spans="1:256" s="91" customFormat="1">
      <c r="A57" s="87"/>
      <c r="B57" s="87"/>
      <c r="C57" s="88"/>
      <c r="D57" s="87"/>
      <c r="E57" s="31" t="s">
        <v>357</v>
      </c>
      <c r="F57" s="76" t="s">
        <v>345</v>
      </c>
      <c r="G57" s="32">
        <v>180000</v>
      </c>
      <c r="H57" s="72"/>
      <c r="I57" s="72"/>
      <c r="J57" s="89"/>
      <c r="K57" s="89"/>
      <c r="L57" s="89"/>
      <c r="M57" s="90"/>
      <c r="N57" s="90"/>
      <c r="O57" s="90"/>
      <c r="P57" s="90"/>
      <c r="Q57" s="90"/>
      <c r="R57" s="90"/>
      <c r="S57" s="90"/>
      <c r="T57" s="90"/>
      <c r="U57" s="90"/>
      <c r="V57" s="90"/>
      <c r="W57" s="90"/>
      <c r="X57" s="90"/>
      <c r="Y57" s="90"/>
      <c r="Z57" s="90"/>
      <c r="AA57" s="90"/>
      <c r="AB57" s="90"/>
      <c r="AC57" s="90"/>
      <c r="AD57" s="90"/>
      <c r="AE57" s="90"/>
      <c r="AF57" s="90"/>
      <c r="AG57" s="90"/>
      <c r="AH57" s="90"/>
      <c r="AI57" s="90"/>
      <c r="AJ57" s="90"/>
      <c r="AK57" s="90"/>
      <c r="AL57" s="90"/>
      <c r="AM57" s="90"/>
      <c r="AN57" s="90"/>
      <c r="AO57" s="90"/>
      <c r="AP57" s="90"/>
      <c r="AQ57" s="90"/>
      <c r="AR57" s="90"/>
      <c r="AS57" s="90"/>
      <c r="AT57" s="90"/>
      <c r="AU57" s="90"/>
      <c r="AV57" s="90"/>
      <c r="AW57" s="90"/>
      <c r="AX57" s="90"/>
      <c r="AY57" s="90"/>
      <c r="AZ57" s="90"/>
      <c r="BA57" s="90"/>
      <c r="BB57" s="90"/>
      <c r="BC57" s="90"/>
      <c r="BD57" s="90"/>
      <c r="BE57" s="90"/>
      <c r="BF57" s="90"/>
      <c r="BG57" s="90"/>
      <c r="BH57" s="90"/>
      <c r="BI57" s="90"/>
      <c r="BJ57" s="90"/>
      <c r="BK57" s="90"/>
      <c r="BL57" s="90"/>
      <c r="BM57" s="90"/>
      <c r="BN57" s="90"/>
      <c r="BO57" s="90"/>
      <c r="BP57" s="90"/>
      <c r="BQ57" s="90"/>
      <c r="BR57" s="90"/>
      <c r="BS57" s="90"/>
      <c r="BT57" s="90"/>
      <c r="BU57" s="90"/>
      <c r="BV57" s="90"/>
      <c r="BW57" s="90"/>
      <c r="BX57" s="90"/>
      <c r="BY57" s="90"/>
      <c r="BZ57" s="90"/>
      <c r="CA57" s="90"/>
      <c r="CB57" s="90"/>
      <c r="CC57" s="90"/>
      <c r="CD57" s="90"/>
      <c r="CE57" s="90"/>
      <c r="CF57" s="90"/>
      <c r="CG57" s="90"/>
      <c r="CH57" s="90"/>
      <c r="CI57" s="90"/>
      <c r="CJ57" s="90"/>
      <c r="CK57" s="90"/>
      <c r="CL57" s="90"/>
      <c r="CM57" s="90"/>
      <c r="CN57" s="90"/>
      <c r="CO57" s="90"/>
      <c r="CP57" s="90"/>
      <c r="CQ57" s="90"/>
      <c r="CR57" s="90"/>
      <c r="CS57" s="90"/>
      <c r="CT57" s="90"/>
      <c r="CU57" s="90"/>
      <c r="CV57" s="90"/>
      <c r="CW57" s="90"/>
      <c r="CX57" s="90"/>
      <c r="CY57" s="90"/>
      <c r="CZ57" s="90"/>
      <c r="DA57" s="90"/>
      <c r="DB57" s="90"/>
      <c r="DC57" s="90"/>
      <c r="DD57" s="90"/>
      <c r="DE57" s="90"/>
      <c r="DF57" s="90"/>
      <c r="DG57" s="90"/>
      <c r="DH57" s="90"/>
      <c r="DI57" s="90"/>
      <c r="DJ57" s="90"/>
      <c r="DK57" s="90"/>
      <c r="DL57" s="90"/>
      <c r="DM57" s="90"/>
      <c r="DN57" s="90"/>
      <c r="DO57" s="90"/>
      <c r="DP57" s="90"/>
      <c r="DQ57" s="90"/>
      <c r="DR57" s="90"/>
      <c r="DS57" s="90"/>
      <c r="DT57" s="90"/>
      <c r="DU57" s="90"/>
      <c r="DV57" s="90"/>
      <c r="DW57" s="90"/>
      <c r="DX57" s="90"/>
      <c r="DY57" s="90"/>
      <c r="DZ57" s="90"/>
      <c r="EA57" s="90"/>
      <c r="EB57" s="90"/>
      <c r="EC57" s="90"/>
      <c r="ED57" s="90"/>
      <c r="EE57" s="90"/>
      <c r="EF57" s="90"/>
      <c r="EG57" s="90"/>
      <c r="EH57" s="90"/>
      <c r="EI57" s="90"/>
      <c r="EJ57" s="90"/>
      <c r="EK57" s="90"/>
      <c r="EL57" s="90"/>
      <c r="EM57" s="90"/>
      <c r="EN57" s="90"/>
      <c r="EO57" s="90"/>
      <c r="EP57" s="90"/>
      <c r="EQ57" s="90"/>
      <c r="ER57" s="90"/>
      <c r="ES57" s="90"/>
      <c r="ET57" s="90"/>
      <c r="EU57" s="90"/>
      <c r="EV57" s="90"/>
      <c r="EW57" s="90"/>
      <c r="EX57" s="90"/>
      <c r="EY57" s="90"/>
      <c r="EZ57" s="90"/>
      <c r="FA57" s="90"/>
      <c r="FB57" s="90"/>
      <c r="FC57" s="90"/>
      <c r="FD57" s="90"/>
      <c r="FE57" s="90"/>
      <c r="FF57" s="90"/>
      <c r="FG57" s="90"/>
      <c r="FH57" s="90"/>
      <c r="FI57" s="90"/>
      <c r="FJ57" s="90"/>
      <c r="FK57" s="90"/>
      <c r="FL57" s="90"/>
      <c r="FM57" s="90"/>
      <c r="FN57" s="90"/>
      <c r="FO57" s="90"/>
      <c r="FP57" s="90"/>
      <c r="FQ57" s="90"/>
      <c r="FR57" s="90"/>
      <c r="FS57" s="90"/>
      <c r="FT57" s="90"/>
      <c r="FU57" s="90"/>
      <c r="FV57" s="90"/>
      <c r="FW57" s="90"/>
      <c r="FX57" s="90"/>
      <c r="FY57" s="90"/>
      <c r="FZ57" s="90"/>
      <c r="GA57" s="90"/>
      <c r="GB57" s="90"/>
      <c r="GC57" s="90"/>
      <c r="GD57" s="90"/>
      <c r="GE57" s="90"/>
      <c r="GF57" s="90"/>
      <c r="GG57" s="90"/>
      <c r="GH57" s="90"/>
      <c r="GI57" s="90"/>
      <c r="GJ57" s="90"/>
      <c r="GK57" s="90"/>
      <c r="GL57" s="90"/>
      <c r="GM57" s="90"/>
      <c r="GN57" s="90"/>
      <c r="GO57" s="90"/>
      <c r="GP57" s="90"/>
      <c r="GQ57" s="90"/>
      <c r="GR57" s="90"/>
      <c r="GS57" s="90"/>
      <c r="GT57" s="90"/>
      <c r="GU57" s="90"/>
      <c r="GV57" s="90"/>
      <c r="GW57" s="90"/>
      <c r="GX57" s="90"/>
      <c r="GY57" s="90"/>
      <c r="GZ57" s="90"/>
      <c r="HA57" s="90"/>
      <c r="HB57" s="90"/>
      <c r="HC57" s="90"/>
      <c r="HD57" s="90"/>
      <c r="HE57" s="90"/>
      <c r="HF57" s="90"/>
      <c r="HG57" s="90"/>
      <c r="HH57" s="90"/>
      <c r="HI57" s="90"/>
      <c r="HJ57" s="90"/>
      <c r="HK57" s="90"/>
      <c r="HL57" s="90"/>
      <c r="HM57" s="90"/>
      <c r="HN57" s="90"/>
      <c r="HO57" s="90"/>
      <c r="HP57" s="90"/>
      <c r="HQ57" s="90"/>
      <c r="HR57" s="90"/>
      <c r="HS57" s="90"/>
      <c r="HT57" s="90"/>
      <c r="HU57" s="90"/>
      <c r="HV57" s="90"/>
      <c r="HW57" s="90"/>
      <c r="HX57" s="90"/>
      <c r="HY57" s="90"/>
      <c r="HZ57" s="90"/>
      <c r="IA57" s="90"/>
      <c r="IB57" s="90"/>
      <c r="IC57" s="90"/>
      <c r="ID57" s="90"/>
      <c r="IE57" s="90"/>
      <c r="IF57" s="90"/>
      <c r="IG57" s="90"/>
      <c r="IH57" s="90"/>
      <c r="II57" s="90"/>
      <c r="IJ57" s="90"/>
      <c r="IK57" s="90"/>
      <c r="IL57" s="90"/>
      <c r="IM57" s="90"/>
      <c r="IN57" s="90"/>
      <c r="IO57" s="90"/>
      <c r="IP57" s="90"/>
      <c r="IQ57" s="90"/>
      <c r="IR57" s="90"/>
      <c r="IS57" s="90"/>
      <c r="IT57" s="90"/>
      <c r="IU57" s="90"/>
      <c r="IV57" s="90"/>
    </row>
    <row r="58" spans="1:256" s="91" customFormat="1">
      <c r="A58" s="87"/>
      <c r="B58" s="87"/>
      <c r="C58" s="88"/>
      <c r="D58" s="87"/>
      <c r="E58" s="26" t="str">
        <f>E57</f>
        <v>C96G18000010002</v>
      </c>
      <c r="F58" s="77"/>
      <c r="G58" s="27">
        <v>180000</v>
      </c>
      <c r="H58" s="73">
        <v>174221.74</v>
      </c>
      <c r="I58" s="73">
        <f>G58-H58</f>
        <v>5778.2600000000093</v>
      </c>
      <c r="J58" s="28"/>
      <c r="K58" s="28"/>
      <c r="L58" s="28"/>
      <c r="M58" s="90"/>
      <c r="N58" s="90"/>
      <c r="O58" s="90"/>
      <c r="P58" s="90"/>
      <c r="Q58" s="90"/>
      <c r="R58" s="90"/>
      <c r="S58" s="90"/>
      <c r="T58" s="90"/>
      <c r="U58" s="90"/>
      <c r="V58" s="90"/>
      <c r="W58" s="90"/>
      <c r="X58" s="90"/>
      <c r="Y58" s="90"/>
      <c r="Z58" s="90"/>
      <c r="AA58" s="90"/>
      <c r="AB58" s="90"/>
      <c r="AC58" s="90"/>
      <c r="AD58" s="90"/>
      <c r="AE58" s="90"/>
      <c r="AF58" s="90"/>
      <c r="AG58" s="90"/>
      <c r="AH58" s="90"/>
      <c r="AI58" s="90"/>
      <c r="AJ58" s="90"/>
      <c r="AK58" s="90"/>
      <c r="AL58" s="90"/>
      <c r="AM58" s="90"/>
      <c r="AN58" s="90"/>
      <c r="AO58" s="90"/>
      <c r="AP58" s="90"/>
      <c r="AQ58" s="90"/>
      <c r="AR58" s="90"/>
      <c r="AS58" s="90"/>
      <c r="AT58" s="90"/>
      <c r="AU58" s="90"/>
      <c r="AV58" s="90"/>
      <c r="AW58" s="90"/>
      <c r="AX58" s="90"/>
      <c r="AY58" s="90"/>
      <c r="AZ58" s="90"/>
      <c r="BA58" s="90"/>
      <c r="BB58" s="90"/>
      <c r="BC58" s="90"/>
      <c r="BD58" s="90"/>
      <c r="BE58" s="90"/>
      <c r="BF58" s="90"/>
      <c r="BG58" s="90"/>
      <c r="BH58" s="90"/>
      <c r="BI58" s="90"/>
      <c r="BJ58" s="90"/>
      <c r="BK58" s="90"/>
      <c r="BL58" s="90"/>
      <c r="BM58" s="90"/>
      <c r="BN58" s="90"/>
      <c r="BO58" s="90"/>
      <c r="BP58" s="90"/>
      <c r="BQ58" s="90"/>
      <c r="BR58" s="90"/>
      <c r="BS58" s="90"/>
      <c r="BT58" s="90"/>
      <c r="BU58" s="90"/>
      <c r="BV58" s="90"/>
      <c r="BW58" s="90"/>
      <c r="BX58" s="90"/>
      <c r="BY58" s="90"/>
      <c r="BZ58" s="90"/>
      <c r="CA58" s="90"/>
      <c r="CB58" s="90"/>
      <c r="CC58" s="90"/>
      <c r="CD58" s="90"/>
      <c r="CE58" s="90"/>
      <c r="CF58" s="90"/>
      <c r="CG58" s="90"/>
      <c r="CH58" s="90"/>
      <c r="CI58" s="90"/>
      <c r="CJ58" s="90"/>
      <c r="CK58" s="90"/>
      <c r="CL58" s="90"/>
      <c r="CM58" s="90"/>
      <c r="CN58" s="90"/>
      <c r="CO58" s="90"/>
      <c r="CP58" s="90"/>
      <c r="CQ58" s="90"/>
      <c r="CR58" s="90"/>
      <c r="CS58" s="90"/>
      <c r="CT58" s="90"/>
      <c r="CU58" s="90"/>
      <c r="CV58" s="90"/>
      <c r="CW58" s="90"/>
      <c r="CX58" s="90"/>
      <c r="CY58" s="90"/>
      <c r="CZ58" s="90"/>
      <c r="DA58" s="90"/>
      <c r="DB58" s="90"/>
      <c r="DC58" s="90"/>
      <c r="DD58" s="90"/>
      <c r="DE58" s="90"/>
      <c r="DF58" s="90"/>
      <c r="DG58" s="90"/>
      <c r="DH58" s="90"/>
      <c r="DI58" s="90"/>
      <c r="DJ58" s="90"/>
      <c r="DK58" s="90"/>
      <c r="DL58" s="90"/>
      <c r="DM58" s="90"/>
      <c r="DN58" s="90"/>
      <c r="DO58" s="90"/>
      <c r="DP58" s="90"/>
      <c r="DQ58" s="90"/>
      <c r="DR58" s="90"/>
      <c r="DS58" s="90"/>
      <c r="DT58" s="90"/>
      <c r="DU58" s="90"/>
      <c r="DV58" s="90"/>
      <c r="DW58" s="90"/>
      <c r="DX58" s="90"/>
      <c r="DY58" s="90"/>
      <c r="DZ58" s="90"/>
      <c r="EA58" s="90"/>
      <c r="EB58" s="90"/>
      <c r="EC58" s="90"/>
      <c r="ED58" s="90"/>
      <c r="EE58" s="90"/>
      <c r="EF58" s="90"/>
      <c r="EG58" s="90"/>
      <c r="EH58" s="90"/>
      <c r="EI58" s="90"/>
      <c r="EJ58" s="90"/>
      <c r="EK58" s="90"/>
      <c r="EL58" s="90"/>
      <c r="EM58" s="90"/>
      <c r="EN58" s="90"/>
      <c r="EO58" s="90"/>
      <c r="EP58" s="90"/>
      <c r="EQ58" s="90"/>
      <c r="ER58" s="90"/>
      <c r="ES58" s="90"/>
      <c r="ET58" s="90"/>
      <c r="EU58" s="90"/>
      <c r="EV58" s="90"/>
      <c r="EW58" s="90"/>
      <c r="EX58" s="90"/>
      <c r="EY58" s="90"/>
      <c r="EZ58" s="90"/>
      <c r="FA58" s="90"/>
      <c r="FB58" s="90"/>
      <c r="FC58" s="90"/>
      <c r="FD58" s="90"/>
      <c r="FE58" s="90"/>
      <c r="FF58" s="90"/>
      <c r="FG58" s="90"/>
      <c r="FH58" s="90"/>
      <c r="FI58" s="90"/>
      <c r="FJ58" s="90"/>
      <c r="FK58" s="90"/>
      <c r="FL58" s="90"/>
      <c r="FM58" s="90"/>
      <c r="FN58" s="90"/>
      <c r="FO58" s="90"/>
      <c r="FP58" s="90"/>
      <c r="FQ58" s="90"/>
      <c r="FR58" s="90"/>
      <c r="FS58" s="90"/>
      <c r="FT58" s="90"/>
      <c r="FU58" s="90"/>
      <c r="FV58" s="90"/>
      <c r="FW58" s="90"/>
      <c r="FX58" s="90"/>
      <c r="FY58" s="90"/>
      <c r="FZ58" s="90"/>
      <c r="GA58" s="90"/>
      <c r="GB58" s="90"/>
      <c r="GC58" s="90"/>
      <c r="GD58" s="90"/>
      <c r="GE58" s="90"/>
      <c r="GF58" s="90"/>
      <c r="GG58" s="90"/>
      <c r="GH58" s="90"/>
      <c r="GI58" s="90"/>
      <c r="GJ58" s="90"/>
      <c r="GK58" s="90"/>
      <c r="GL58" s="90"/>
      <c r="GM58" s="90"/>
      <c r="GN58" s="90"/>
      <c r="GO58" s="90"/>
      <c r="GP58" s="90"/>
      <c r="GQ58" s="90"/>
      <c r="GR58" s="90"/>
      <c r="GS58" s="90"/>
      <c r="GT58" s="90"/>
      <c r="GU58" s="90"/>
      <c r="GV58" s="90"/>
      <c r="GW58" s="90"/>
      <c r="GX58" s="90"/>
      <c r="GY58" s="90"/>
      <c r="GZ58" s="90"/>
      <c r="HA58" s="90"/>
      <c r="HB58" s="90"/>
      <c r="HC58" s="90"/>
      <c r="HD58" s="90"/>
      <c r="HE58" s="90"/>
      <c r="HF58" s="90"/>
      <c r="HG58" s="90"/>
      <c r="HH58" s="90"/>
      <c r="HI58" s="90"/>
      <c r="HJ58" s="90"/>
      <c r="HK58" s="90"/>
      <c r="HL58" s="90"/>
      <c r="HM58" s="90"/>
      <c r="HN58" s="90"/>
      <c r="HO58" s="90"/>
      <c r="HP58" s="90"/>
      <c r="HQ58" s="90"/>
      <c r="HR58" s="90"/>
      <c r="HS58" s="90"/>
      <c r="HT58" s="90"/>
      <c r="HU58" s="90"/>
      <c r="HV58" s="90"/>
      <c r="HW58" s="90"/>
      <c r="HX58" s="90"/>
      <c r="HY58" s="90"/>
      <c r="HZ58" s="90"/>
      <c r="IA58" s="90"/>
      <c r="IB58" s="90"/>
      <c r="IC58" s="90"/>
      <c r="ID58" s="90"/>
      <c r="IE58" s="90"/>
      <c r="IF58" s="90"/>
      <c r="IG58" s="90"/>
      <c r="IH58" s="90"/>
      <c r="II58" s="90"/>
      <c r="IJ58" s="90"/>
      <c r="IK58" s="90"/>
      <c r="IL58" s="90"/>
      <c r="IM58" s="90"/>
      <c r="IN58" s="90"/>
      <c r="IO58" s="90"/>
      <c r="IP58" s="90"/>
      <c r="IQ58" s="90"/>
      <c r="IR58" s="90"/>
      <c r="IS58" s="90"/>
      <c r="IT58" s="90"/>
      <c r="IU58" s="90"/>
      <c r="IV58" s="90"/>
    </row>
    <row r="59" spans="1:256" s="91" customFormat="1">
      <c r="A59" s="87"/>
      <c r="B59" s="87"/>
      <c r="C59" s="88"/>
      <c r="D59" s="87"/>
      <c r="E59" s="31" t="s">
        <v>358</v>
      </c>
      <c r="F59" s="76" t="s">
        <v>359</v>
      </c>
      <c r="G59" s="32">
        <v>180000</v>
      </c>
      <c r="H59" s="72"/>
      <c r="I59" s="72"/>
      <c r="J59" s="89"/>
      <c r="K59" s="89"/>
      <c r="L59" s="89"/>
      <c r="M59" s="90"/>
      <c r="N59" s="90"/>
      <c r="O59" s="90"/>
      <c r="P59" s="90"/>
      <c r="Q59" s="90"/>
      <c r="R59" s="90"/>
      <c r="S59" s="90"/>
      <c r="T59" s="90"/>
      <c r="U59" s="90"/>
      <c r="V59" s="90"/>
      <c r="W59" s="90"/>
      <c r="X59" s="90"/>
      <c r="Y59" s="90"/>
      <c r="Z59" s="90"/>
      <c r="AA59" s="90"/>
      <c r="AB59" s="90"/>
      <c r="AC59" s="90"/>
      <c r="AD59" s="90"/>
      <c r="AE59" s="90"/>
      <c r="AF59" s="90"/>
      <c r="AG59" s="90"/>
      <c r="AH59" s="90"/>
      <c r="AI59" s="90"/>
      <c r="AJ59" s="90"/>
      <c r="AK59" s="90"/>
      <c r="AL59" s="90"/>
      <c r="AM59" s="90"/>
      <c r="AN59" s="90"/>
      <c r="AO59" s="90"/>
      <c r="AP59" s="90"/>
      <c r="AQ59" s="90"/>
      <c r="AR59" s="90"/>
      <c r="AS59" s="90"/>
      <c r="AT59" s="90"/>
      <c r="AU59" s="90"/>
      <c r="AV59" s="90"/>
      <c r="AW59" s="90"/>
      <c r="AX59" s="90"/>
      <c r="AY59" s="90"/>
      <c r="AZ59" s="90"/>
      <c r="BA59" s="90"/>
      <c r="BB59" s="90"/>
      <c r="BC59" s="90"/>
      <c r="BD59" s="90"/>
      <c r="BE59" s="90"/>
      <c r="BF59" s="90"/>
      <c r="BG59" s="90"/>
      <c r="BH59" s="90"/>
      <c r="BI59" s="90"/>
      <c r="BJ59" s="90"/>
      <c r="BK59" s="90"/>
      <c r="BL59" s="90"/>
      <c r="BM59" s="90"/>
      <c r="BN59" s="90"/>
      <c r="BO59" s="90"/>
      <c r="BP59" s="90"/>
      <c r="BQ59" s="90"/>
      <c r="BR59" s="90"/>
      <c r="BS59" s="90"/>
      <c r="BT59" s="90"/>
      <c r="BU59" s="90"/>
      <c r="BV59" s="90"/>
      <c r="BW59" s="90"/>
      <c r="BX59" s="90"/>
      <c r="BY59" s="90"/>
      <c r="BZ59" s="90"/>
      <c r="CA59" s="90"/>
      <c r="CB59" s="90"/>
      <c r="CC59" s="90"/>
      <c r="CD59" s="90"/>
      <c r="CE59" s="90"/>
      <c r="CF59" s="90"/>
      <c r="CG59" s="90"/>
      <c r="CH59" s="90"/>
      <c r="CI59" s="90"/>
      <c r="CJ59" s="90"/>
      <c r="CK59" s="90"/>
      <c r="CL59" s="90"/>
      <c r="CM59" s="90"/>
      <c r="CN59" s="90"/>
      <c r="CO59" s="90"/>
      <c r="CP59" s="90"/>
      <c r="CQ59" s="90"/>
      <c r="CR59" s="90"/>
      <c r="CS59" s="90"/>
      <c r="CT59" s="90"/>
      <c r="CU59" s="90"/>
      <c r="CV59" s="90"/>
      <c r="CW59" s="90"/>
      <c r="CX59" s="90"/>
      <c r="CY59" s="90"/>
      <c r="CZ59" s="90"/>
      <c r="DA59" s="90"/>
      <c r="DB59" s="90"/>
      <c r="DC59" s="90"/>
      <c r="DD59" s="90"/>
      <c r="DE59" s="90"/>
      <c r="DF59" s="90"/>
      <c r="DG59" s="90"/>
      <c r="DH59" s="90"/>
      <c r="DI59" s="90"/>
      <c r="DJ59" s="90"/>
      <c r="DK59" s="90"/>
      <c r="DL59" s="90"/>
      <c r="DM59" s="90"/>
      <c r="DN59" s="90"/>
      <c r="DO59" s="90"/>
      <c r="DP59" s="90"/>
      <c r="DQ59" s="90"/>
      <c r="DR59" s="90"/>
      <c r="DS59" s="90"/>
      <c r="DT59" s="90"/>
      <c r="DU59" s="90"/>
      <c r="DV59" s="90"/>
      <c r="DW59" s="90"/>
      <c r="DX59" s="90"/>
      <c r="DY59" s="90"/>
      <c r="DZ59" s="90"/>
      <c r="EA59" s="90"/>
      <c r="EB59" s="90"/>
      <c r="EC59" s="90"/>
      <c r="ED59" s="90"/>
      <c r="EE59" s="90"/>
      <c r="EF59" s="90"/>
      <c r="EG59" s="90"/>
      <c r="EH59" s="90"/>
      <c r="EI59" s="90"/>
      <c r="EJ59" s="90"/>
      <c r="EK59" s="90"/>
      <c r="EL59" s="90"/>
      <c r="EM59" s="90"/>
      <c r="EN59" s="90"/>
      <c r="EO59" s="90"/>
      <c r="EP59" s="90"/>
      <c r="EQ59" s="90"/>
      <c r="ER59" s="90"/>
      <c r="ES59" s="90"/>
      <c r="ET59" s="90"/>
      <c r="EU59" s="90"/>
      <c r="EV59" s="90"/>
      <c r="EW59" s="90"/>
      <c r="EX59" s="90"/>
      <c r="EY59" s="90"/>
      <c r="EZ59" s="90"/>
      <c r="FA59" s="90"/>
      <c r="FB59" s="90"/>
      <c r="FC59" s="90"/>
      <c r="FD59" s="90"/>
      <c r="FE59" s="90"/>
      <c r="FF59" s="90"/>
      <c r="FG59" s="90"/>
      <c r="FH59" s="90"/>
      <c r="FI59" s="90"/>
      <c r="FJ59" s="90"/>
      <c r="FK59" s="90"/>
      <c r="FL59" s="90"/>
      <c r="FM59" s="90"/>
      <c r="FN59" s="90"/>
      <c r="FO59" s="90"/>
      <c r="FP59" s="90"/>
      <c r="FQ59" s="90"/>
      <c r="FR59" s="90"/>
      <c r="FS59" s="90"/>
      <c r="FT59" s="90"/>
      <c r="FU59" s="90"/>
      <c r="FV59" s="90"/>
      <c r="FW59" s="90"/>
      <c r="FX59" s="90"/>
      <c r="FY59" s="90"/>
      <c r="FZ59" s="90"/>
      <c r="GA59" s="90"/>
      <c r="GB59" s="90"/>
      <c r="GC59" s="90"/>
      <c r="GD59" s="90"/>
      <c r="GE59" s="90"/>
      <c r="GF59" s="90"/>
      <c r="GG59" s="90"/>
      <c r="GH59" s="90"/>
      <c r="GI59" s="90"/>
      <c r="GJ59" s="90"/>
      <c r="GK59" s="90"/>
      <c r="GL59" s="90"/>
      <c r="GM59" s="90"/>
      <c r="GN59" s="90"/>
      <c r="GO59" s="90"/>
      <c r="GP59" s="90"/>
      <c r="GQ59" s="90"/>
      <c r="GR59" s="90"/>
      <c r="GS59" s="90"/>
      <c r="GT59" s="90"/>
      <c r="GU59" s="90"/>
      <c r="GV59" s="90"/>
      <c r="GW59" s="90"/>
      <c r="GX59" s="90"/>
      <c r="GY59" s="90"/>
      <c r="GZ59" s="90"/>
      <c r="HA59" s="90"/>
      <c r="HB59" s="90"/>
      <c r="HC59" s="90"/>
      <c r="HD59" s="90"/>
      <c r="HE59" s="90"/>
      <c r="HF59" s="90"/>
      <c r="HG59" s="90"/>
      <c r="HH59" s="90"/>
      <c r="HI59" s="90"/>
      <c r="HJ59" s="90"/>
      <c r="HK59" s="90"/>
      <c r="HL59" s="90"/>
      <c r="HM59" s="90"/>
      <c r="HN59" s="90"/>
      <c r="HO59" s="90"/>
      <c r="HP59" s="90"/>
      <c r="HQ59" s="90"/>
      <c r="HR59" s="90"/>
      <c r="HS59" s="90"/>
      <c r="HT59" s="90"/>
      <c r="HU59" s="90"/>
      <c r="HV59" s="90"/>
      <c r="HW59" s="90"/>
      <c r="HX59" s="90"/>
      <c r="HY59" s="90"/>
      <c r="HZ59" s="90"/>
      <c r="IA59" s="90"/>
      <c r="IB59" s="90"/>
      <c r="IC59" s="90"/>
      <c r="ID59" s="90"/>
      <c r="IE59" s="90"/>
      <c r="IF59" s="90"/>
      <c r="IG59" s="90"/>
      <c r="IH59" s="90"/>
      <c r="II59" s="90"/>
      <c r="IJ59" s="90"/>
      <c r="IK59" s="90"/>
      <c r="IL59" s="90"/>
      <c r="IM59" s="90"/>
      <c r="IN59" s="90"/>
      <c r="IO59" s="90"/>
      <c r="IP59" s="90"/>
      <c r="IQ59" s="90"/>
      <c r="IR59" s="90"/>
      <c r="IS59" s="90"/>
      <c r="IT59" s="90"/>
      <c r="IU59" s="90"/>
      <c r="IV59" s="90"/>
    </row>
    <row r="60" spans="1:256" s="91" customFormat="1">
      <c r="A60" s="87"/>
      <c r="B60" s="87"/>
      <c r="C60" s="88"/>
      <c r="D60" s="87"/>
      <c r="E60" s="26" t="str">
        <f>E59</f>
        <v>C96G18000000009</v>
      </c>
      <c r="F60" s="77"/>
      <c r="G60" s="27">
        <v>180000</v>
      </c>
      <c r="H60" s="73">
        <v>25713</v>
      </c>
      <c r="I60" s="73">
        <f>G60-H60</f>
        <v>154287</v>
      </c>
      <c r="J60" s="28"/>
      <c r="K60" s="28"/>
      <c r="L60" s="28"/>
      <c r="M60" s="90"/>
      <c r="N60" s="90"/>
      <c r="O60" s="90"/>
      <c r="P60" s="90"/>
      <c r="Q60" s="90"/>
      <c r="R60" s="90"/>
      <c r="S60" s="90"/>
      <c r="T60" s="90"/>
      <c r="U60" s="90"/>
      <c r="V60" s="90"/>
      <c r="W60" s="90"/>
      <c r="X60" s="90"/>
      <c r="Y60" s="90"/>
      <c r="Z60" s="90"/>
      <c r="AA60" s="90"/>
      <c r="AB60" s="90"/>
      <c r="AC60" s="90"/>
      <c r="AD60" s="90"/>
      <c r="AE60" s="90"/>
      <c r="AF60" s="90"/>
      <c r="AG60" s="90"/>
      <c r="AH60" s="90"/>
      <c r="AI60" s="90"/>
      <c r="AJ60" s="90"/>
      <c r="AK60" s="90"/>
      <c r="AL60" s="90"/>
      <c r="AM60" s="90"/>
      <c r="AN60" s="90"/>
      <c r="AO60" s="90"/>
      <c r="AP60" s="90"/>
      <c r="AQ60" s="90"/>
      <c r="AR60" s="90"/>
      <c r="AS60" s="90"/>
      <c r="AT60" s="90"/>
      <c r="AU60" s="90"/>
      <c r="AV60" s="90"/>
      <c r="AW60" s="90"/>
      <c r="AX60" s="90"/>
      <c r="AY60" s="90"/>
      <c r="AZ60" s="90"/>
      <c r="BA60" s="90"/>
      <c r="BB60" s="90"/>
      <c r="BC60" s="90"/>
      <c r="BD60" s="90"/>
      <c r="BE60" s="90"/>
      <c r="BF60" s="90"/>
      <c r="BG60" s="90"/>
      <c r="BH60" s="90"/>
      <c r="BI60" s="90"/>
      <c r="BJ60" s="90"/>
      <c r="BK60" s="90"/>
      <c r="BL60" s="90"/>
      <c r="BM60" s="90"/>
      <c r="BN60" s="90"/>
      <c r="BO60" s="90"/>
      <c r="BP60" s="90"/>
      <c r="BQ60" s="90"/>
      <c r="BR60" s="90"/>
      <c r="BS60" s="90"/>
      <c r="BT60" s="90"/>
      <c r="BU60" s="90"/>
      <c r="BV60" s="90"/>
      <c r="BW60" s="90"/>
      <c r="BX60" s="90"/>
      <c r="BY60" s="90"/>
      <c r="BZ60" s="90"/>
      <c r="CA60" s="90"/>
      <c r="CB60" s="90"/>
      <c r="CC60" s="90"/>
      <c r="CD60" s="90"/>
      <c r="CE60" s="90"/>
      <c r="CF60" s="90"/>
      <c r="CG60" s="90"/>
      <c r="CH60" s="90"/>
      <c r="CI60" s="90"/>
      <c r="CJ60" s="90"/>
      <c r="CK60" s="90"/>
      <c r="CL60" s="90"/>
      <c r="CM60" s="90"/>
      <c r="CN60" s="90"/>
      <c r="CO60" s="90"/>
      <c r="CP60" s="90"/>
      <c r="CQ60" s="90"/>
      <c r="CR60" s="90"/>
      <c r="CS60" s="90"/>
      <c r="CT60" s="90"/>
      <c r="CU60" s="90"/>
      <c r="CV60" s="90"/>
      <c r="CW60" s="90"/>
      <c r="CX60" s="90"/>
      <c r="CY60" s="90"/>
      <c r="CZ60" s="90"/>
      <c r="DA60" s="90"/>
      <c r="DB60" s="90"/>
      <c r="DC60" s="90"/>
      <c r="DD60" s="90"/>
      <c r="DE60" s="90"/>
      <c r="DF60" s="90"/>
      <c r="DG60" s="90"/>
      <c r="DH60" s="90"/>
      <c r="DI60" s="90"/>
      <c r="DJ60" s="90"/>
      <c r="DK60" s="90"/>
      <c r="DL60" s="90"/>
      <c r="DM60" s="90"/>
      <c r="DN60" s="90"/>
      <c r="DO60" s="90"/>
      <c r="DP60" s="90"/>
      <c r="DQ60" s="90"/>
      <c r="DR60" s="90"/>
      <c r="DS60" s="90"/>
      <c r="DT60" s="90"/>
      <c r="DU60" s="90"/>
      <c r="DV60" s="90"/>
      <c r="DW60" s="90"/>
      <c r="DX60" s="90"/>
      <c r="DY60" s="90"/>
      <c r="DZ60" s="90"/>
      <c r="EA60" s="90"/>
      <c r="EB60" s="90"/>
      <c r="EC60" s="90"/>
      <c r="ED60" s="90"/>
      <c r="EE60" s="90"/>
      <c r="EF60" s="90"/>
      <c r="EG60" s="90"/>
      <c r="EH60" s="90"/>
      <c r="EI60" s="90"/>
      <c r="EJ60" s="90"/>
      <c r="EK60" s="90"/>
      <c r="EL60" s="90"/>
      <c r="EM60" s="90"/>
      <c r="EN60" s="90"/>
      <c r="EO60" s="90"/>
      <c r="EP60" s="90"/>
      <c r="EQ60" s="90"/>
      <c r="ER60" s="90"/>
      <c r="ES60" s="90"/>
      <c r="ET60" s="90"/>
      <c r="EU60" s="90"/>
      <c r="EV60" s="90"/>
      <c r="EW60" s="90"/>
      <c r="EX60" s="90"/>
      <c r="EY60" s="90"/>
      <c r="EZ60" s="90"/>
      <c r="FA60" s="90"/>
      <c r="FB60" s="90"/>
      <c r="FC60" s="90"/>
      <c r="FD60" s="90"/>
      <c r="FE60" s="90"/>
      <c r="FF60" s="90"/>
      <c r="FG60" s="90"/>
      <c r="FH60" s="90"/>
      <c r="FI60" s="90"/>
      <c r="FJ60" s="90"/>
      <c r="FK60" s="90"/>
      <c r="FL60" s="90"/>
      <c r="FM60" s="90"/>
      <c r="FN60" s="90"/>
      <c r="FO60" s="90"/>
      <c r="FP60" s="90"/>
      <c r="FQ60" s="90"/>
      <c r="FR60" s="90"/>
      <c r="FS60" s="90"/>
      <c r="FT60" s="90"/>
      <c r="FU60" s="90"/>
      <c r="FV60" s="90"/>
      <c r="FW60" s="90"/>
      <c r="FX60" s="90"/>
      <c r="FY60" s="90"/>
      <c r="FZ60" s="90"/>
      <c r="GA60" s="90"/>
      <c r="GB60" s="90"/>
      <c r="GC60" s="90"/>
      <c r="GD60" s="90"/>
      <c r="GE60" s="90"/>
      <c r="GF60" s="90"/>
      <c r="GG60" s="90"/>
      <c r="GH60" s="90"/>
      <c r="GI60" s="90"/>
      <c r="GJ60" s="90"/>
      <c r="GK60" s="90"/>
      <c r="GL60" s="90"/>
      <c r="GM60" s="90"/>
      <c r="GN60" s="90"/>
      <c r="GO60" s="90"/>
      <c r="GP60" s="90"/>
      <c r="GQ60" s="90"/>
      <c r="GR60" s="90"/>
      <c r="GS60" s="90"/>
      <c r="GT60" s="90"/>
      <c r="GU60" s="90"/>
      <c r="GV60" s="90"/>
      <c r="GW60" s="90"/>
      <c r="GX60" s="90"/>
      <c r="GY60" s="90"/>
      <c r="GZ60" s="90"/>
      <c r="HA60" s="90"/>
      <c r="HB60" s="90"/>
      <c r="HC60" s="90"/>
      <c r="HD60" s="90"/>
      <c r="HE60" s="90"/>
      <c r="HF60" s="90"/>
      <c r="HG60" s="90"/>
      <c r="HH60" s="90"/>
      <c r="HI60" s="90"/>
      <c r="HJ60" s="90"/>
      <c r="HK60" s="90"/>
      <c r="HL60" s="90"/>
      <c r="HM60" s="90"/>
      <c r="HN60" s="90"/>
      <c r="HO60" s="90"/>
      <c r="HP60" s="90"/>
      <c r="HQ60" s="90"/>
      <c r="HR60" s="90"/>
      <c r="HS60" s="90"/>
      <c r="HT60" s="90"/>
      <c r="HU60" s="90"/>
      <c r="HV60" s="90"/>
      <c r="HW60" s="90"/>
      <c r="HX60" s="90"/>
      <c r="HY60" s="90"/>
      <c r="HZ60" s="90"/>
      <c r="IA60" s="90"/>
      <c r="IB60" s="90"/>
      <c r="IC60" s="90"/>
      <c r="ID60" s="90"/>
      <c r="IE60" s="90"/>
      <c r="IF60" s="90"/>
      <c r="IG60" s="90"/>
      <c r="IH60" s="90"/>
      <c r="II60" s="90"/>
      <c r="IJ60" s="90"/>
      <c r="IK60" s="90"/>
      <c r="IL60" s="90"/>
      <c r="IM60" s="90"/>
      <c r="IN60" s="90"/>
      <c r="IO60" s="90"/>
      <c r="IP60" s="90"/>
      <c r="IQ60" s="90"/>
      <c r="IR60" s="90"/>
      <c r="IS60" s="90"/>
      <c r="IT60" s="90"/>
      <c r="IU60" s="90"/>
      <c r="IV60" s="90"/>
    </row>
    <row r="61" spans="1:256" s="91" customFormat="1">
      <c r="A61" s="87"/>
      <c r="B61" s="87"/>
      <c r="C61" s="88"/>
      <c r="D61" s="87"/>
      <c r="E61" s="31" t="s">
        <v>83</v>
      </c>
      <c r="F61" s="76" t="s">
        <v>344</v>
      </c>
      <c r="G61" s="32">
        <v>130000</v>
      </c>
      <c r="H61" s="72"/>
      <c r="I61" s="72"/>
      <c r="J61" s="89"/>
      <c r="K61" s="89"/>
      <c r="L61" s="89"/>
      <c r="M61" s="90"/>
      <c r="N61" s="90"/>
      <c r="O61" s="90"/>
      <c r="P61" s="90"/>
      <c r="Q61" s="90"/>
      <c r="R61" s="90"/>
      <c r="S61" s="90"/>
      <c r="T61" s="90"/>
      <c r="U61" s="90"/>
      <c r="V61" s="90"/>
      <c r="W61" s="90"/>
      <c r="X61" s="90"/>
      <c r="Y61" s="90"/>
      <c r="Z61" s="90"/>
      <c r="AA61" s="90"/>
      <c r="AB61" s="90"/>
      <c r="AC61" s="90"/>
      <c r="AD61" s="90"/>
      <c r="AE61" s="90"/>
      <c r="AF61" s="90"/>
      <c r="AG61" s="90"/>
      <c r="AH61" s="90"/>
      <c r="AI61" s="90"/>
      <c r="AJ61" s="90"/>
      <c r="AK61" s="90"/>
      <c r="AL61" s="90"/>
      <c r="AM61" s="90"/>
      <c r="AN61" s="90"/>
      <c r="AO61" s="90"/>
      <c r="AP61" s="90"/>
      <c r="AQ61" s="90"/>
      <c r="AR61" s="90"/>
      <c r="AS61" s="90"/>
      <c r="AT61" s="90"/>
      <c r="AU61" s="90"/>
      <c r="AV61" s="90"/>
      <c r="AW61" s="90"/>
      <c r="AX61" s="90"/>
      <c r="AY61" s="90"/>
      <c r="AZ61" s="90"/>
      <c r="BA61" s="90"/>
      <c r="BB61" s="90"/>
      <c r="BC61" s="90"/>
      <c r="BD61" s="90"/>
      <c r="BE61" s="90"/>
      <c r="BF61" s="90"/>
      <c r="BG61" s="90"/>
      <c r="BH61" s="90"/>
      <c r="BI61" s="90"/>
      <c r="BJ61" s="90"/>
      <c r="BK61" s="90"/>
      <c r="BL61" s="90"/>
      <c r="BM61" s="90"/>
      <c r="BN61" s="90"/>
      <c r="BO61" s="90"/>
      <c r="BP61" s="90"/>
      <c r="BQ61" s="90"/>
      <c r="BR61" s="90"/>
      <c r="BS61" s="90"/>
      <c r="BT61" s="90"/>
      <c r="BU61" s="90"/>
      <c r="BV61" s="90"/>
      <c r="BW61" s="90"/>
      <c r="BX61" s="90"/>
      <c r="BY61" s="90"/>
      <c r="BZ61" s="90"/>
      <c r="CA61" s="90"/>
      <c r="CB61" s="90"/>
      <c r="CC61" s="90"/>
      <c r="CD61" s="90"/>
      <c r="CE61" s="90"/>
      <c r="CF61" s="90"/>
      <c r="CG61" s="90"/>
      <c r="CH61" s="90"/>
      <c r="CI61" s="90"/>
      <c r="CJ61" s="90"/>
      <c r="CK61" s="90"/>
      <c r="CL61" s="90"/>
      <c r="CM61" s="90"/>
      <c r="CN61" s="90"/>
      <c r="CO61" s="90"/>
      <c r="CP61" s="90"/>
      <c r="CQ61" s="90"/>
      <c r="CR61" s="90"/>
      <c r="CS61" s="90"/>
      <c r="CT61" s="90"/>
      <c r="CU61" s="90"/>
      <c r="CV61" s="90"/>
      <c r="CW61" s="90"/>
      <c r="CX61" s="90"/>
      <c r="CY61" s="90"/>
      <c r="CZ61" s="90"/>
      <c r="DA61" s="90"/>
      <c r="DB61" s="90"/>
      <c r="DC61" s="90"/>
      <c r="DD61" s="90"/>
      <c r="DE61" s="90"/>
      <c r="DF61" s="90"/>
      <c r="DG61" s="90"/>
      <c r="DH61" s="90"/>
      <c r="DI61" s="90"/>
      <c r="DJ61" s="90"/>
      <c r="DK61" s="90"/>
      <c r="DL61" s="90"/>
      <c r="DM61" s="90"/>
      <c r="DN61" s="90"/>
      <c r="DO61" s="90"/>
      <c r="DP61" s="90"/>
      <c r="DQ61" s="90"/>
      <c r="DR61" s="90"/>
      <c r="DS61" s="90"/>
      <c r="DT61" s="90"/>
      <c r="DU61" s="90"/>
      <c r="DV61" s="90"/>
      <c r="DW61" s="90"/>
      <c r="DX61" s="90"/>
      <c r="DY61" s="90"/>
      <c r="DZ61" s="90"/>
      <c r="EA61" s="90"/>
      <c r="EB61" s="90"/>
      <c r="EC61" s="90"/>
      <c r="ED61" s="90"/>
      <c r="EE61" s="90"/>
      <c r="EF61" s="90"/>
      <c r="EG61" s="90"/>
      <c r="EH61" s="90"/>
      <c r="EI61" s="90"/>
      <c r="EJ61" s="90"/>
      <c r="EK61" s="90"/>
      <c r="EL61" s="90"/>
      <c r="EM61" s="90"/>
      <c r="EN61" s="90"/>
      <c r="EO61" s="90"/>
      <c r="EP61" s="90"/>
      <c r="EQ61" s="90"/>
      <c r="ER61" s="90"/>
      <c r="ES61" s="90"/>
      <c r="ET61" s="90"/>
      <c r="EU61" s="90"/>
      <c r="EV61" s="90"/>
      <c r="EW61" s="90"/>
      <c r="EX61" s="90"/>
      <c r="EY61" s="90"/>
      <c r="EZ61" s="90"/>
      <c r="FA61" s="90"/>
      <c r="FB61" s="90"/>
      <c r="FC61" s="90"/>
      <c r="FD61" s="90"/>
      <c r="FE61" s="90"/>
      <c r="FF61" s="90"/>
      <c r="FG61" s="90"/>
      <c r="FH61" s="90"/>
      <c r="FI61" s="90"/>
      <c r="FJ61" s="90"/>
      <c r="FK61" s="90"/>
      <c r="FL61" s="90"/>
      <c r="FM61" s="90"/>
      <c r="FN61" s="90"/>
      <c r="FO61" s="90"/>
      <c r="FP61" s="90"/>
      <c r="FQ61" s="90"/>
      <c r="FR61" s="90"/>
      <c r="FS61" s="90"/>
      <c r="FT61" s="90"/>
      <c r="FU61" s="90"/>
      <c r="FV61" s="90"/>
      <c r="FW61" s="90"/>
      <c r="FX61" s="90"/>
      <c r="FY61" s="90"/>
      <c r="FZ61" s="90"/>
      <c r="GA61" s="90"/>
      <c r="GB61" s="90"/>
      <c r="GC61" s="90"/>
      <c r="GD61" s="90"/>
      <c r="GE61" s="90"/>
      <c r="GF61" s="90"/>
      <c r="GG61" s="90"/>
      <c r="GH61" s="90"/>
      <c r="GI61" s="90"/>
      <c r="GJ61" s="90"/>
      <c r="GK61" s="90"/>
      <c r="GL61" s="90"/>
      <c r="GM61" s="90"/>
      <c r="GN61" s="90"/>
      <c r="GO61" s="90"/>
      <c r="GP61" s="90"/>
      <c r="GQ61" s="90"/>
      <c r="GR61" s="90"/>
      <c r="GS61" s="90"/>
      <c r="GT61" s="90"/>
      <c r="GU61" s="90"/>
      <c r="GV61" s="90"/>
      <c r="GW61" s="90"/>
      <c r="GX61" s="90"/>
      <c r="GY61" s="90"/>
      <c r="GZ61" s="90"/>
      <c r="HA61" s="90"/>
      <c r="HB61" s="90"/>
      <c r="HC61" s="90"/>
      <c r="HD61" s="90"/>
      <c r="HE61" s="90"/>
      <c r="HF61" s="90"/>
      <c r="HG61" s="90"/>
      <c r="HH61" s="90"/>
      <c r="HI61" s="90"/>
      <c r="HJ61" s="90"/>
      <c r="HK61" s="90"/>
      <c r="HL61" s="90"/>
      <c r="HM61" s="90"/>
      <c r="HN61" s="90"/>
      <c r="HO61" s="90"/>
      <c r="HP61" s="90"/>
      <c r="HQ61" s="90"/>
      <c r="HR61" s="90"/>
      <c r="HS61" s="90"/>
      <c r="HT61" s="90"/>
      <c r="HU61" s="90"/>
      <c r="HV61" s="90"/>
      <c r="HW61" s="90"/>
      <c r="HX61" s="90"/>
      <c r="HY61" s="90"/>
      <c r="HZ61" s="90"/>
      <c r="IA61" s="90"/>
      <c r="IB61" s="90"/>
      <c r="IC61" s="90"/>
      <c r="ID61" s="90"/>
      <c r="IE61" s="90"/>
      <c r="IF61" s="90"/>
      <c r="IG61" s="90"/>
      <c r="IH61" s="90"/>
      <c r="II61" s="90"/>
      <c r="IJ61" s="90"/>
      <c r="IK61" s="90"/>
      <c r="IL61" s="90"/>
      <c r="IM61" s="90"/>
      <c r="IN61" s="90"/>
      <c r="IO61" s="90"/>
      <c r="IP61" s="90"/>
      <c r="IQ61" s="90"/>
      <c r="IR61" s="90"/>
      <c r="IS61" s="90"/>
      <c r="IT61" s="90"/>
      <c r="IU61" s="90"/>
      <c r="IV61" s="90"/>
    </row>
    <row r="62" spans="1:256" s="91" customFormat="1">
      <c r="A62" s="87"/>
      <c r="B62" s="87"/>
      <c r="C62" s="88"/>
      <c r="D62" s="87"/>
      <c r="E62" s="26" t="str">
        <f>E61</f>
        <v>C94E16000680002</v>
      </c>
      <c r="F62" s="77"/>
      <c r="G62" s="27">
        <v>130000</v>
      </c>
      <c r="H62" s="73">
        <v>130000</v>
      </c>
      <c r="I62" s="73">
        <f>G62-H62</f>
        <v>0</v>
      </c>
      <c r="J62" s="28"/>
      <c r="K62" s="28"/>
      <c r="L62" s="28"/>
      <c r="M62" s="90"/>
      <c r="N62" s="90"/>
      <c r="O62" s="90"/>
      <c r="P62" s="90"/>
      <c r="Q62" s="90"/>
      <c r="R62" s="90"/>
      <c r="S62" s="90"/>
      <c r="T62" s="90"/>
      <c r="U62" s="90"/>
      <c r="V62" s="90"/>
      <c r="W62" s="90"/>
      <c r="X62" s="90"/>
      <c r="Y62" s="90"/>
      <c r="Z62" s="90"/>
      <c r="AA62" s="90"/>
      <c r="AB62" s="90"/>
      <c r="AC62" s="90"/>
      <c r="AD62" s="90"/>
      <c r="AE62" s="90"/>
      <c r="AF62" s="90"/>
      <c r="AG62" s="90"/>
      <c r="AH62" s="90"/>
      <c r="AI62" s="90"/>
      <c r="AJ62" s="90"/>
      <c r="AK62" s="90"/>
      <c r="AL62" s="90"/>
      <c r="AM62" s="90"/>
      <c r="AN62" s="90"/>
      <c r="AO62" s="90"/>
      <c r="AP62" s="90"/>
      <c r="AQ62" s="90"/>
      <c r="AR62" s="90"/>
      <c r="AS62" s="90"/>
      <c r="AT62" s="90"/>
      <c r="AU62" s="90"/>
      <c r="AV62" s="90"/>
      <c r="AW62" s="90"/>
      <c r="AX62" s="90"/>
      <c r="AY62" s="90"/>
      <c r="AZ62" s="90"/>
      <c r="BA62" s="90"/>
      <c r="BB62" s="90"/>
      <c r="BC62" s="90"/>
      <c r="BD62" s="90"/>
      <c r="BE62" s="90"/>
      <c r="BF62" s="90"/>
      <c r="BG62" s="90"/>
      <c r="BH62" s="90"/>
      <c r="BI62" s="90"/>
      <c r="BJ62" s="90"/>
      <c r="BK62" s="90"/>
      <c r="BL62" s="90"/>
      <c r="BM62" s="90"/>
      <c r="BN62" s="90"/>
      <c r="BO62" s="90"/>
      <c r="BP62" s="90"/>
      <c r="BQ62" s="90"/>
      <c r="BR62" s="90"/>
      <c r="BS62" s="90"/>
      <c r="BT62" s="90"/>
      <c r="BU62" s="90"/>
      <c r="BV62" s="90"/>
      <c r="BW62" s="90"/>
      <c r="BX62" s="90"/>
      <c r="BY62" s="90"/>
      <c r="BZ62" s="90"/>
      <c r="CA62" s="90"/>
      <c r="CB62" s="90"/>
      <c r="CC62" s="90"/>
      <c r="CD62" s="90"/>
      <c r="CE62" s="90"/>
      <c r="CF62" s="90"/>
      <c r="CG62" s="90"/>
      <c r="CH62" s="90"/>
      <c r="CI62" s="90"/>
      <c r="CJ62" s="90"/>
      <c r="CK62" s="90"/>
      <c r="CL62" s="90"/>
      <c r="CM62" s="90"/>
      <c r="CN62" s="90"/>
      <c r="CO62" s="90"/>
      <c r="CP62" s="90"/>
      <c r="CQ62" s="90"/>
      <c r="CR62" s="90"/>
      <c r="CS62" s="90"/>
      <c r="CT62" s="90"/>
      <c r="CU62" s="90"/>
      <c r="CV62" s="90"/>
      <c r="CW62" s="90"/>
      <c r="CX62" s="90"/>
      <c r="CY62" s="90"/>
      <c r="CZ62" s="90"/>
      <c r="DA62" s="90"/>
      <c r="DB62" s="90"/>
      <c r="DC62" s="90"/>
      <c r="DD62" s="90"/>
      <c r="DE62" s="90"/>
      <c r="DF62" s="90"/>
      <c r="DG62" s="90"/>
      <c r="DH62" s="90"/>
      <c r="DI62" s="90"/>
      <c r="DJ62" s="90"/>
      <c r="DK62" s="90"/>
      <c r="DL62" s="90"/>
      <c r="DM62" s="90"/>
      <c r="DN62" s="90"/>
      <c r="DO62" s="90"/>
      <c r="DP62" s="90"/>
      <c r="DQ62" s="90"/>
      <c r="DR62" s="90"/>
      <c r="DS62" s="90"/>
      <c r="DT62" s="90"/>
      <c r="DU62" s="90"/>
      <c r="DV62" s="90"/>
      <c r="DW62" s="90"/>
      <c r="DX62" s="90"/>
      <c r="DY62" s="90"/>
      <c r="DZ62" s="90"/>
      <c r="EA62" s="90"/>
      <c r="EB62" s="90"/>
      <c r="EC62" s="90"/>
      <c r="ED62" s="90"/>
      <c r="EE62" s="90"/>
      <c r="EF62" s="90"/>
      <c r="EG62" s="90"/>
      <c r="EH62" s="90"/>
      <c r="EI62" s="90"/>
      <c r="EJ62" s="90"/>
      <c r="EK62" s="90"/>
      <c r="EL62" s="90"/>
      <c r="EM62" s="90"/>
      <c r="EN62" s="90"/>
      <c r="EO62" s="90"/>
      <c r="EP62" s="90"/>
      <c r="EQ62" s="90"/>
      <c r="ER62" s="90"/>
      <c r="ES62" s="90"/>
      <c r="ET62" s="90"/>
      <c r="EU62" s="90"/>
      <c r="EV62" s="90"/>
      <c r="EW62" s="90"/>
      <c r="EX62" s="90"/>
      <c r="EY62" s="90"/>
      <c r="EZ62" s="90"/>
      <c r="FA62" s="90"/>
      <c r="FB62" s="90"/>
      <c r="FC62" s="90"/>
      <c r="FD62" s="90"/>
      <c r="FE62" s="90"/>
      <c r="FF62" s="90"/>
      <c r="FG62" s="90"/>
      <c r="FH62" s="90"/>
      <c r="FI62" s="90"/>
      <c r="FJ62" s="90"/>
      <c r="FK62" s="90"/>
      <c r="FL62" s="90"/>
      <c r="FM62" s="90"/>
      <c r="FN62" s="90"/>
      <c r="FO62" s="90"/>
      <c r="FP62" s="90"/>
      <c r="FQ62" s="90"/>
      <c r="FR62" s="90"/>
      <c r="FS62" s="90"/>
      <c r="FT62" s="90"/>
      <c r="FU62" s="90"/>
      <c r="FV62" s="90"/>
      <c r="FW62" s="90"/>
      <c r="FX62" s="90"/>
      <c r="FY62" s="90"/>
      <c r="FZ62" s="90"/>
      <c r="GA62" s="90"/>
      <c r="GB62" s="90"/>
      <c r="GC62" s="90"/>
      <c r="GD62" s="90"/>
      <c r="GE62" s="90"/>
      <c r="GF62" s="90"/>
      <c r="GG62" s="90"/>
      <c r="GH62" s="90"/>
      <c r="GI62" s="90"/>
      <c r="GJ62" s="90"/>
      <c r="GK62" s="90"/>
      <c r="GL62" s="90"/>
      <c r="GM62" s="90"/>
      <c r="GN62" s="90"/>
      <c r="GO62" s="90"/>
      <c r="GP62" s="90"/>
      <c r="GQ62" s="90"/>
      <c r="GR62" s="90"/>
      <c r="GS62" s="90"/>
      <c r="GT62" s="90"/>
      <c r="GU62" s="90"/>
      <c r="GV62" s="90"/>
      <c r="GW62" s="90"/>
      <c r="GX62" s="90"/>
      <c r="GY62" s="90"/>
      <c r="GZ62" s="90"/>
      <c r="HA62" s="90"/>
      <c r="HB62" s="90"/>
      <c r="HC62" s="90"/>
      <c r="HD62" s="90"/>
      <c r="HE62" s="90"/>
      <c r="HF62" s="90"/>
      <c r="HG62" s="90"/>
      <c r="HH62" s="90"/>
      <c r="HI62" s="90"/>
      <c r="HJ62" s="90"/>
      <c r="HK62" s="90"/>
      <c r="HL62" s="90"/>
      <c r="HM62" s="90"/>
      <c r="HN62" s="90"/>
      <c r="HO62" s="90"/>
      <c r="HP62" s="90"/>
      <c r="HQ62" s="90"/>
      <c r="HR62" s="90"/>
      <c r="HS62" s="90"/>
      <c r="HT62" s="90"/>
      <c r="HU62" s="90"/>
      <c r="HV62" s="90"/>
      <c r="HW62" s="90"/>
      <c r="HX62" s="90"/>
      <c r="HY62" s="90"/>
      <c r="HZ62" s="90"/>
      <c r="IA62" s="90"/>
      <c r="IB62" s="90"/>
      <c r="IC62" s="90"/>
      <c r="ID62" s="90"/>
      <c r="IE62" s="90"/>
      <c r="IF62" s="90"/>
      <c r="IG62" s="90"/>
      <c r="IH62" s="90"/>
      <c r="II62" s="90"/>
      <c r="IJ62" s="90"/>
      <c r="IK62" s="90"/>
      <c r="IL62" s="90"/>
      <c r="IM62" s="90"/>
      <c r="IN62" s="90"/>
      <c r="IO62" s="90"/>
      <c r="IP62" s="90"/>
      <c r="IQ62" s="90"/>
      <c r="IR62" s="90"/>
      <c r="IS62" s="90"/>
      <c r="IT62" s="90"/>
      <c r="IU62" s="90"/>
      <c r="IV62" s="90"/>
    </row>
    <row r="63" spans="1:256" ht="24">
      <c r="A63" s="80"/>
      <c r="B63" s="80"/>
      <c r="C63" s="81"/>
      <c r="D63" s="80"/>
      <c r="E63" s="82" t="s">
        <v>128</v>
      </c>
      <c r="F63" s="83" t="s">
        <v>425</v>
      </c>
      <c r="G63" s="84">
        <v>50000</v>
      </c>
      <c r="H63" s="72"/>
      <c r="I63" s="72"/>
      <c r="J63" s="22"/>
      <c r="K63" s="22"/>
      <c r="L63" s="22"/>
    </row>
    <row r="64" spans="1:256">
      <c r="A64" s="20"/>
      <c r="B64" s="20"/>
      <c r="C64" s="21"/>
      <c r="D64" s="20"/>
      <c r="E64" s="26" t="s">
        <v>130</v>
      </c>
      <c r="F64" s="77"/>
      <c r="G64" s="27">
        <v>50000</v>
      </c>
      <c r="H64" s="73">
        <v>50000</v>
      </c>
      <c r="I64" s="73">
        <v>0</v>
      </c>
      <c r="J64" s="28"/>
      <c r="K64" s="28"/>
      <c r="L64" s="28"/>
    </row>
    <row r="65" spans="1:12" ht="15" customHeight="1">
      <c r="A65" s="80"/>
      <c r="B65" s="80"/>
      <c r="C65" s="81"/>
      <c r="D65" s="80"/>
      <c r="E65" s="82" t="s">
        <v>151</v>
      </c>
      <c r="F65" s="83" t="s">
        <v>119</v>
      </c>
      <c r="G65" s="84">
        <v>50000</v>
      </c>
      <c r="H65" s="72"/>
      <c r="I65" s="72"/>
      <c r="J65" s="22"/>
      <c r="K65" s="22"/>
      <c r="L65" s="22"/>
    </row>
    <row r="66" spans="1:12">
      <c r="A66" s="20"/>
      <c r="B66" s="20"/>
      <c r="C66" s="21"/>
      <c r="D66" s="20"/>
      <c r="E66" s="26" t="s">
        <v>153</v>
      </c>
      <c r="F66" s="77"/>
      <c r="G66" s="27">
        <v>50000</v>
      </c>
      <c r="H66" s="73">
        <v>50000</v>
      </c>
      <c r="I66" s="73">
        <v>0</v>
      </c>
      <c r="J66" s="28"/>
      <c r="K66" s="28"/>
      <c r="L66" s="28"/>
    </row>
    <row r="67" spans="1:12">
      <c r="A67" s="80"/>
      <c r="B67" s="80"/>
      <c r="C67" s="81"/>
      <c r="D67" s="80"/>
      <c r="E67" s="82" t="s">
        <v>275</v>
      </c>
      <c r="F67" s="83" t="s">
        <v>426</v>
      </c>
      <c r="G67" s="84">
        <v>285000</v>
      </c>
      <c r="H67" s="72"/>
      <c r="I67" s="72"/>
      <c r="J67" s="22"/>
      <c r="K67" s="22"/>
      <c r="L67" s="22"/>
    </row>
    <row r="68" spans="1:12">
      <c r="A68" s="20"/>
      <c r="B68" s="20"/>
      <c r="C68" s="21"/>
      <c r="D68" s="20"/>
      <c r="E68" s="26" t="s">
        <v>430</v>
      </c>
      <c r="F68" s="77"/>
      <c r="G68" s="27">
        <v>285000</v>
      </c>
      <c r="H68" s="73">
        <v>285000</v>
      </c>
      <c r="I68" s="73">
        <v>0</v>
      </c>
      <c r="J68" s="28"/>
      <c r="K68" s="28"/>
      <c r="L68" s="28"/>
    </row>
    <row r="69" spans="1:12">
      <c r="A69" s="80"/>
      <c r="B69" s="80"/>
      <c r="C69" s="81"/>
      <c r="D69" s="80"/>
      <c r="E69" s="82" t="s">
        <v>277</v>
      </c>
      <c r="F69" s="83" t="s">
        <v>427</v>
      </c>
      <c r="G69" s="84">
        <v>190000</v>
      </c>
      <c r="H69" s="72"/>
      <c r="I69" s="72"/>
      <c r="J69" s="22"/>
      <c r="K69" s="22"/>
      <c r="L69" s="22"/>
    </row>
    <row r="70" spans="1:12">
      <c r="A70" s="20"/>
      <c r="B70" s="20"/>
      <c r="C70" s="21"/>
      <c r="D70" s="20"/>
      <c r="E70" s="26" t="s">
        <v>431</v>
      </c>
      <c r="F70" s="77"/>
      <c r="G70" s="27">
        <v>190000</v>
      </c>
      <c r="H70" s="73">
        <v>190000</v>
      </c>
      <c r="I70" s="73">
        <v>0</v>
      </c>
      <c r="J70" s="28"/>
      <c r="K70" s="28"/>
      <c r="L70" s="28"/>
    </row>
    <row r="71" spans="1:12">
      <c r="A71" s="80"/>
      <c r="B71" s="80"/>
      <c r="C71" s="81"/>
      <c r="D71" s="80"/>
      <c r="E71" s="82" t="s">
        <v>428</v>
      </c>
      <c r="F71" s="83" t="s">
        <v>429</v>
      </c>
      <c r="G71" s="84">
        <v>50000</v>
      </c>
      <c r="H71" s="72"/>
      <c r="I71" s="72"/>
      <c r="J71" s="22"/>
      <c r="K71" s="22"/>
      <c r="L71" s="22"/>
    </row>
    <row r="72" spans="1:12">
      <c r="A72" s="20"/>
      <c r="B72" s="20"/>
      <c r="C72" s="21"/>
      <c r="D72" s="20"/>
      <c r="E72" s="26" t="s">
        <v>432</v>
      </c>
      <c r="F72" s="77"/>
      <c r="G72" s="27">
        <v>50000</v>
      </c>
      <c r="H72" s="73">
        <v>50000</v>
      </c>
      <c r="I72" s="73">
        <v>0</v>
      </c>
      <c r="J72" s="28"/>
      <c r="K72" s="28"/>
      <c r="L72" s="28"/>
    </row>
    <row r="73" spans="1:12" ht="102">
      <c r="A73" s="20"/>
      <c r="B73" s="20" t="s">
        <v>13</v>
      </c>
      <c r="C73" s="21" t="s">
        <v>120</v>
      </c>
      <c r="D73" s="98" t="s">
        <v>121</v>
      </c>
      <c r="E73" s="31" t="s">
        <v>122</v>
      </c>
      <c r="F73" s="76" t="s">
        <v>123</v>
      </c>
      <c r="G73" s="32">
        <v>50000</v>
      </c>
      <c r="H73" s="72"/>
      <c r="I73" s="72"/>
      <c r="J73" s="22"/>
      <c r="K73" s="22"/>
      <c r="L73" s="22"/>
    </row>
    <row r="74" spans="1:12">
      <c r="A74" s="20"/>
      <c r="B74" s="20"/>
      <c r="C74" s="21"/>
      <c r="D74" s="20"/>
      <c r="E74" s="26" t="s">
        <v>124</v>
      </c>
      <c r="F74" s="77"/>
      <c r="G74" s="27">
        <v>50000</v>
      </c>
      <c r="H74" s="73">
        <v>50000</v>
      </c>
      <c r="I74" s="73">
        <v>0</v>
      </c>
      <c r="J74" s="28"/>
      <c r="K74" s="28"/>
      <c r="L74" s="28"/>
    </row>
    <row r="75" spans="1:12">
      <c r="A75" s="20"/>
      <c r="B75" s="20"/>
      <c r="C75" s="21"/>
      <c r="D75" s="20"/>
      <c r="E75" s="31" t="s">
        <v>125</v>
      </c>
      <c r="F75" s="76" t="s">
        <v>126</v>
      </c>
      <c r="G75" s="32">
        <v>50000</v>
      </c>
      <c r="H75" s="72"/>
      <c r="I75" s="72"/>
      <c r="J75" s="22"/>
      <c r="K75" s="22"/>
      <c r="L75" s="22"/>
    </row>
    <row r="76" spans="1:12">
      <c r="A76" s="20"/>
      <c r="B76" s="20"/>
      <c r="C76" s="21"/>
      <c r="D76" s="20"/>
      <c r="E76" s="26" t="s">
        <v>127</v>
      </c>
      <c r="F76" s="77"/>
      <c r="G76" s="27">
        <v>50000</v>
      </c>
      <c r="H76" s="73">
        <v>50000</v>
      </c>
      <c r="I76" s="73">
        <v>0</v>
      </c>
      <c r="J76" s="28"/>
      <c r="K76" s="28"/>
      <c r="L76" s="28"/>
    </row>
    <row r="77" spans="1:12">
      <c r="A77" s="20"/>
      <c r="B77" s="20"/>
      <c r="C77" s="21"/>
      <c r="D77" s="20"/>
      <c r="E77" s="31" t="s">
        <v>128</v>
      </c>
      <c r="F77" s="76" t="s">
        <v>129</v>
      </c>
      <c r="G77" s="32">
        <v>50000</v>
      </c>
      <c r="H77" s="72"/>
      <c r="I77" s="72"/>
      <c r="J77" s="22"/>
      <c r="K77" s="22"/>
      <c r="L77" s="22"/>
    </row>
    <row r="78" spans="1:12">
      <c r="A78" s="20"/>
      <c r="B78" s="20"/>
      <c r="C78" s="21"/>
      <c r="D78" s="20"/>
      <c r="E78" s="26" t="s">
        <v>130</v>
      </c>
      <c r="F78" s="77"/>
      <c r="G78" s="27">
        <v>50000</v>
      </c>
      <c r="H78" s="73">
        <v>50000</v>
      </c>
      <c r="I78" s="73">
        <v>0</v>
      </c>
      <c r="J78" s="28"/>
      <c r="K78" s="28"/>
      <c r="L78" s="28"/>
    </row>
    <row r="79" spans="1:12">
      <c r="A79" s="20"/>
      <c r="B79" s="20"/>
      <c r="C79" s="21"/>
      <c r="D79" s="20"/>
      <c r="E79" s="31" t="s">
        <v>131</v>
      </c>
      <c r="F79" s="76" t="s">
        <v>132</v>
      </c>
      <c r="G79" s="32">
        <v>90000</v>
      </c>
      <c r="H79" s="72"/>
      <c r="I79" s="72"/>
      <c r="J79" s="22"/>
      <c r="K79" s="22"/>
      <c r="L79" s="22"/>
    </row>
    <row r="80" spans="1:12">
      <c r="A80" s="20"/>
      <c r="B80" s="20"/>
      <c r="C80" s="21"/>
      <c r="D80" s="20"/>
      <c r="E80" s="26" t="s">
        <v>133</v>
      </c>
      <c r="F80" s="77"/>
      <c r="G80" s="27">
        <v>90000</v>
      </c>
      <c r="H80" s="73">
        <v>0</v>
      </c>
      <c r="I80" s="73">
        <v>90000</v>
      </c>
      <c r="J80" s="28"/>
      <c r="K80" s="28"/>
      <c r="L80" s="28"/>
    </row>
    <row r="81" spans="1:256" ht="89.25">
      <c r="A81" s="20"/>
      <c r="B81" s="20"/>
      <c r="C81" s="21" t="s">
        <v>134</v>
      </c>
      <c r="D81" s="98" t="s">
        <v>135</v>
      </c>
      <c r="E81" s="31" t="s">
        <v>136</v>
      </c>
      <c r="F81" s="76" t="s">
        <v>137</v>
      </c>
      <c r="G81" s="32">
        <v>110000</v>
      </c>
      <c r="H81" s="72"/>
      <c r="I81" s="72"/>
      <c r="J81" s="22"/>
      <c r="K81" s="22"/>
      <c r="L81" s="22"/>
    </row>
    <row r="82" spans="1:256">
      <c r="A82" s="20"/>
      <c r="B82" s="20"/>
      <c r="C82" s="21"/>
      <c r="D82" s="20"/>
      <c r="E82" s="26" t="s">
        <v>138</v>
      </c>
      <c r="F82" s="77"/>
      <c r="G82" s="27">
        <v>110000</v>
      </c>
      <c r="H82" s="73">
        <v>98812.96</v>
      </c>
      <c r="I82" s="73">
        <v>11187.04</v>
      </c>
      <c r="J82" s="28"/>
      <c r="K82" s="28"/>
      <c r="L82" s="28"/>
    </row>
    <row r="83" spans="1:256" ht="24">
      <c r="A83" s="20"/>
      <c r="B83" s="20"/>
      <c r="C83" s="21"/>
      <c r="D83" s="20"/>
      <c r="E83" s="31" t="s">
        <v>139</v>
      </c>
      <c r="F83" s="76" t="s">
        <v>140</v>
      </c>
      <c r="G83" s="32">
        <v>50000</v>
      </c>
      <c r="H83" s="72"/>
      <c r="I83" s="72"/>
      <c r="J83" s="22"/>
      <c r="K83" s="22"/>
      <c r="L83" s="22"/>
    </row>
    <row r="84" spans="1:256">
      <c r="A84" s="20"/>
      <c r="B84" s="20"/>
      <c r="C84" s="21"/>
      <c r="D84" s="20"/>
      <c r="E84" s="26" t="s">
        <v>141</v>
      </c>
      <c r="F84" s="77"/>
      <c r="G84" s="27">
        <v>50000</v>
      </c>
      <c r="H84" s="73">
        <v>28019.01</v>
      </c>
      <c r="I84" s="73">
        <v>21980.99</v>
      </c>
      <c r="J84" s="28"/>
      <c r="K84" s="28"/>
      <c r="L84" s="28"/>
    </row>
    <row r="85" spans="1:256" ht="102">
      <c r="A85" s="20"/>
      <c r="B85" s="20"/>
      <c r="C85" s="21" t="s">
        <v>142</v>
      </c>
      <c r="D85" s="98" t="s">
        <v>143</v>
      </c>
      <c r="E85" s="31" t="s">
        <v>144</v>
      </c>
      <c r="F85" s="76" t="s">
        <v>145</v>
      </c>
      <c r="G85" s="32">
        <v>26358.65</v>
      </c>
      <c r="H85" s="72"/>
      <c r="I85" s="72"/>
      <c r="J85" s="22"/>
      <c r="K85" s="22"/>
      <c r="L85" s="22"/>
    </row>
    <row r="86" spans="1:256">
      <c r="A86" s="20"/>
      <c r="B86" s="20"/>
      <c r="C86" s="21"/>
      <c r="D86" s="20"/>
      <c r="E86" s="26" t="s">
        <v>146</v>
      </c>
      <c r="F86" s="77"/>
      <c r="G86" s="27">
        <v>26358.65</v>
      </c>
      <c r="H86" s="73">
        <v>26358.65</v>
      </c>
      <c r="I86" s="73">
        <v>0</v>
      </c>
      <c r="J86" s="28"/>
      <c r="K86" s="28"/>
      <c r="L86" s="28"/>
    </row>
    <row r="87" spans="1:256" ht="102">
      <c r="A87" s="20"/>
      <c r="B87" s="20"/>
      <c r="C87" s="21" t="s">
        <v>147</v>
      </c>
      <c r="D87" s="98" t="s">
        <v>143</v>
      </c>
      <c r="E87" s="31" t="s">
        <v>77</v>
      </c>
      <c r="F87" s="76" t="s">
        <v>148</v>
      </c>
      <c r="G87" s="32">
        <v>15028.79</v>
      </c>
      <c r="H87" s="72"/>
      <c r="I87" s="72"/>
      <c r="J87" s="22"/>
      <c r="K87" s="22"/>
      <c r="L87" s="22"/>
    </row>
    <row r="88" spans="1:256">
      <c r="A88" s="20"/>
      <c r="B88" s="20"/>
      <c r="C88" s="21"/>
      <c r="D88" s="20"/>
      <c r="E88" s="26" t="s">
        <v>79</v>
      </c>
      <c r="F88" s="77"/>
      <c r="G88" s="27">
        <v>15028.79</v>
      </c>
      <c r="H88" s="73">
        <v>15028.79</v>
      </c>
      <c r="I88" s="73">
        <v>0</v>
      </c>
      <c r="J88" s="28"/>
      <c r="K88" s="28"/>
      <c r="L88" s="28"/>
    </row>
    <row r="89" spans="1:256" ht="140.25">
      <c r="A89" s="20"/>
      <c r="B89" s="20"/>
      <c r="C89" s="21" t="s">
        <v>149</v>
      </c>
      <c r="D89" s="98" t="s">
        <v>150</v>
      </c>
      <c r="E89" s="31" t="s">
        <v>151</v>
      </c>
      <c r="F89" s="76" t="s">
        <v>152</v>
      </c>
      <c r="G89" s="32">
        <v>40000</v>
      </c>
      <c r="H89" s="72"/>
      <c r="I89" s="72"/>
      <c r="J89" s="22"/>
      <c r="K89" s="22"/>
      <c r="L89" s="22"/>
    </row>
    <row r="90" spans="1:256">
      <c r="A90" s="20"/>
      <c r="B90" s="20"/>
      <c r="C90" s="21"/>
      <c r="D90" s="20"/>
      <c r="E90" s="26" t="s">
        <v>153</v>
      </c>
      <c r="F90" s="77"/>
      <c r="G90" s="27">
        <v>40000</v>
      </c>
      <c r="H90" s="73">
        <v>40000</v>
      </c>
      <c r="I90" s="73">
        <v>0</v>
      </c>
      <c r="J90" s="28"/>
      <c r="K90" s="28"/>
      <c r="L90" s="28"/>
    </row>
    <row r="91" spans="1:256" ht="140.25">
      <c r="A91" s="80" t="s">
        <v>209</v>
      </c>
      <c r="B91" s="80" t="s">
        <v>154</v>
      </c>
      <c r="C91" s="81" t="s">
        <v>15</v>
      </c>
      <c r="D91" s="98" t="s">
        <v>16</v>
      </c>
      <c r="E91" s="82" t="s">
        <v>284</v>
      </c>
      <c r="F91" s="83" t="s">
        <v>17</v>
      </c>
      <c r="G91" s="84">
        <v>280000</v>
      </c>
      <c r="H91" s="72"/>
      <c r="I91" s="72"/>
      <c r="J91" s="22"/>
      <c r="K91" s="22"/>
      <c r="L91" s="22"/>
    </row>
    <row r="92" spans="1:256">
      <c r="A92" s="20"/>
      <c r="B92" s="20"/>
      <c r="C92" s="21"/>
      <c r="D92" s="20"/>
      <c r="E92" s="26" t="s">
        <v>155</v>
      </c>
      <c r="F92" s="77"/>
      <c r="G92" s="27">
        <v>280000</v>
      </c>
      <c r="H92" s="73">
        <v>265074.33</v>
      </c>
      <c r="I92" s="73">
        <v>14925.67</v>
      </c>
      <c r="J92" s="28"/>
      <c r="K92" s="28"/>
      <c r="L92" s="28"/>
    </row>
    <row r="93" spans="1:256" ht="102">
      <c r="A93" s="80"/>
      <c r="B93" s="80" t="s">
        <v>14</v>
      </c>
      <c r="C93" s="81" t="s">
        <v>19</v>
      </c>
      <c r="D93" s="98" t="s">
        <v>20</v>
      </c>
      <c r="E93" s="82" t="s">
        <v>313</v>
      </c>
      <c r="F93" s="83" t="s">
        <v>21</v>
      </c>
      <c r="G93" s="84">
        <v>100000</v>
      </c>
      <c r="H93" s="72"/>
      <c r="I93" s="72"/>
      <c r="J93" s="22"/>
      <c r="K93" s="22"/>
      <c r="L93" s="22"/>
    </row>
    <row r="94" spans="1:256">
      <c r="A94" s="20"/>
      <c r="B94" s="20"/>
      <c r="C94" s="21"/>
      <c r="D94" s="20"/>
      <c r="E94" s="26" t="s">
        <v>156</v>
      </c>
      <c r="F94" s="77"/>
      <c r="G94" s="27">
        <v>100000</v>
      </c>
      <c r="H94" s="73">
        <v>99224.49</v>
      </c>
      <c r="I94" s="73">
        <v>775.51</v>
      </c>
      <c r="J94" s="28"/>
      <c r="K94" s="28"/>
      <c r="L94" s="28"/>
    </row>
    <row r="95" spans="1:256" ht="127.5">
      <c r="A95" s="80"/>
      <c r="B95" s="80" t="s">
        <v>18</v>
      </c>
      <c r="C95" s="81" t="s">
        <v>22</v>
      </c>
      <c r="D95" s="98" t="s">
        <v>23</v>
      </c>
      <c r="E95" s="82" t="s">
        <v>157</v>
      </c>
      <c r="F95" s="83" t="s">
        <v>21</v>
      </c>
      <c r="G95" s="84">
        <v>100000</v>
      </c>
      <c r="H95" s="114" t="s">
        <v>438</v>
      </c>
      <c r="I95" s="115"/>
      <c r="J95" s="22"/>
      <c r="K95" s="22"/>
      <c r="L95" s="22"/>
    </row>
    <row r="96" spans="1:256" s="91" customFormat="1">
      <c r="A96" s="87"/>
      <c r="B96" s="87"/>
      <c r="C96" s="88"/>
      <c r="D96" s="87"/>
      <c r="E96" s="82" t="s">
        <v>363</v>
      </c>
      <c r="F96" s="83" t="s">
        <v>364</v>
      </c>
      <c r="G96" s="84">
        <v>23000</v>
      </c>
      <c r="H96" s="92"/>
      <c r="I96" s="93"/>
      <c r="J96" s="89"/>
      <c r="K96" s="89"/>
      <c r="L96" s="89"/>
      <c r="M96" s="90"/>
      <c r="N96" s="90"/>
      <c r="O96" s="90"/>
      <c r="P96" s="90"/>
      <c r="Q96" s="90"/>
      <c r="R96" s="90"/>
      <c r="S96" s="90"/>
      <c r="T96" s="90"/>
      <c r="U96" s="90"/>
      <c r="V96" s="90"/>
      <c r="W96" s="90"/>
      <c r="X96" s="90"/>
      <c r="Y96" s="90"/>
      <c r="Z96" s="90"/>
      <c r="AA96" s="90"/>
      <c r="AB96" s="90"/>
      <c r="AC96" s="90"/>
      <c r="AD96" s="90"/>
      <c r="AE96" s="90"/>
      <c r="AF96" s="90"/>
      <c r="AG96" s="90"/>
      <c r="AH96" s="90"/>
      <c r="AI96" s="90"/>
      <c r="AJ96" s="90"/>
      <c r="AK96" s="90"/>
      <c r="AL96" s="90"/>
      <c r="AM96" s="90"/>
      <c r="AN96" s="90"/>
      <c r="AO96" s="90"/>
      <c r="AP96" s="90"/>
      <c r="AQ96" s="90"/>
      <c r="AR96" s="90"/>
      <c r="AS96" s="90"/>
      <c r="AT96" s="90"/>
      <c r="AU96" s="90"/>
      <c r="AV96" s="90"/>
      <c r="AW96" s="90"/>
      <c r="AX96" s="90"/>
      <c r="AY96" s="90"/>
      <c r="AZ96" s="90"/>
      <c r="BA96" s="90"/>
      <c r="BB96" s="90"/>
      <c r="BC96" s="90"/>
      <c r="BD96" s="90"/>
      <c r="BE96" s="90"/>
      <c r="BF96" s="90"/>
      <c r="BG96" s="90"/>
      <c r="BH96" s="90"/>
      <c r="BI96" s="90"/>
      <c r="BJ96" s="90"/>
      <c r="BK96" s="90"/>
      <c r="BL96" s="90"/>
      <c r="BM96" s="90"/>
      <c r="BN96" s="90"/>
      <c r="BO96" s="90"/>
      <c r="BP96" s="90"/>
      <c r="BQ96" s="90"/>
      <c r="BR96" s="90"/>
      <c r="BS96" s="90"/>
      <c r="BT96" s="90"/>
      <c r="BU96" s="90"/>
      <c r="BV96" s="90"/>
      <c r="BW96" s="90"/>
      <c r="BX96" s="90"/>
      <c r="BY96" s="90"/>
      <c r="BZ96" s="90"/>
      <c r="CA96" s="90"/>
      <c r="CB96" s="90"/>
      <c r="CC96" s="90"/>
      <c r="CD96" s="90"/>
      <c r="CE96" s="90"/>
      <c r="CF96" s="90"/>
      <c r="CG96" s="90"/>
      <c r="CH96" s="90"/>
      <c r="CI96" s="90"/>
      <c r="CJ96" s="90"/>
      <c r="CK96" s="90"/>
      <c r="CL96" s="90"/>
      <c r="CM96" s="90"/>
      <c r="CN96" s="90"/>
      <c r="CO96" s="90"/>
      <c r="CP96" s="90"/>
      <c r="CQ96" s="90"/>
      <c r="CR96" s="90"/>
      <c r="CS96" s="90"/>
      <c r="CT96" s="90"/>
      <c r="CU96" s="90"/>
      <c r="CV96" s="90"/>
      <c r="CW96" s="90"/>
      <c r="CX96" s="90"/>
      <c r="CY96" s="90"/>
      <c r="CZ96" s="90"/>
      <c r="DA96" s="90"/>
      <c r="DB96" s="90"/>
      <c r="DC96" s="90"/>
      <c r="DD96" s="90"/>
      <c r="DE96" s="90"/>
      <c r="DF96" s="90"/>
      <c r="DG96" s="90"/>
      <c r="DH96" s="90"/>
      <c r="DI96" s="90"/>
      <c r="DJ96" s="90"/>
      <c r="DK96" s="90"/>
      <c r="DL96" s="90"/>
      <c r="DM96" s="90"/>
      <c r="DN96" s="90"/>
      <c r="DO96" s="90"/>
      <c r="DP96" s="90"/>
      <c r="DQ96" s="90"/>
      <c r="DR96" s="90"/>
      <c r="DS96" s="90"/>
      <c r="DT96" s="90"/>
      <c r="DU96" s="90"/>
      <c r="DV96" s="90"/>
      <c r="DW96" s="90"/>
      <c r="DX96" s="90"/>
      <c r="DY96" s="90"/>
      <c r="DZ96" s="90"/>
      <c r="EA96" s="90"/>
      <c r="EB96" s="90"/>
      <c r="EC96" s="90"/>
      <c r="ED96" s="90"/>
      <c r="EE96" s="90"/>
      <c r="EF96" s="90"/>
      <c r="EG96" s="90"/>
      <c r="EH96" s="90"/>
      <c r="EI96" s="90"/>
      <c r="EJ96" s="90"/>
      <c r="EK96" s="90"/>
      <c r="EL96" s="90"/>
      <c r="EM96" s="90"/>
      <c r="EN96" s="90"/>
      <c r="EO96" s="90"/>
      <c r="EP96" s="90"/>
      <c r="EQ96" s="90"/>
      <c r="ER96" s="90"/>
      <c r="ES96" s="90"/>
      <c r="ET96" s="90"/>
      <c r="EU96" s="90"/>
      <c r="EV96" s="90"/>
      <c r="EW96" s="90"/>
      <c r="EX96" s="90"/>
      <c r="EY96" s="90"/>
      <c r="EZ96" s="90"/>
      <c r="FA96" s="90"/>
      <c r="FB96" s="90"/>
      <c r="FC96" s="90"/>
      <c r="FD96" s="90"/>
      <c r="FE96" s="90"/>
      <c r="FF96" s="90"/>
      <c r="FG96" s="90"/>
      <c r="FH96" s="90"/>
      <c r="FI96" s="90"/>
      <c r="FJ96" s="90"/>
      <c r="FK96" s="90"/>
      <c r="FL96" s="90"/>
      <c r="FM96" s="90"/>
      <c r="FN96" s="90"/>
      <c r="FO96" s="90"/>
      <c r="FP96" s="90"/>
      <c r="FQ96" s="90"/>
      <c r="FR96" s="90"/>
      <c r="FS96" s="90"/>
      <c r="FT96" s="90"/>
      <c r="FU96" s="90"/>
      <c r="FV96" s="90"/>
      <c r="FW96" s="90"/>
      <c r="FX96" s="90"/>
      <c r="FY96" s="90"/>
      <c r="FZ96" s="90"/>
      <c r="GA96" s="90"/>
      <c r="GB96" s="90"/>
      <c r="GC96" s="90"/>
      <c r="GD96" s="90"/>
      <c r="GE96" s="90"/>
      <c r="GF96" s="90"/>
      <c r="GG96" s="90"/>
      <c r="GH96" s="90"/>
      <c r="GI96" s="90"/>
      <c r="GJ96" s="90"/>
      <c r="GK96" s="90"/>
      <c r="GL96" s="90"/>
      <c r="GM96" s="90"/>
      <c r="GN96" s="90"/>
      <c r="GO96" s="90"/>
      <c r="GP96" s="90"/>
      <c r="GQ96" s="90"/>
      <c r="GR96" s="90"/>
      <c r="GS96" s="90"/>
      <c r="GT96" s="90"/>
      <c r="GU96" s="90"/>
      <c r="GV96" s="90"/>
      <c r="GW96" s="90"/>
      <c r="GX96" s="90"/>
      <c r="GY96" s="90"/>
      <c r="GZ96" s="90"/>
      <c r="HA96" s="90"/>
      <c r="HB96" s="90"/>
      <c r="HC96" s="90"/>
      <c r="HD96" s="90"/>
      <c r="HE96" s="90"/>
      <c r="HF96" s="90"/>
      <c r="HG96" s="90"/>
      <c r="HH96" s="90"/>
      <c r="HI96" s="90"/>
      <c r="HJ96" s="90"/>
      <c r="HK96" s="90"/>
      <c r="HL96" s="90"/>
      <c r="HM96" s="90"/>
      <c r="HN96" s="90"/>
      <c r="HO96" s="90"/>
      <c r="HP96" s="90"/>
      <c r="HQ96" s="90"/>
      <c r="HR96" s="90"/>
      <c r="HS96" s="90"/>
      <c r="HT96" s="90"/>
      <c r="HU96" s="90"/>
      <c r="HV96" s="90"/>
      <c r="HW96" s="90"/>
      <c r="HX96" s="90"/>
      <c r="HY96" s="90"/>
      <c r="HZ96" s="90"/>
      <c r="IA96" s="90"/>
      <c r="IB96" s="90"/>
      <c r="IC96" s="90"/>
      <c r="ID96" s="90"/>
      <c r="IE96" s="90"/>
      <c r="IF96" s="90"/>
      <c r="IG96" s="90"/>
      <c r="IH96" s="90"/>
      <c r="II96" s="90"/>
      <c r="IJ96" s="90"/>
      <c r="IK96" s="90"/>
      <c r="IL96" s="90"/>
      <c r="IM96" s="90"/>
      <c r="IN96" s="90"/>
      <c r="IO96" s="90"/>
      <c r="IP96" s="90"/>
      <c r="IQ96" s="90"/>
      <c r="IR96" s="90"/>
      <c r="IS96" s="90"/>
      <c r="IT96" s="90"/>
      <c r="IU96" s="90"/>
      <c r="IV96" s="90"/>
    </row>
    <row r="97" spans="1:256" s="91" customFormat="1">
      <c r="A97" s="87"/>
      <c r="B97" s="87"/>
      <c r="C97" s="88"/>
      <c r="D97" s="87"/>
      <c r="E97" s="26" t="str">
        <f>E96</f>
        <v>C96G18000510002</v>
      </c>
      <c r="F97" s="77"/>
      <c r="G97" s="27">
        <v>23000</v>
      </c>
      <c r="H97" s="73">
        <v>23000</v>
      </c>
      <c r="I97" s="73">
        <f>G97-H97</f>
        <v>0</v>
      </c>
      <c r="J97" s="104"/>
      <c r="K97" s="104"/>
      <c r="L97" s="104"/>
      <c r="M97" s="90"/>
      <c r="N97" s="90"/>
      <c r="O97" s="90"/>
      <c r="P97" s="90"/>
      <c r="Q97" s="90"/>
      <c r="R97" s="90"/>
      <c r="S97" s="90"/>
      <c r="T97" s="90"/>
      <c r="U97" s="90"/>
      <c r="V97" s="90"/>
      <c r="W97" s="90"/>
      <c r="X97" s="90"/>
      <c r="Y97" s="90"/>
      <c r="Z97" s="90"/>
      <c r="AA97" s="90"/>
      <c r="AB97" s="90"/>
      <c r="AC97" s="90"/>
      <c r="AD97" s="90"/>
      <c r="AE97" s="90"/>
      <c r="AF97" s="90"/>
      <c r="AG97" s="90"/>
      <c r="AH97" s="90"/>
      <c r="AI97" s="90"/>
      <c r="AJ97" s="90"/>
      <c r="AK97" s="90"/>
      <c r="AL97" s="90"/>
      <c r="AM97" s="90"/>
      <c r="AN97" s="90"/>
      <c r="AO97" s="90"/>
      <c r="AP97" s="90"/>
      <c r="AQ97" s="90"/>
      <c r="AR97" s="90"/>
      <c r="AS97" s="90"/>
      <c r="AT97" s="90"/>
      <c r="AU97" s="90"/>
      <c r="AV97" s="90"/>
      <c r="AW97" s="90"/>
      <c r="AX97" s="90"/>
      <c r="AY97" s="90"/>
      <c r="AZ97" s="90"/>
      <c r="BA97" s="90"/>
      <c r="BB97" s="90"/>
      <c r="BC97" s="90"/>
      <c r="BD97" s="90"/>
      <c r="BE97" s="90"/>
      <c r="BF97" s="90"/>
      <c r="BG97" s="90"/>
      <c r="BH97" s="90"/>
      <c r="BI97" s="90"/>
      <c r="BJ97" s="90"/>
      <c r="BK97" s="90"/>
      <c r="BL97" s="90"/>
      <c r="BM97" s="90"/>
      <c r="BN97" s="90"/>
      <c r="BO97" s="90"/>
      <c r="BP97" s="90"/>
      <c r="BQ97" s="90"/>
      <c r="BR97" s="90"/>
      <c r="BS97" s="90"/>
      <c r="BT97" s="90"/>
      <c r="BU97" s="90"/>
      <c r="BV97" s="90"/>
      <c r="BW97" s="90"/>
      <c r="BX97" s="90"/>
      <c r="BY97" s="90"/>
      <c r="BZ97" s="90"/>
      <c r="CA97" s="90"/>
      <c r="CB97" s="90"/>
      <c r="CC97" s="90"/>
      <c r="CD97" s="90"/>
      <c r="CE97" s="90"/>
      <c r="CF97" s="90"/>
      <c r="CG97" s="90"/>
      <c r="CH97" s="90"/>
      <c r="CI97" s="90"/>
      <c r="CJ97" s="90"/>
      <c r="CK97" s="90"/>
      <c r="CL97" s="90"/>
      <c r="CM97" s="90"/>
      <c r="CN97" s="90"/>
      <c r="CO97" s="90"/>
      <c r="CP97" s="90"/>
      <c r="CQ97" s="90"/>
      <c r="CR97" s="90"/>
      <c r="CS97" s="90"/>
      <c r="CT97" s="90"/>
      <c r="CU97" s="90"/>
      <c r="CV97" s="90"/>
      <c r="CW97" s="90"/>
      <c r="CX97" s="90"/>
      <c r="CY97" s="90"/>
      <c r="CZ97" s="90"/>
      <c r="DA97" s="90"/>
      <c r="DB97" s="90"/>
      <c r="DC97" s="90"/>
      <c r="DD97" s="90"/>
      <c r="DE97" s="90"/>
      <c r="DF97" s="90"/>
      <c r="DG97" s="90"/>
      <c r="DH97" s="90"/>
      <c r="DI97" s="90"/>
      <c r="DJ97" s="90"/>
      <c r="DK97" s="90"/>
      <c r="DL97" s="90"/>
      <c r="DM97" s="90"/>
      <c r="DN97" s="90"/>
      <c r="DO97" s="90"/>
      <c r="DP97" s="90"/>
      <c r="DQ97" s="90"/>
      <c r="DR97" s="90"/>
      <c r="DS97" s="90"/>
      <c r="DT97" s="90"/>
      <c r="DU97" s="90"/>
      <c r="DV97" s="90"/>
      <c r="DW97" s="90"/>
      <c r="DX97" s="90"/>
      <c r="DY97" s="90"/>
      <c r="DZ97" s="90"/>
      <c r="EA97" s="90"/>
      <c r="EB97" s="90"/>
      <c r="EC97" s="90"/>
      <c r="ED97" s="90"/>
      <c r="EE97" s="90"/>
      <c r="EF97" s="90"/>
      <c r="EG97" s="90"/>
      <c r="EH97" s="90"/>
      <c r="EI97" s="90"/>
      <c r="EJ97" s="90"/>
      <c r="EK97" s="90"/>
      <c r="EL97" s="90"/>
      <c r="EM97" s="90"/>
      <c r="EN97" s="90"/>
      <c r="EO97" s="90"/>
      <c r="EP97" s="90"/>
      <c r="EQ97" s="90"/>
      <c r="ER97" s="90"/>
      <c r="ES97" s="90"/>
      <c r="ET97" s="90"/>
      <c r="EU97" s="90"/>
      <c r="EV97" s="90"/>
      <c r="EW97" s="90"/>
      <c r="EX97" s="90"/>
      <c r="EY97" s="90"/>
      <c r="EZ97" s="90"/>
      <c r="FA97" s="90"/>
      <c r="FB97" s="90"/>
      <c r="FC97" s="90"/>
      <c r="FD97" s="90"/>
      <c r="FE97" s="90"/>
      <c r="FF97" s="90"/>
      <c r="FG97" s="90"/>
      <c r="FH97" s="90"/>
      <c r="FI97" s="90"/>
      <c r="FJ97" s="90"/>
      <c r="FK97" s="90"/>
      <c r="FL97" s="90"/>
      <c r="FM97" s="90"/>
      <c r="FN97" s="90"/>
      <c r="FO97" s="90"/>
      <c r="FP97" s="90"/>
      <c r="FQ97" s="90"/>
      <c r="FR97" s="90"/>
      <c r="FS97" s="90"/>
      <c r="FT97" s="90"/>
      <c r="FU97" s="90"/>
      <c r="FV97" s="90"/>
      <c r="FW97" s="90"/>
      <c r="FX97" s="90"/>
      <c r="FY97" s="90"/>
      <c r="FZ97" s="90"/>
      <c r="GA97" s="90"/>
      <c r="GB97" s="90"/>
      <c r="GC97" s="90"/>
      <c r="GD97" s="90"/>
      <c r="GE97" s="90"/>
      <c r="GF97" s="90"/>
      <c r="GG97" s="90"/>
      <c r="GH97" s="90"/>
      <c r="GI97" s="90"/>
      <c r="GJ97" s="90"/>
      <c r="GK97" s="90"/>
      <c r="GL97" s="90"/>
      <c r="GM97" s="90"/>
      <c r="GN97" s="90"/>
      <c r="GO97" s="90"/>
      <c r="GP97" s="90"/>
      <c r="GQ97" s="90"/>
      <c r="GR97" s="90"/>
      <c r="GS97" s="90"/>
      <c r="GT97" s="90"/>
      <c r="GU97" s="90"/>
      <c r="GV97" s="90"/>
      <c r="GW97" s="90"/>
      <c r="GX97" s="90"/>
      <c r="GY97" s="90"/>
      <c r="GZ97" s="90"/>
      <c r="HA97" s="90"/>
      <c r="HB97" s="90"/>
      <c r="HC97" s="90"/>
      <c r="HD97" s="90"/>
      <c r="HE97" s="90"/>
      <c r="HF97" s="90"/>
      <c r="HG97" s="90"/>
      <c r="HH97" s="90"/>
      <c r="HI97" s="90"/>
      <c r="HJ97" s="90"/>
      <c r="HK97" s="90"/>
      <c r="HL97" s="90"/>
      <c r="HM97" s="90"/>
      <c r="HN97" s="90"/>
      <c r="HO97" s="90"/>
      <c r="HP97" s="90"/>
      <c r="HQ97" s="90"/>
      <c r="HR97" s="90"/>
      <c r="HS97" s="90"/>
      <c r="HT97" s="90"/>
      <c r="HU97" s="90"/>
      <c r="HV97" s="90"/>
      <c r="HW97" s="90"/>
      <c r="HX97" s="90"/>
      <c r="HY97" s="90"/>
      <c r="HZ97" s="90"/>
      <c r="IA97" s="90"/>
      <c r="IB97" s="90"/>
      <c r="IC97" s="90"/>
      <c r="ID97" s="90"/>
      <c r="IE97" s="90"/>
      <c r="IF97" s="90"/>
      <c r="IG97" s="90"/>
      <c r="IH97" s="90"/>
      <c r="II97" s="90"/>
      <c r="IJ97" s="90"/>
      <c r="IK97" s="90"/>
      <c r="IL97" s="90"/>
      <c r="IM97" s="90"/>
      <c r="IN97" s="90"/>
      <c r="IO97" s="90"/>
      <c r="IP97" s="90"/>
      <c r="IQ97" s="90"/>
      <c r="IR97" s="90"/>
      <c r="IS97" s="90"/>
      <c r="IT97" s="90"/>
      <c r="IU97" s="90"/>
      <c r="IV97" s="90"/>
    </row>
    <row r="98" spans="1:256" s="91" customFormat="1" ht="24">
      <c r="A98" s="87"/>
      <c r="B98" s="87"/>
      <c r="C98" s="88"/>
      <c r="D98" s="87"/>
      <c r="E98" s="82" t="s">
        <v>366</v>
      </c>
      <c r="F98" s="83" t="s">
        <v>367</v>
      </c>
      <c r="G98" s="84">
        <v>40000</v>
      </c>
      <c r="H98" s="92"/>
      <c r="I98" s="93"/>
      <c r="J98" s="89"/>
      <c r="K98" s="89"/>
      <c r="L98" s="89"/>
      <c r="M98" s="90"/>
      <c r="N98" s="90"/>
      <c r="O98" s="90"/>
      <c r="P98" s="90"/>
      <c r="Q98" s="90"/>
      <c r="R98" s="90"/>
      <c r="S98" s="90"/>
      <c r="T98" s="90"/>
      <c r="U98" s="90"/>
      <c r="V98" s="90"/>
      <c r="W98" s="90"/>
      <c r="X98" s="90"/>
      <c r="Y98" s="90"/>
      <c r="Z98" s="90"/>
      <c r="AA98" s="90"/>
      <c r="AB98" s="90"/>
      <c r="AC98" s="90"/>
      <c r="AD98" s="90"/>
      <c r="AE98" s="90"/>
      <c r="AF98" s="90"/>
      <c r="AG98" s="90"/>
      <c r="AH98" s="90"/>
      <c r="AI98" s="90"/>
      <c r="AJ98" s="90"/>
      <c r="AK98" s="90"/>
      <c r="AL98" s="90"/>
      <c r="AM98" s="90"/>
      <c r="AN98" s="90"/>
      <c r="AO98" s="90"/>
      <c r="AP98" s="90"/>
      <c r="AQ98" s="90"/>
      <c r="AR98" s="90"/>
      <c r="AS98" s="90"/>
      <c r="AT98" s="90"/>
      <c r="AU98" s="90"/>
      <c r="AV98" s="90"/>
      <c r="AW98" s="90"/>
      <c r="AX98" s="90"/>
      <c r="AY98" s="90"/>
      <c r="AZ98" s="90"/>
      <c r="BA98" s="90"/>
      <c r="BB98" s="90"/>
      <c r="BC98" s="90"/>
      <c r="BD98" s="90"/>
      <c r="BE98" s="90"/>
      <c r="BF98" s="90"/>
      <c r="BG98" s="90"/>
      <c r="BH98" s="90"/>
      <c r="BI98" s="90"/>
      <c r="BJ98" s="90"/>
      <c r="BK98" s="90"/>
      <c r="BL98" s="90"/>
      <c r="BM98" s="90"/>
      <c r="BN98" s="90"/>
      <c r="BO98" s="90"/>
      <c r="BP98" s="90"/>
      <c r="BQ98" s="90"/>
      <c r="BR98" s="90"/>
      <c r="BS98" s="90"/>
      <c r="BT98" s="90"/>
      <c r="BU98" s="90"/>
      <c r="BV98" s="90"/>
      <c r="BW98" s="90"/>
      <c r="BX98" s="90"/>
      <c r="BY98" s="90"/>
      <c r="BZ98" s="90"/>
      <c r="CA98" s="90"/>
      <c r="CB98" s="90"/>
      <c r="CC98" s="90"/>
      <c r="CD98" s="90"/>
      <c r="CE98" s="90"/>
      <c r="CF98" s="90"/>
      <c r="CG98" s="90"/>
      <c r="CH98" s="90"/>
      <c r="CI98" s="90"/>
      <c r="CJ98" s="90"/>
      <c r="CK98" s="90"/>
      <c r="CL98" s="90"/>
      <c r="CM98" s="90"/>
      <c r="CN98" s="90"/>
      <c r="CO98" s="90"/>
      <c r="CP98" s="90"/>
      <c r="CQ98" s="90"/>
      <c r="CR98" s="90"/>
      <c r="CS98" s="90"/>
      <c r="CT98" s="90"/>
      <c r="CU98" s="90"/>
      <c r="CV98" s="90"/>
      <c r="CW98" s="90"/>
      <c r="CX98" s="90"/>
      <c r="CY98" s="90"/>
      <c r="CZ98" s="90"/>
      <c r="DA98" s="90"/>
      <c r="DB98" s="90"/>
      <c r="DC98" s="90"/>
      <c r="DD98" s="90"/>
      <c r="DE98" s="90"/>
      <c r="DF98" s="90"/>
      <c r="DG98" s="90"/>
      <c r="DH98" s="90"/>
      <c r="DI98" s="90"/>
      <c r="DJ98" s="90"/>
      <c r="DK98" s="90"/>
      <c r="DL98" s="90"/>
      <c r="DM98" s="90"/>
      <c r="DN98" s="90"/>
      <c r="DO98" s="90"/>
      <c r="DP98" s="90"/>
      <c r="DQ98" s="90"/>
      <c r="DR98" s="90"/>
      <c r="DS98" s="90"/>
      <c r="DT98" s="90"/>
      <c r="DU98" s="90"/>
      <c r="DV98" s="90"/>
      <c r="DW98" s="90"/>
      <c r="DX98" s="90"/>
      <c r="DY98" s="90"/>
      <c r="DZ98" s="90"/>
      <c r="EA98" s="90"/>
      <c r="EB98" s="90"/>
      <c r="EC98" s="90"/>
      <c r="ED98" s="90"/>
      <c r="EE98" s="90"/>
      <c r="EF98" s="90"/>
      <c r="EG98" s="90"/>
      <c r="EH98" s="90"/>
      <c r="EI98" s="90"/>
      <c r="EJ98" s="90"/>
      <c r="EK98" s="90"/>
      <c r="EL98" s="90"/>
      <c r="EM98" s="90"/>
      <c r="EN98" s="90"/>
      <c r="EO98" s="90"/>
      <c r="EP98" s="90"/>
      <c r="EQ98" s="90"/>
      <c r="ER98" s="90"/>
      <c r="ES98" s="90"/>
      <c r="ET98" s="90"/>
      <c r="EU98" s="90"/>
      <c r="EV98" s="90"/>
      <c r="EW98" s="90"/>
      <c r="EX98" s="90"/>
      <c r="EY98" s="90"/>
      <c r="EZ98" s="90"/>
      <c r="FA98" s="90"/>
      <c r="FB98" s="90"/>
      <c r="FC98" s="90"/>
      <c r="FD98" s="90"/>
      <c r="FE98" s="90"/>
      <c r="FF98" s="90"/>
      <c r="FG98" s="90"/>
      <c r="FH98" s="90"/>
      <c r="FI98" s="90"/>
      <c r="FJ98" s="90"/>
      <c r="FK98" s="90"/>
      <c r="FL98" s="90"/>
      <c r="FM98" s="90"/>
      <c r="FN98" s="90"/>
      <c r="FO98" s="90"/>
      <c r="FP98" s="90"/>
      <c r="FQ98" s="90"/>
      <c r="FR98" s="90"/>
      <c r="FS98" s="90"/>
      <c r="FT98" s="90"/>
      <c r="FU98" s="90"/>
      <c r="FV98" s="90"/>
      <c r="FW98" s="90"/>
      <c r="FX98" s="90"/>
      <c r="FY98" s="90"/>
      <c r="FZ98" s="90"/>
      <c r="GA98" s="90"/>
      <c r="GB98" s="90"/>
      <c r="GC98" s="90"/>
      <c r="GD98" s="90"/>
      <c r="GE98" s="90"/>
      <c r="GF98" s="90"/>
      <c r="GG98" s="90"/>
      <c r="GH98" s="90"/>
      <c r="GI98" s="90"/>
      <c r="GJ98" s="90"/>
      <c r="GK98" s="90"/>
      <c r="GL98" s="90"/>
      <c r="GM98" s="90"/>
      <c r="GN98" s="90"/>
      <c r="GO98" s="90"/>
      <c r="GP98" s="90"/>
      <c r="GQ98" s="90"/>
      <c r="GR98" s="90"/>
      <c r="GS98" s="90"/>
      <c r="GT98" s="90"/>
      <c r="GU98" s="90"/>
      <c r="GV98" s="90"/>
      <c r="GW98" s="90"/>
      <c r="GX98" s="90"/>
      <c r="GY98" s="90"/>
      <c r="GZ98" s="90"/>
      <c r="HA98" s="90"/>
      <c r="HB98" s="90"/>
      <c r="HC98" s="90"/>
      <c r="HD98" s="90"/>
      <c r="HE98" s="90"/>
      <c r="HF98" s="90"/>
      <c r="HG98" s="90"/>
      <c r="HH98" s="90"/>
      <c r="HI98" s="90"/>
      <c r="HJ98" s="90"/>
      <c r="HK98" s="90"/>
      <c r="HL98" s="90"/>
      <c r="HM98" s="90"/>
      <c r="HN98" s="90"/>
      <c r="HO98" s="90"/>
      <c r="HP98" s="90"/>
      <c r="HQ98" s="90"/>
      <c r="HR98" s="90"/>
      <c r="HS98" s="90"/>
      <c r="HT98" s="90"/>
      <c r="HU98" s="90"/>
      <c r="HV98" s="90"/>
      <c r="HW98" s="90"/>
      <c r="HX98" s="90"/>
      <c r="HY98" s="90"/>
      <c r="HZ98" s="90"/>
      <c r="IA98" s="90"/>
      <c r="IB98" s="90"/>
      <c r="IC98" s="90"/>
      <c r="ID98" s="90"/>
      <c r="IE98" s="90"/>
      <c r="IF98" s="90"/>
      <c r="IG98" s="90"/>
      <c r="IH98" s="90"/>
      <c r="II98" s="90"/>
      <c r="IJ98" s="90"/>
      <c r="IK98" s="90"/>
      <c r="IL98" s="90"/>
      <c r="IM98" s="90"/>
      <c r="IN98" s="90"/>
      <c r="IO98" s="90"/>
      <c r="IP98" s="90"/>
      <c r="IQ98" s="90"/>
      <c r="IR98" s="90"/>
      <c r="IS98" s="90"/>
      <c r="IT98" s="90"/>
      <c r="IU98" s="90"/>
      <c r="IV98" s="90"/>
    </row>
    <row r="99" spans="1:256" s="91" customFormat="1">
      <c r="A99" s="87"/>
      <c r="B99" s="87"/>
      <c r="C99" s="88"/>
      <c r="D99" s="87"/>
      <c r="E99" s="26" t="str">
        <f>E98</f>
        <v>C96G18000520002</v>
      </c>
      <c r="F99" s="77"/>
      <c r="G99" s="27">
        <v>40000</v>
      </c>
      <c r="H99" s="73">
        <v>0</v>
      </c>
      <c r="I99" s="73">
        <f>G99-H99</f>
        <v>40000</v>
      </c>
      <c r="J99" s="104"/>
      <c r="K99" s="104"/>
      <c r="L99" s="104"/>
      <c r="M99" s="90"/>
      <c r="N99" s="90"/>
      <c r="O99" s="90"/>
      <c r="P99" s="90"/>
      <c r="Q99" s="90"/>
      <c r="R99" s="90"/>
      <c r="S99" s="90"/>
      <c r="T99" s="90"/>
      <c r="U99" s="90"/>
      <c r="V99" s="90"/>
      <c r="W99" s="90"/>
      <c r="X99" s="90"/>
      <c r="Y99" s="90"/>
      <c r="Z99" s="90"/>
      <c r="AA99" s="90"/>
      <c r="AB99" s="90"/>
      <c r="AC99" s="90"/>
      <c r="AD99" s="90"/>
      <c r="AE99" s="90"/>
      <c r="AF99" s="90"/>
      <c r="AG99" s="90"/>
      <c r="AH99" s="90"/>
      <c r="AI99" s="90"/>
      <c r="AJ99" s="90"/>
      <c r="AK99" s="90"/>
      <c r="AL99" s="90"/>
      <c r="AM99" s="90"/>
      <c r="AN99" s="90"/>
      <c r="AO99" s="90"/>
      <c r="AP99" s="90"/>
      <c r="AQ99" s="90"/>
      <c r="AR99" s="90"/>
      <c r="AS99" s="90"/>
      <c r="AT99" s="90"/>
      <c r="AU99" s="90"/>
      <c r="AV99" s="90"/>
      <c r="AW99" s="90"/>
      <c r="AX99" s="90"/>
      <c r="AY99" s="90"/>
      <c r="AZ99" s="90"/>
      <c r="BA99" s="90"/>
      <c r="BB99" s="90"/>
      <c r="BC99" s="90"/>
      <c r="BD99" s="90"/>
      <c r="BE99" s="90"/>
      <c r="BF99" s="90"/>
      <c r="BG99" s="90"/>
      <c r="BH99" s="90"/>
      <c r="BI99" s="90"/>
      <c r="BJ99" s="90"/>
      <c r="BK99" s="90"/>
      <c r="BL99" s="90"/>
      <c r="BM99" s="90"/>
      <c r="BN99" s="90"/>
      <c r="BO99" s="90"/>
      <c r="BP99" s="90"/>
      <c r="BQ99" s="90"/>
      <c r="BR99" s="90"/>
      <c r="BS99" s="90"/>
      <c r="BT99" s="90"/>
      <c r="BU99" s="90"/>
      <c r="BV99" s="90"/>
      <c r="BW99" s="90"/>
      <c r="BX99" s="90"/>
      <c r="BY99" s="90"/>
      <c r="BZ99" s="90"/>
      <c r="CA99" s="90"/>
      <c r="CB99" s="90"/>
      <c r="CC99" s="90"/>
      <c r="CD99" s="90"/>
      <c r="CE99" s="90"/>
      <c r="CF99" s="90"/>
      <c r="CG99" s="90"/>
      <c r="CH99" s="90"/>
      <c r="CI99" s="90"/>
      <c r="CJ99" s="90"/>
      <c r="CK99" s="90"/>
      <c r="CL99" s="90"/>
      <c r="CM99" s="90"/>
      <c r="CN99" s="90"/>
      <c r="CO99" s="90"/>
      <c r="CP99" s="90"/>
      <c r="CQ99" s="90"/>
      <c r="CR99" s="90"/>
      <c r="CS99" s="90"/>
      <c r="CT99" s="90"/>
      <c r="CU99" s="90"/>
      <c r="CV99" s="90"/>
      <c r="CW99" s="90"/>
      <c r="CX99" s="90"/>
      <c r="CY99" s="90"/>
      <c r="CZ99" s="90"/>
      <c r="DA99" s="90"/>
      <c r="DB99" s="90"/>
      <c r="DC99" s="90"/>
      <c r="DD99" s="90"/>
      <c r="DE99" s="90"/>
      <c r="DF99" s="90"/>
      <c r="DG99" s="90"/>
      <c r="DH99" s="90"/>
      <c r="DI99" s="90"/>
      <c r="DJ99" s="90"/>
      <c r="DK99" s="90"/>
      <c r="DL99" s="90"/>
      <c r="DM99" s="90"/>
      <c r="DN99" s="90"/>
      <c r="DO99" s="90"/>
      <c r="DP99" s="90"/>
      <c r="DQ99" s="90"/>
      <c r="DR99" s="90"/>
      <c r="DS99" s="90"/>
      <c r="DT99" s="90"/>
      <c r="DU99" s="90"/>
      <c r="DV99" s="90"/>
      <c r="DW99" s="90"/>
      <c r="DX99" s="90"/>
      <c r="DY99" s="90"/>
      <c r="DZ99" s="90"/>
      <c r="EA99" s="90"/>
      <c r="EB99" s="90"/>
      <c r="EC99" s="90"/>
      <c r="ED99" s="90"/>
      <c r="EE99" s="90"/>
      <c r="EF99" s="90"/>
      <c r="EG99" s="90"/>
      <c r="EH99" s="90"/>
      <c r="EI99" s="90"/>
      <c r="EJ99" s="90"/>
      <c r="EK99" s="90"/>
      <c r="EL99" s="90"/>
      <c r="EM99" s="90"/>
      <c r="EN99" s="90"/>
      <c r="EO99" s="90"/>
      <c r="EP99" s="90"/>
      <c r="EQ99" s="90"/>
      <c r="ER99" s="90"/>
      <c r="ES99" s="90"/>
      <c r="ET99" s="90"/>
      <c r="EU99" s="90"/>
      <c r="EV99" s="90"/>
      <c r="EW99" s="90"/>
      <c r="EX99" s="90"/>
      <c r="EY99" s="90"/>
      <c r="EZ99" s="90"/>
      <c r="FA99" s="90"/>
      <c r="FB99" s="90"/>
      <c r="FC99" s="90"/>
      <c r="FD99" s="90"/>
      <c r="FE99" s="90"/>
      <c r="FF99" s="90"/>
      <c r="FG99" s="90"/>
      <c r="FH99" s="90"/>
      <c r="FI99" s="90"/>
      <c r="FJ99" s="90"/>
      <c r="FK99" s="90"/>
      <c r="FL99" s="90"/>
      <c r="FM99" s="90"/>
      <c r="FN99" s="90"/>
      <c r="FO99" s="90"/>
      <c r="FP99" s="90"/>
      <c r="FQ99" s="90"/>
      <c r="FR99" s="90"/>
      <c r="FS99" s="90"/>
      <c r="FT99" s="90"/>
      <c r="FU99" s="90"/>
      <c r="FV99" s="90"/>
      <c r="FW99" s="90"/>
      <c r="FX99" s="90"/>
      <c r="FY99" s="90"/>
      <c r="FZ99" s="90"/>
      <c r="GA99" s="90"/>
      <c r="GB99" s="90"/>
      <c r="GC99" s="90"/>
      <c r="GD99" s="90"/>
      <c r="GE99" s="90"/>
      <c r="GF99" s="90"/>
      <c r="GG99" s="90"/>
      <c r="GH99" s="90"/>
      <c r="GI99" s="90"/>
      <c r="GJ99" s="90"/>
      <c r="GK99" s="90"/>
      <c r="GL99" s="90"/>
      <c r="GM99" s="90"/>
      <c r="GN99" s="90"/>
      <c r="GO99" s="90"/>
      <c r="GP99" s="90"/>
      <c r="GQ99" s="90"/>
      <c r="GR99" s="90"/>
      <c r="GS99" s="90"/>
      <c r="GT99" s="90"/>
      <c r="GU99" s="90"/>
      <c r="GV99" s="90"/>
      <c r="GW99" s="90"/>
      <c r="GX99" s="90"/>
      <c r="GY99" s="90"/>
      <c r="GZ99" s="90"/>
      <c r="HA99" s="90"/>
      <c r="HB99" s="90"/>
      <c r="HC99" s="90"/>
      <c r="HD99" s="90"/>
      <c r="HE99" s="90"/>
      <c r="HF99" s="90"/>
      <c r="HG99" s="90"/>
      <c r="HH99" s="90"/>
      <c r="HI99" s="90"/>
      <c r="HJ99" s="90"/>
      <c r="HK99" s="90"/>
      <c r="HL99" s="90"/>
      <c r="HM99" s="90"/>
      <c r="HN99" s="90"/>
      <c r="HO99" s="90"/>
      <c r="HP99" s="90"/>
      <c r="HQ99" s="90"/>
      <c r="HR99" s="90"/>
      <c r="HS99" s="90"/>
      <c r="HT99" s="90"/>
      <c r="HU99" s="90"/>
      <c r="HV99" s="90"/>
      <c r="HW99" s="90"/>
      <c r="HX99" s="90"/>
      <c r="HY99" s="90"/>
      <c r="HZ99" s="90"/>
      <c r="IA99" s="90"/>
      <c r="IB99" s="90"/>
      <c r="IC99" s="90"/>
      <c r="ID99" s="90"/>
      <c r="IE99" s="90"/>
      <c r="IF99" s="90"/>
      <c r="IG99" s="90"/>
      <c r="IH99" s="90"/>
      <c r="II99" s="90"/>
      <c r="IJ99" s="90"/>
      <c r="IK99" s="90"/>
      <c r="IL99" s="90"/>
      <c r="IM99" s="90"/>
      <c r="IN99" s="90"/>
      <c r="IO99" s="90"/>
      <c r="IP99" s="90"/>
      <c r="IQ99" s="90"/>
      <c r="IR99" s="90"/>
      <c r="IS99" s="90"/>
      <c r="IT99" s="90"/>
      <c r="IU99" s="90"/>
      <c r="IV99" s="90"/>
    </row>
    <row r="100" spans="1:256" s="91" customFormat="1">
      <c r="A100" s="87"/>
      <c r="B100" s="87"/>
      <c r="C100" s="88"/>
      <c r="D100" s="87"/>
      <c r="E100" s="82" t="s">
        <v>369</v>
      </c>
      <c r="F100" s="83" t="s">
        <v>370</v>
      </c>
      <c r="G100" s="84">
        <v>15000</v>
      </c>
      <c r="H100" s="92"/>
      <c r="I100" s="93"/>
      <c r="J100" s="89"/>
      <c r="K100" s="89"/>
      <c r="L100" s="89"/>
      <c r="M100" s="90"/>
      <c r="N100" s="90"/>
      <c r="O100" s="90"/>
      <c r="P100" s="90"/>
      <c r="Q100" s="90"/>
      <c r="R100" s="90"/>
      <c r="S100" s="90"/>
      <c r="T100" s="90"/>
      <c r="U100" s="90"/>
      <c r="V100" s="90"/>
      <c r="W100" s="90"/>
      <c r="X100" s="90"/>
      <c r="Y100" s="90"/>
      <c r="Z100" s="90"/>
      <c r="AA100" s="90"/>
      <c r="AB100" s="90"/>
      <c r="AC100" s="90"/>
      <c r="AD100" s="90"/>
      <c r="AE100" s="90"/>
      <c r="AF100" s="90"/>
      <c r="AG100" s="90"/>
      <c r="AH100" s="90"/>
      <c r="AI100" s="90"/>
      <c r="AJ100" s="90"/>
      <c r="AK100" s="90"/>
      <c r="AL100" s="90"/>
      <c r="AM100" s="90"/>
      <c r="AN100" s="90"/>
      <c r="AO100" s="90"/>
      <c r="AP100" s="90"/>
      <c r="AQ100" s="90"/>
      <c r="AR100" s="90"/>
      <c r="AS100" s="90"/>
      <c r="AT100" s="90"/>
      <c r="AU100" s="90"/>
      <c r="AV100" s="90"/>
      <c r="AW100" s="90"/>
      <c r="AX100" s="90"/>
      <c r="AY100" s="90"/>
      <c r="AZ100" s="90"/>
      <c r="BA100" s="90"/>
      <c r="BB100" s="90"/>
      <c r="BC100" s="90"/>
      <c r="BD100" s="90"/>
      <c r="BE100" s="90"/>
      <c r="BF100" s="90"/>
      <c r="BG100" s="90"/>
      <c r="BH100" s="90"/>
      <c r="BI100" s="90"/>
      <c r="BJ100" s="90"/>
      <c r="BK100" s="90"/>
      <c r="BL100" s="90"/>
      <c r="BM100" s="90"/>
      <c r="BN100" s="90"/>
      <c r="BO100" s="90"/>
      <c r="BP100" s="90"/>
      <c r="BQ100" s="90"/>
      <c r="BR100" s="90"/>
      <c r="BS100" s="90"/>
      <c r="BT100" s="90"/>
      <c r="BU100" s="90"/>
      <c r="BV100" s="90"/>
      <c r="BW100" s="90"/>
      <c r="BX100" s="90"/>
      <c r="BY100" s="90"/>
      <c r="BZ100" s="90"/>
      <c r="CA100" s="90"/>
      <c r="CB100" s="90"/>
      <c r="CC100" s="90"/>
      <c r="CD100" s="90"/>
      <c r="CE100" s="90"/>
      <c r="CF100" s="90"/>
      <c r="CG100" s="90"/>
      <c r="CH100" s="90"/>
      <c r="CI100" s="90"/>
      <c r="CJ100" s="90"/>
      <c r="CK100" s="90"/>
      <c r="CL100" s="90"/>
      <c r="CM100" s="90"/>
      <c r="CN100" s="90"/>
      <c r="CO100" s="90"/>
      <c r="CP100" s="90"/>
      <c r="CQ100" s="90"/>
      <c r="CR100" s="90"/>
      <c r="CS100" s="90"/>
      <c r="CT100" s="90"/>
      <c r="CU100" s="90"/>
      <c r="CV100" s="90"/>
      <c r="CW100" s="90"/>
      <c r="CX100" s="90"/>
      <c r="CY100" s="90"/>
      <c r="CZ100" s="90"/>
      <c r="DA100" s="90"/>
      <c r="DB100" s="90"/>
      <c r="DC100" s="90"/>
      <c r="DD100" s="90"/>
      <c r="DE100" s="90"/>
      <c r="DF100" s="90"/>
      <c r="DG100" s="90"/>
      <c r="DH100" s="90"/>
      <c r="DI100" s="90"/>
      <c r="DJ100" s="90"/>
      <c r="DK100" s="90"/>
      <c r="DL100" s="90"/>
      <c r="DM100" s="90"/>
      <c r="DN100" s="90"/>
      <c r="DO100" s="90"/>
      <c r="DP100" s="90"/>
      <c r="DQ100" s="90"/>
      <c r="DR100" s="90"/>
      <c r="DS100" s="90"/>
      <c r="DT100" s="90"/>
      <c r="DU100" s="90"/>
      <c r="DV100" s="90"/>
      <c r="DW100" s="90"/>
      <c r="DX100" s="90"/>
      <c r="DY100" s="90"/>
      <c r="DZ100" s="90"/>
      <c r="EA100" s="90"/>
      <c r="EB100" s="90"/>
      <c r="EC100" s="90"/>
      <c r="ED100" s="90"/>
      <c r="EE100" s="90"/>
      <c r="EF100" s="90"/>
      <c r="EG100" s="90"/>
      <c r="EH100" s="90"/>
      <c r="EI100" s="90"/>
      <c r="EJ100" s="90"/>
      <c r="EK100" s="90"/>
      <c r="EL100" s="90"/>
      <c r="EM100" s="90"/>
      <c r="EN100" s="90"/>
      <c r="EO100" s="90"/>
      <c r="EP100" s="90"/>
      <c r="EQ100" s="90"/>
      <c r="ER100" s="90"/>
      <c r="ES100" s="90"/>
      <c r="ET100" s="90"/>
      <c r="EU100" s="90"/>
      <c r="EV100" s="90"/>
      <c r="EW100" s="90"/>
      <c r="EX100" s="90"/>
      <c r="EY100" s="90"/>
      <c r="EZ100" s="90"/>
      <c r="FA100" s="90"/>
      <c r="FB100" s="90"/>
      <c r="FC100" s="90"/>
      <c r="FD100" s="90"/>
      <c r="FE100" s="90"/>
      <c r="FF100" s="90"/>
      <c r="FG100" s="90"/>
      <c r="FH100" s="90"/>
      <c r="FI100" s="90"/>
      <c r="FJ100" s="90"/>
      <c r="FK100" s="90"/>
      <c r="FL100" s="90"/>
      <c r="FM100" s="90"/>
      <c r="FN100" s="90"/>
      <c r="FO100" s="90"/>
      <c r="FP100" s="90"/>
      <c r="FQ100" s="90"/>
      <c r="FR100" s="90"/>
      <c r="FS100" s="90"/>
      <c r="FT100" s="90"/>
      <c r="FU100" s="90"/>
      <c r="FV100" s="90"/>
      <c r="FW100" s="90"/>
      <c r="FX100" s="90"/>
      <c r="FY100" s="90"/>
      <c r="FZ100" s="90"/>
      <c r="GA100" s="90"/>
      <c r="GB100" s="90"/>
      <c r="GC100" s="90"/>
      <c r="GD100" s="90"/>
      <c r="GE100" s="90"/>
      <c r="GF100" s="90"/>
      <c r="GG100" s="90"/>
      <c r="GH100" s="90"/>
      <c r="GI100" s="90"/>
      <c r="GJ100" s="90"/>
      <c r="GK100" s="90"/>
      <c r="GL100" s="90"/>
      <c r="GM100" s="90"/>
      <c r="GN100" s="90"/>
      <c r="GO100" s="90"/>
      <c r="GP100" s="90"/>
      <c r="GQ100" s="90"/>
      <c r="GR100" s="90"/>
      <c r="GS100" s="90"/>
      <c r="GT100" s="90"/>
      <c r="GU100" s="90"/>
      <c r="GV100" s="90"/>
      <c r="GW100" s="90"/>
      <c r="GX100" s="90"/>
      <c r="GY100" s="90"/>
      <c r="GZ100" s="90"/>
      <c r="HA100" s="90"/>
      <c r="HB100" s="90"/>
      <c r="HC100" s="90"/>
      <c r="HD100" s="90"/>
      <c r="HE100" s="90"/>
      <c r="HF100" s="90"/>
      <c r="HG100" s="90"/>
      <c r="HH100" s="90"/>
      <c r="HI100" s="90"/>
      <c r="HJ100" s="90"/>
      <c r="HK100" s="90"/>
      <c r="HL100" s="90"/>
      <c r="HM100" s="90"/>
      <c r="HN100" s="90"/>
      <c r="HO100" s="90"/>
      <c r="HP100" s="90"/>
      <c r="HQ100" s="90"/>
      <c r="HR100" s="90"/>
      <c r="HS100" s="90"/>
      <c r="HT100" s="90"/>
      <c r="HU100" s="90"/>
      <c r="HV100" s="90"/>
      <c r="HW100" s="90"/>
      <c r="HX100" s="90"/>
      <c r="HY100" s="90"/>
      <c r="HZ100" s="90"/>
      <c r="IA100" s="90"/>
      <c r="IB100" s="90"/>
      <c r="IC100" s="90"/>
      <c r="ID100" s="90"/>
      <c r="IE100" s="90"/>
      <c r="IF100" s="90"/>
      <c r="IG100" s="90"/>
      <c r="IH100" s="90"/>
      <c r="II100" s="90"/>
      <c r="IJ100" s="90"/>
      <c r="IK100" s="90"/>
      <c r="IL100" s="90"/>
      <c r="IM100" s="90"/>
      <c r="IN100" s="90"/>
      <c r="IO100" s="90"/>
      <c r="IP100" s="90"/>
      <c r="IQ100" s="90"/>
      <c r="IR100" s="90"/>
      <c r="IS100" s="90"/>
      <c r="IT100" s="90"/>
      <c r="IU100" s="90"/>
      <c r="IV100" s="90"/>
    </row>
    <row r="101" spans="1:256" s="91" customFormat="1">
      <c r="A101" s="87"/>
      <c r="B101" s="87"/>
      <c r="C101" s="88"/>
      <c r="D101" s="87"/>
      <c r="E101" s="26" t="str">
        <f>E100</f>
        <v>C96G18000530002</v>
      </c>
      <c r="F101" s="77"/>
      <c r="G101" s="27">
        <v>15000</v>
      </c>
      <c r="H101" s="73">
        <v>4045.37</v>
      </c>
      <c r="I101" s="73">
        <f>G101-H101</f>
        <v>10954.630000000001</v>
      </c>
      <c r="J101" s="104"/>
      <c r="K101" s="104"/>
      <c r="L101" s="104"/>
      <c r="M101" s="90"/>
      <c r="N101" s="90"/>
      <c r="O101" s="90"/>
      <c r="P101" s="90"/>
      <c r="Q101" s="90"/>
      <c r="R101" s="90"/>
      <c r="S101" s="90"/>
      <c r="T101" s="90"/>
      <c r="U101" s="90"/>
      <c r="V101" s="90"/>
      <c r="W101" s="90"/>
      <c r="X101" s="90"/>
      <c r="Y101" s="90"/>
      <c r="Z101" s="90"/>
      <c r="AA101" s="90"/>
      <c r="AB101" s="90"/>
      <c r="AC101" s="90"/>
      <c r="AD101" s="90"/>
      <c r="AE101" s="90"/>
      <c r="AF101" s="90"/>
      <c r="AG101" s="90"/>
      <c r="AH101" s="90"/>
      <c r="AI101" s="90"/>
      <c r="AJ101" s="90"/>
      <c r="AK101" s="90"/>
      <c r="AL101" s="90"/>
      <c r="AM101" s="90"/>
      <c r="AN101" s="90"/>
      <c r="AO101" s="90"/>
      <c r="AP101" s="90"/>
      <c r="AQ101" s="90"/>
      <c r="AR101" s="90"/>
      <c r="AS101" s="90"/>
      <c r="AT101" s="90"/>
      <c r="AU101" s="90"/>
      <c r="AV101" s="90"/>
      <c r="AW101" s="90"/>
      <c r="AX101" s="90"/>
      <c r="AY101" s="90"/>
      <c r="AZ101" s="90"/>
      <c r="BA101" s="90"/>
      <c r="BB101" s="90"/>
      <c r="BC101" s="90"/>
      <c r="BD101" s="90"/>
      <c r="BE101" s="90"/>
      <c r="BF101" s="90"/>
      <c r="BG101" s="90"/>
      <c r="BH101" s="90"/>
      <c r="BI101" s="90"/>
      <c r="BJ101" s="90"/>
      <c r="BK101" s="90"/>
      <c r="BL101" s="90"/>
      <c r="BM101" s="90"/>
      <c r="BN101" s="90"/>
      <c r="BO101" s="90"/>
      <c r="BP101" s="90"/>
      <c r="BQ101" s="90"/>
      <c r="BR101" s="90"/>
      <c r="BS101" s="90"/>
      <c r="BT101" s="90"/>
      <c r="BU101" s="90"/>
      <c r="BV101" s="90"/>
      <c r="BW101" s="90"/>
      <c r="BX101" s="90"/>
      <c r="BY101" s="90"/>
      <c r="BZ101" s="90"/>
      <c r="CA101" s="90"/>
      <c r="CB101" s="90"/>
      <c r="CC101" s="90"/>
      <c r="CD101" s="90"/>
      <c r="CE101" s="90"/>
      <c r="CF101" s="90"/>
      <c r="CG101" s="90"/>
      <c r="CH101" s="90"/>
      <c r="CI101" s="90"/>
      <c r="CJ101" s="90"/>
      <c r="CK101" s="90"/>
      <c r="CL101" s="90"/>
      <c r="CM101" s="90"/>
      <c r="CN101" s="90"/>
      <c r="CO101" s="90"/>
      <c r="CP101" s="90"/>
      <c r="CQ101" s="90"/>
      <c r="CR101" s="90"/>
      <c r="CS101" s="90"/>
      <c r="CT101" s="90"/>
      <c r="CU101" s="90"/>
      <c r="CV101" s="90"/>
      <c r="CW101" s="90"/>
      <c r="CX101" s="90"/>
      <c r="CY101" s="90"/>
      <c r="CZ101" s="90"/>
      <c r="DA101" s="90"/>
      <c r="DB101" s="90"/>
      <c r="DC101" s="90"/>
      <c r="DD101" s="90"/>
      <c r="DE101" s="90"/>
      <c r="DF101" s="90"/>
      <c r="DG101" s="90"/>
      <c r="DH101" s="90"/>
      <c r="DI101" s="90"/>
      <c r="DJ101" s="90"/>
      <c r="DK101" s="90"/>
      <c r="DL101" s="90"/>
      <c r="DM101" s="90"/>
      <c r="DN101" s="90"/>
      <c r="DO101" s="90"/>
      <c r="DP101" s="90"/>
      <c r="DQ101" s="90"/>
      <c r="DR101" s="90"/>
      <c r="DS101" s="90"/>
      <c r="DT101" s="90"/>
      <c r="DU101" s="90"/>
      <c r="DV101" s="90"/>
      <c r="DW101" s="90"/>
      <c r="DX101" s="90"/>
      <c r="DY101" s="90"/>
      <c r="DZ101" s="90"/>
      <c r="EA101" s="90"/>
      <c r="EB101" s="90"/>
      <c r="EC101" s="90"/>
      <c r="ED101" s="90"/>
      <c r="EE101" s="90"/>
      <c r="EF101" s="90"/>
      <c r="EG101" s="90"/>
      <c r="EH101" s="90"/>
      <c r="EI101" s="90"/>
      <c r="EJ101" s="90"/>
      <c r="EK101" s="90"/>
      <c r="EL101" s="90"/>
      <c r="EM101" s="90"/>
      <c r="EN101" s="90"/>
      <c r="EO101" s="90"/>
      <c r="EP101" s="90"/>
      <c r="EQ101" s="90"/>
      <c r="ER101" s="90"/>
      <c r="ES101" s="90"/>
      <c r="ET101" s="90"/>
      <c r="EU101" s="90"/>
      <c r="EV101" s="90"/>
      <c r="EW101" s="90"/>
      <c r="EX101" s="90"/>
      <c r="EY101" s="90"/>
      <c r="EZ101" s="90"/>
      <c r="FA101" s="90"/>
      <c r="FB101" s="90"/>
      <c r="FC101" s="90"/>
      <c r="FD101" s="90"/>
      <c r="FE101" s="90"/>
      <c r="FF101" s="90"/>
      <c r="FG101" s="90"/>
      <c r="FH101" s="90"/>
      <c r="FI101" s="90"/>
      <c r="FJ101" s="90"/>
      <c r="FK101" s="90"/>
      <c r="FL101" s="90"/>
      <c r="FM101" s="90"/>
      <c r="FN101" s="90"/>
      <c r="FO101" s="90"/>
      <c r="FP101" s="90"/>
      <c r="FQ101" s="90"/>
      <c r="FR101" s="90"/>
      <c r="FS101" s="90"/>
      <c r="FT101" s="90"/>
      <c r="FU101" s="90"/>
      <c r="FV101" s="90"/>
      <c r="FW101" s="90"/>
      <c r="FX101" s="90"/>
      <c r="FY101" s="90"/>
      <c r="FZ101" s="90"/>
      <c r="GA101" s="90"/>
      <c r="GB101" s="90"/>
      <c r="GC101" s="90"/>
      <c r="GD101" s="90"/>
      <c r="GE101" s="90"/>
      <c r="GF101" s="90"/>
      <c r="GG101" s="90"/>
      <c r="GH101" s="90"/>
      <c r="GI101" s="90"/>
      <c r="GJ101" s="90"/>
      <c r="GK101" s="90"/>
      <c r="GL101" s="90"/>
      <c r="GM101" s="90"/>
      <c r="GN101" s="90"/>
      <c r="GO101" s="90"/>
      <c r="GP101" s="90"/>
      <c r="GQ101" s="90"/>
      <c r="GR101" s="90"/>
      <c r="GS101" s="90"/>
      <c r="GT101" s="90"/>
      <c r="GU101" s="90"/>
      <c r="GV101" s="90"/>
      <c r="GW101" s="90"/>
      <c r="GX101" s="90"/>
      <c r="GY101" s="90"/>
      <c r="GZ101" s="90"/>
      <c r="HA101" s="90"/>
      <c r="HB101" s="90"/>
      <c r="HC101" s="90"/>
      <c r="HD101" s="90"/>
      <c r="HE101" s="90"/>
      <c r="HF101" s="90"/>
      <c r="HG101" s="90"/>
      <c r="HH101" s="90"/>
      <c r="HI101" s="90"/>
      <c r="HJ101" s="90"/>
      <c r="HK101" s="90"/>
      <c r="HL101" s="90"/>
      <c r="HM101" s="90"/>
      <c r="HN101" s="90"/>
      <c r="HO101" s="90"/>
      <c r="HP101" s="90"/>
      <c r="HQ101" s="90"/>
      <c r="HR101" s="90"/>
      <c r="HS101" s="90"/>
      <c r="HT101" s="90"/>
      <c r="HU101" s="90"/>
      <c r="HV101" s="90"/>
      <c r="HW101" s="90"/>
      <c r="HX101" s="90"/>
      <c r="HY101" s="90"/>
      <c r="HZ101" s="90"/>
      <c r="IA101" s="90"/>
      <c r="IB101" s="90"/>
      <c r="IC101" s="90"/>
      <c r="ID101" s="90"/>
      <c r="IE101" s="90"/>
      <c r="IF101" s="90"/>
      <c r="IG101" s="90"/>
      <c r="IH101" s="90"/>
      <c r="II101" s="90"/>
      <c r="IJ101" s="90"/>
      <c r="IK101" s="90"/>
      <c r="IL101" s="90"/>
      <c r="IM101" s="90"/>
      <c r="IN101" s="90"/>
      <c r="IO101" s="90"/>
      <c r="IP101" s="90"/>
      <c r="IQ101" s="90"/>
      <c r="IR101" s="90"/>
      <c r="IS101" s="90"/>
      <c r="IT101" s="90"/>
      <c r="IU101" s="90"/>
      <c r="IV101" s="90"/>
    </row>
    <row r="102" spans="1:256" s="91" customFormat="1">
      <c r="A102" s="87"/>
      <c r="B102" s="87"/>
      <c r="C102" s="88"/>
      <c r="D102" s="87"/>
      <c r="E102" s="82" t="s">
        <v>448</v>
      </c>
      <c r="F102" s="83" t="s">
        <v>439</v>
      </c>
      <c r="G102" s="84">
        <f>G95-G96-G98-G100</f>
        <v>22000</v>
      </c>
      <c r="H102" s="92"/>
      <c r="I102" s="93"/>
      <c r="J102" s="89"/>
      <c r="K102" s="89"/>
      <c r="L102" s="89"/>
      <c r="M102" s="90"/>
      <c r="N102" s="90"/>
      <c r="O102" s="90"/>
      <c r="P102" s="90"/>
      <c r="Q102" s="90"/>
      <c r="R102" s="90"/>
      <c r="S102" s="90"/>
      <c r="T102" s="90"/>
      <c r="U102" s="90"/>
      <c r="V102" s="90"/>
      <c r="W102" s="90"/>
      <c r="X102" s="90"/>
      <c r="Y102" s="90"/>
      <c r="Z102" s="90"/>
      <c r="AA102" s="90"/>
      <c r="AB102" s="90"/>
      <c r="AC102" s="90"/>
      <c r="AD102" s="90"/>
      <c r="AE102" s="90"/>
      <c r="AF102" s="90"/>
      <c r="AG102" s="90"/>
      <c r="AH102" s="90"/>
      <c r="AI102" s="90"/>
      <c r="AJ102" s="90"/>
      <c r="AK102" s="90"/>
      <c r="AL102" s="90"/>
      <c r="AM102" s="90"/>
      <c r="AN102" s="90"/>
      <c r="AO102" s="90"/>
      <c r="AP102" s="90"/>
      <c r="AQ102" s="90"/>
      <c r="AR102" s="90"/>
      <c r="AS102" s="90"/>
      <c r="AT102" s="90"/>
      <c r="AU102" s="90"/>
      <c r="AV102" s="90"/>
      <c r="AW102" s="90"/>
      <c r="AX102" s="90"/>
      <c r="AY102" s="90"/>
      <c r="AZ102" s="90"/>
      <c r="BA102" s="90"/>
      <c r="BB102" s="90"/>
      <c r="BC102" s="90"/>
      <c r="BD102" s="90"/>
      <c r="BE102" s="90"/>
      <c r="BF102" s="90"/>
      <c r="BG102" s="90"/>
      <c r="BH102" s="90"/>
      <c r="BI102" s="90"/>
      <c r="BJ102" s="90"/>
      <c r="BK102" s="90"/>
      <c r="BL102" s="90"/>
      <c r="BM102" s="90"/>
      <c r="BN102" s="90"/>
      <c r="BO102" s="90"/>
      <c r="BP102" s="90"/>
      <c r="BQ102" s="90"/>
      <c r="BR102" s="90"/>
      <c r="BS102" s="90"/>
      <c r="BT102" s="90"/>
      <c r="BU102" s="90"/>
      <c r="BV102" s="90"/>
      <c r="BW102" s="90"/>
      <c r="BX102" s="90"/>
      <c r="BY102" s="90"/>
      <c r="BZ102" s="90"/>
      <c r="CA102" s="90"/>
      <c r="CB102" s="90"/>
      <c r="CC102" s="90"/>
      <c r="CD102" s="90"/>
      <c r="CE102" s="90"/>
      <c r="CF102" s="90"/>
      <c r="CG102" s="90"/>
      <c r="CH102" s="90"/>
      <c r="CI102" s="90"/>
      <c r="CJ102" s="90"/>
      <c r="CK102" s="90"/>
      <c r="CL102" s="90"/>
      <c r="CM102" s="90"/>
      <c r="CN102" s="90"/>
      <c r="CO102" s="90"/>
      <c r="CP102" s="90"/>
      <c r="CQ102" s="90"/>
      <c r="CR102" s="90"/>
      <c r="CS102" s="90"/>
      <c r="CT102" s="90"/>
      <c r="CU102" s="90"/>
      <c r="CV102" s="90"/>
      <c r="CW102" s="90"/>
      <c r="CX102" s="90"/>
      <c r="CY102" s="90"/>
      <c r="CZ102" s="90"/>
      <c r="DA102" s="90"/>
      <c r="DB102" s="90"/>
      <c r="DC102" s="90"/>
      <c r="DD102" s="90"/>
      <c r="DE102" s="90"/>
      <c r="DF102" s="90"/>
      <c r="DG102" s="90"/>
      <c r="DH102" s="90"/>
      <c r="DI102" s="90"/>
      <c r="DJ102" s="90"/>
      <c r="DK102" s="90"/>
      <c r="DL102" s="90"/>
      <c r="DM102" s="90"/>
      <c r="DN102" s="90"/>
      <c r="DO102" s="90"/>
      <c r="DP102" s="90"/>
      <c r="DQ102" s="90"/>
      <c r="DR102" s="90"/>
      <c r="DS102" s="90"/>
      <c r="DT102" s="90"/>
      <c r="DU102" s="90"/>
      <c r="DV102" s="90"/>
      <c r="DW102" s="90"/>
      <c r="DX102" s="90"/>
      <c r="DY102" s="90"/>
      <c r="DZ102" s="90"/>
      <c r="EA102" s="90"/>
      <c r="EB102" s="90"/>
      <c r="EC102" s="90"/>
      <c r="ED102" s="90"/>
      <c r="EE102" s="90"/>
      <c r="EF102" s="90"/>
      <c r="EG102" s="90"/>
      <c r="EH102" s="90"/>
      <c r="EI102" s="90"/>
      <c r="EJ102" s="90"/>
      <c r="EK102" s="90"/>
      <c r="EL102" s="90"/>
      <c r="EM102" s="90"/>
      <c r="EN102" s="90"/>
      <c r="EO102" s="90"/>
      <c r="EP102" s="90"/>
      <c r="EQ102" s="90"/>
      <c r="ER102" s="90"/>
      <c r="ES102" s="90"/>
      <c r="ET102" s="90"/>
      <c r="EU102" s="90"/>
      <c r="EV102" s="90"/>
      <c r="EW102" s="90"/>
      <c r="EX102" s="90"/>
      <c r="EY102" s="90"/>
      <c r="EZ102" s="90"/>
      <c r="FA102" s="90"/>
      <c r="FB102" s="90"/>
      <c r="FC102" s="90"/>
      <c r="FD102" s="90"/>
      <c r="FE102" s="90"/>
      <c r="FF102" s="90"/>
      <c r="FG102" s="90"/>
      <c r="FH102" s="90"/>
      <c r="FI102" s="90"/>
      <c r="FJ102" s="90"/>
      <c r="FK102" s="90"/>
      <c r="FL102" s="90"/>
      <c r="FM102" s="90"/>
      <c r="FN102" s="90"/>
      <c r="FO102" s="90"/>
      <c r="FP102" s="90"/>
      <c r="FQ102" s="90"/>
      <c r="FR102" s="90"/>
      <c r="FS102" s="90"/>
      <c r="FT102" s="90"/>
      <c r="FU102" s="90"/>
      <c r="FV102" s="90"/>
      <c r="FW102" s="90"/>
      <c r="FX102" s="90"/>
      <c r="FY102" s="90"/>
      <c r="FZ102" s="90"/>
      <c r="GA102" s="90"/>
      <c r="GB102" s="90"/>
      <c r="GC102" s="90"/>
      <c r="GD102" s="90"/>
      <c r="GE102" s="90"/>
      <c r="GF102" s="90"/>
      <c r="GG102" s="90"/>
      <c r="GH102" s="90"/>
      <c r="GI102" s="90"/>
      <c r="GJ102" s="90"/>
      <c r="GK102" s="90"/>
      <c r="GL102" s="90"/>
      <c r="GM102" s="90"/>
      <c r="GN102" s="90"/>
      <c r="GO102" s="90"/>
      <c r="GP102" s="90"/>
      <c r="GQ102" s="90"/>
      <c r="GR102" s="90"/>
      <c r="GS102" s="90"/>
      <c r="GT102" s="90"/>
      <c r="GU102" s="90"/>
      <c r="GV102" s="90"/>
      <c r="GW102" s="90"/>
      <c r="GX102" s="90"/>
      <c r="GY102" s="90"/>
      <c r="GZ102" s="90"/>
      <c r="HA102" s="90"/>
      <c r="HB102" s="90"/>
      <c r="HC102" s="90"/>
      <c r="HD102" s="90"/>
      <c r="HE102" s="90"/>
      <c r="HF102" s="90"/>
      <c r="HG102" s="90"/>
      <c r="HH102" s="90"/>
      <c r="HI102" s="90"/>
      <c r="HJ102" s="90"/>
      <c r="HK102" s="90"/>
      <c r="HL102" s="90"/>
      <c r="HM102" s="90"/>
      <c r="HN102" s="90"/>
      <c r="HO102" s="90"/>
      <c r="HP102" s="90"/>
      <c r="HQ102" s="90"/>
      <c r="HR102" s="90"/>
      <c r="HS102" s="90"/>
      <c r="HT102" s="90"/>
      <c r="HU102" s="90"/>
      <c r="HV102" s="90"/>
      <c r="HW102" s="90"/>
      <c r="HX102" s="90"/>
      <c r="HY102" s="90"/>
      <c r="HZ102" s="90"/>
      <c r="IA102" s="90"/>
      <c r="IB102" s="90"/>
      <c r="IC102" s="90"/>
      <c r="ID102" s="90"/>
      <c r="IE102" s="90"/>
      <c r="IF102" s="90"/>
      <c r="IG102" s="90"/>
      <c r="IH102" s="90"/>
      <c r="II102" s="90"/>
      <c r="IJ102" s="90"/>
      <c r="IK102" s="90"/>
      <c r="IL102" s="90"/>
      <c r="IM102" s="90"/>
      <c r="IN102" s="90"/>
      <c r="IO102" s="90"/>
      <c r="IP102" s="90"/>
      <c r="IQ102" s="90"/>
      <c r="IR102" s="90"/>
      <c r="IS102" s="90"/>
      <c r="IT102" s="90"/>
      <c r="IU102" s="90"/>
      <c r="IV102" s="90"/>
    </row>
    <row r="103" spans="1:256" s="91" customFormat="1">
      <c r="A103" s="87"/>
      <c r="B103" s="87"/>
      <c r="C103" s="88"/>
      <c r="D103" s="87"/>
      <c r="E103" s="26" t="s">
        <v>448</v>
      </c>
      <c r="F103" s="77"/>
      <c r="G103" s="27">
        <v>22000</v>
      </c>
      <c r="H103" s="73">
        <v>22000</v>
      </c>
      <c r="I103" s="73">
        <v>0</v>
      </c>
      <c r="J103" s="104"/>
      <c r="K103" s="104"/>
      <c r="L103" s="104"/>
      <c r="M103" s="90"/>
      <c r="N103" s="90"/>
      <c r="O103" s="90"/>
      <c r="P103" s="90"/>
      <c r="Q103" s="90"/>
      <c r="R103" s="90"/>
      <c r="S103" s="90"/>
      <c r="T103" s="90"/>
      <c r="U103" s="90"/>
      <c r="V103" s="90"/>
      <c r="W103" s="90"/>
      <c r="X103" s="90"/>
      <c r="Y103" s="90"/>
      <c r="Z103" s="90"/>
      <c r="AA103" s="90"/>
      <c r="AB103" s="90"/>
      <c r="AC103" s="90"/>
      <c r="AD103" s="90"/>
      <c r="AE103" s="90"/>
      <c r="AF103" s="90"/>
      <c r="AG103" s="90"/>
      <c r="AH103" s="90"/>
      <c r="AI103" s="90"/>
      <c r="AJ103" s="90"/>
      <c r="AK103" s="90"/>
      <c r="AL103" s="90"/>
      <c r="AM103" s="90"/>
      <c r="AN103" s="90"/>
      <c r="AO103" s="90"/>
      <c r="AP103" s="90"/>
      <c r="AQ103" s="90"/>
      <c r="AR103" s="90"/>
      <c r="AS103" s="90"/>
      <c r="AT103" s="90"/>
      <c r="AU103" s="90"/>
      <c r="AV103" s="90"/>
      <c r="AW103" s="90"/>
      <c r="AX103" s="90"/>
      <c r="AY103" s="90"/>
      <c r="AZ103" s="90"/>
      <c r="BA103" s="90"/>
      <c r="BB103" s="90"/>
      <c r="BC103" s="90"/>
      <c r="BD103" s="90"/>
      <c r="BE103" s="90"/>
      <c r="BF103" s="90"/>
      <c r="BG103" s="90"/>
      <c r="BH103" s="90"/>
      <c r="BI103" s="90"/>
      <c r="BJ103" s="90"/>
      <c r="BK103" s="90"/>
      <c r="BL103" s="90"/>
      <c r="BM103" s="90"/>
      <c r="BN103" s="90"/>
      <c r="BO103" s="90"/>
      <c r="BP103" s="90"/>
      <c r="BQ103" s="90"/>
      <c r="BR103" s="90"/>
      <c r="BS103" s="90"/>
      <c r="BT103" s="90"/>
      <c r="BU103" s="90"/>
      <c r="BV103" s="90"/>
      <c r="BW103" s="90"/>
      <c r="BX103" s="90"/>
      <c r="BY103" s="90"/>
      <c r="BZ103" s="90"/>
      <c r="CA103" s="90"/>
      <c r="CB103" s="90"/>
      <c r="CC103" s="90"/>
      <c r="CD103" s="90"/>
      <c r="CE103" s="90"/>
      <c r="CF103" s="90"/>
      <c r="CG103" s="90"/>
      <c r="CH103" s="90"/>
      <c r="CI103" s="90"/>
      <c r="CJ103" s="90"/>
      <c r="CK103" s="90"/>
      <c r="CL103" s="90"/>
      <c r="CM103" s="90"/>
      <c r="CN103" s="90"/>
      <c r="CO103" s="90"/>
      <c r="CP103" s="90"/>
      <c r="CQ103" s="90"/>
      <c r="CR103" s="90"/>
      <c r="CS103" s="90"/>
      <c r="CT103" s="90"/>
      <c r="CU103" s="90"/>
      <c r="CV103" s="90"/>
      <c r="CW103" s="90"/>
      <c r="CX103" s="90"/>
      <c r="CY103" s="90"/>
      <c r="CZ103" s="90"/>
      <c r="DA103" s="90"/>
      <c r="DB103" s="90"/>
      <c r="DC103" s="90"/>
      <c r="DD103" s="90"/>
      <c r="DE103" s="90"/>
      <c r="DF103" s="90"/>
      <c r="DG103" s="90"/>
      <c r="DH103" s="90"/>
      <c r="DI103" s="90"/>
      <c r="DJ103" s="90"/>
      <c r="DK103" s="90"/>
      <c r="DL103" s="90"/>
      <c r="DM103" s="90"/>
      <c r="DN103" s="90"/>
      <c r="DO103" s="90"/>
      <c r="DP103" s="90"/>
      <c r="DQ103" s="90"/>
      <c r="DR103" s="90"/>
      <c r="DS103" s="90"/>
      <c r="DT103" s="90"/>
      <c r="DU103" s="90"/>
      <c r="DV103" s="90"/>
      <c r="DW103" s="90"/>
      <c r="DX103" s="90"/>
      <c r="DY103" s="90"/>
      <c r="DZ103" s="90"/>
      <c r="EA103" s="90"/>
      <c r="EB103" s="90"/>
      <c r="EC103" s="90"/>
      <c r="ED103" s="90"/>
      <c r="EE103" s="90"/>
      <c r="EF103" s="90"/>
      <c r="EG103" s="90"/>
      <c r="EH103" s="90"/>
      <c r="EI103" s="90"/>
      <c r="EJ103" s="90"/>
      <c r="EK103" s="90"/>
      <c r="EL103" s="90"/>
      <c r="EM103" s="90"/>
      <c r="EN103" s="90"/>
      <c r="EO103" s="90"/>
      <c r="EP103" s="90"/>
      <c r="EQ103" s="90"/>
      <c r="ER103" s="90"/>
      <c r="ES103" s="90"/>
      <c r="ET103" s="90"/>
      <c r="EU103" s="90"/>
      <c r="EV103" s="90"/>
      <c r="EW103" s="90"/>
      <c r="EX103" s="90"/>
      <c r="EY103" s="90"/>
      <c r="EZ103" s="90"/>
      <c r="FA103" s="90"/>
      <c r="FB103" s="90"/>
      <c r="FC103" s="90"/>
      <c r="FD103" s="90"/>
      <c r="FE103" s="90"/>
      <c r="FF103" s="90"/>
      <c r="FG103" s="90"/>
      <c r="FH103" s="90"/>
      <c r="FI103" s="90"/>
      <c r="FJ103" s="90"/>
      <c r="FK103" s="90"/>
      <c r="FL103" s="90"/>
      <c r="FM103" s="90"/>
      <c r="FN103" s="90"/>
      <c r="FO103" s="90"/>
      <c r="FP103" s="90"/>
      <c r="FQ103" s="90"/>
      <c r="FR103" s="90"/>
      <c r="FS103" s="90"/>
      <c r="FT103" s="90"/>
      <c r="FU103" s="90"/>
      <c r="FV103" s="90"/>
      <c r="FW103" s="90"/>
      <c r="FX103" s="90"/>
      <c r="FY103" s="90"/>
      <c r="FZ103" s="90"/>
      <c r="GA103" s="90"/>
      <c r="GB103" s="90"/>
      <c r="GC103" s="90"/>
      <c r="GD103" s="90"/>
      <c r="GE103" s="90"/>
      <c r="GF103" s="90"/>
      <c r="GG103" s="90"/>
      <c r="GH103" s="90"/>
      <c r="GI103" s="90"/>
      <c r="GJ103" s="90"/>
      <c r="GK103" s="90"/>
      <c r="GL103" s="90"/>
      <c r="GM103" s="90"/>
      <c r="GN103" s="90"/>
      <c r="GO103" s="90"/>
      <c r="GP103" s="90"/>
      <c r="GQ103" s="90"/>
      <c r="GR103" s="90"/>
      <c r="GS103" s="90"/>
      <c r="GT103" s="90"/>
      <c r="GU103" s="90"/>
      <c r="GV103" s="90"/>
      <c r="GW103" s="90"/>
      <c r="GX103" s="90"/>
      <c r="GY103" s="90"/>
      <c r="GZ103" s="90"/>
      <c r="HA103" s="90"/>
      <c r="HB103" s="90"/>
      <c r="HC103" s="90"/>
      <c r="HD103" s="90"/>
      <c r="HE103" s="90"/>
      <c r="HF103" s="90"/>
      <c r="HG103" s="90"/>
      <c r="HH103" s="90"/>
      <c r="HI103" s="90"/>
      <c r="HJ103" s="90"/>
      <c r="HK103" s="90"/>
      <c r="HL103" s="90"/>
      <c r="HM103" s="90"/>
      <c r="HN103" s="90"/>
      <c r="HO103" s="90"/>
      <c r="HP103" s="90"/>
      <c r="HQ103" s="90"/>
      <c r="HR103" s="90"/>
      <c r="HS103" s="90"/>
      <c r="HT103" s="90"/>
      <c r="HU103" s="90"/>
      <c r="HV103" s="90"/>
      <c r="HW103" s="90"/>
      <c r="HX103" s="90"/>
      <c r="HY103" s="90"/>
      <c r="HZ103" s="90"/>
      <c r="IA103" s="90"/>
      <c r="IB103" s="90"/>
      <c r="IC103" s="90"/>
      <c r="ID103" s="90"/>
      <c r="IE103" s="90"/>
      <c r="IF103" s="90"/>
      <c r="IG103" s="90"/>
      <c r="IH103" s="90"/>
      <c r="II103" s="90"/>
      <c r="IJ103" s="90"/>
      <c r="IK103" s="90"/>
      <c r="IL103" s="90"/>
      <c r="IM103" s="90"/>
      <c r="IN103" s="90"/>
      <c r="IO103" s="90"/>
      <c r="IP103" s="90"/>
      <c r="IQ103" s="90"/>
      <c r="IR103" s="90"/>
      <c r="IS103" s="90"/>
      <c r="IT103" s="90"/>
      <c r="IU103" s="90"/>
      <c r="IV103" s="90"/>
    </row>
    <row r="104" spans="1:256" s="91" customFormat="1">
      <c r="A104" s="87"/>
      <c r="B104" s="87"/>
      <c r="C104" s="88"/>
      <c r="D104" s="87"/>
      <c r="E104" s="26" t="s">
        <v>158</v>
      </c>
      <c r="F104" s="77"/>
      <c r="G104" s="27">
        <f>G97+G99+G101+G103</f>
        <v>100000</v>
      </c>
      <c r="H104" s="73">
        <f>H97+H99+H101+H103</f>
        <v>49045.369999999995</v>
      </c>
      <c r="I104" s="73">
        <f>I97+I99+I101+I103</f>
        <v>50954.630000000005</v>
      </c>
      <c r="J104" s="104"/>
      <c r="K104" s="104"/>
      <c r="L104" s="104"/>
      <c r="M104" s="90"/>
      <c r="N104" s="90"/>
      <c r="O104" s="90"/>
      <c r="P104" s="90"/>
      <c r="Q104" s="90"/>
      <c r="R104" s="90"/>
      <c r="S104" s="90"/>
      <c r="T104" s="90"/>
      <c r="U104" s="90"/>
      <c r="V104" s="90"/>
      <c r="W104" s="90"/>
      <c r="X104" s="90"/>
      <c r="Y104" s="90"/>
      <c r="Z104" s="90"/>
      <c r="AA104" s="90"/>
      <c r="AB104" s="90"/>
      <c r="AC104" s="90"/>
      <c r="AD104" s="90"/>
      <c r="AE104" s="90"/>
      <c r="AF104" s="90"/>
      <c r="AG104" s="90"/>
      <c r="AH104" s="90"/>
      <c r="AI104" s="90"/>
      <c r="AJ104" s="90"/>
      <c r="AK104" s="90"/>
      <c r="AL104" s="90"/>
      <c r="AM104" s="90"/>
      <c r="AN104" s="90"/>
      <c r="AO104" s="90"/>
      <c r="AP104" s="90"/>
      <c r="AQ104" s="90"/>
      <c r="AR104" s="90"/>
      <c r="AS104" s="90"/>
      <c r="AT104" s="90"/>
      <c r="AU104" s="90"/>
      <c r="AV104" s="90"/>
      <c r="AW104" s="90"/>
      <c r="AX104" s="90"/>
      <c r="AY104" s="90"/>
      <c r="AZ104" s="90"/>
      <c r="BA104" s="90"/>
      <c r="BB104" s="90"/>
      <c r="BC104" s="90"/>
      <c r="BD104" s="90"/>
      <c r="BE104" s="90"/>
      <c r="BF104" s="90"/>
      <c r="BG104" s="90"/>
      <c r="BH104" s="90"/>
      <c r="BI104" s="90"/>
      <c r="BJ104" s="90"/>
      <c r="BK104" s="90"/>
      <c r="BL104" s="90"/>
      <c r="BM104" s="90"/>
      <c r="BN104" s="90"/>
      <c r="BO104" s="90"/>
      <c r="BP104" s="90"/>
      <c r="BQ104" s="90"/>
      <c r="BR104" s="90"/>
      <c r="BS104" s="90"/>
      <c r="BT104" s="90"/>
      <c r="BU104" s="90"/>
      <c r="BV104" s="90"/>
      <c r="BW104" s="90"/>
      <c r="BX104" s="90"/>
      <c r="BY104" s="90"/>
      <c r="BZ104" s="90"/>
      <c r="CA104" s="90"/>
      <c r="CB104" s="90"/>
      <c r="CC104" s="90"/>
      <c r="CD104" s="90"/>
      <c r="CE104" s="90"/>
      <c r="CF104" s="90"/>
      <c r="CG104" s="90"/>
      <c r="CH104" s="90"/>
      <c r="CI104" s="90"/>
      <c r="CJ104" s="90"/>
      <c r="CK104" s="90"/>
      <c r="CL104" s="90"/>
      <c r="CM104" s="90"/>
      <c r="CN104" s="90"/>
      <c r="CO104" s="90"/>
      <c r="CP104" s="90"/>
      <c r="CQ104" s="90"/>
      <c r="CR104" s="90"/>
      <c r="CS104" s="90"/>
      <c r="CT104" s="90"/>
      <c r="CU104" s="90"/>
      <c r="CV104" s="90"/>
      <c r="CW104" s="90"/>
      <c r="CX104" s="90"/>
      <c r="CY104" s="90"/>
      <c r="CZ104" s="90"/>
      <c r="DA104" s="90"/>
      <c r="DB104" s="90"/>
      <c r="DC104" s="90"/>
      <c r="DD104" s="90"/>
      <c r="DE104" s="90"/>
      <c r="DF104" s="90"/>
      <c r="DG104" s="90"/>
      <c r="DH104" s="90"/>
      <c r="DI104" s="90"/>
      <c r="DJ104" s="90"/>
      <c r="DK104" s="90"/>
      <c r="DL104" s="90"/>
      <c r="DM104" s="90"/>
      <c r="DN104" s="90"/>
      <c r="DO104" s="90"/>
      <c r="DP104" s="90"/>
      <c r="DQ104" s="90"/>
      <c r="DR104" s="90"/>
      <c r="DS104" s="90"/>
      <c r="DT104" s="90"/>
      <c r="DU104" s="90"/>
      <c r="DV104" s="90"/>
      <c r="DW104" s="90"/>
      <c r="DX104" s="90"/>
      <c r="DY104" s="90"/>
      <c r="DZ104" s="90"/>
      <c r="EA104" s="90"/>
      <c r="EB104" s="90"/>
      <c r="EC104" s="90"/>
      <c r="ED104" s="90"/>
      <c r="EE104" s="90"/>
      <c r="EF104" s="90"/>
      <c r="EG104" s="90"/>
      <c r="EH104" s="90"/>
      <c r="EI104" s="90"/>
      <c r="EJ104" s="90"/>
      <c r="EK104" s="90"/>
      <c r="EL104" s="90"/>
      <c r="EM104" s="90"/>
      <c r="EN104" s="90"/>
      <c r="EO104" s="90"/>
      <c r="EP104" s="90"/>
      <c r="EQ104" s="90"/>
      <c r="ER104" s="90"/>
      <c r="ES104" s="90"/>
      <c r="ET104" s="90"/>
      <c r="EU104" s="90"/>
      <c r="EV104" s="90"/>
      <c r="EW104" s="90"/>
      <c r="EX104" s="90"/>
      <c r="EY104" s="90"/>
      <c r="EZ104" s="90"/>
      <c r="FA104" s="90"/>
      <c r="FB104" s="90"/>
      <c r="FC104" s="90"/>
      <c r="FD104" s="90"/>
      <c r="FE104" s="90"/>
      <c r="FF104" s="90"/>
      <c r="FG104" s="90"/>
      <c r="FH104" s="90"/>
      <c r="FI104" s="90"/>
      <c r="FJ104" s="90"/>
      <c r="FK104" s="90"/>
      <c r="FL104" s="90"/>
      <c r="FM104" s="90"/>
      <c r="FN104" s="90"/>
      <c r="FO104" s="90"/>
      <c r="FP104" s="90"/>
      <c r="FQ104" s="90"/>
      <c r="FR104" s="90"/>
      <c r="FS104" s="90"/>
      <c r="FT104" s="90"/>
      <c r="FU104" s="90"/>
      <c r="FV104" s="90"/>
      <c r="FW104" s="90"/>
      <c r="FX104" s="90"/>
      <c r="FY104" s="90"/>
      <c r="FZ104" s="90"/>
      <c r="GA104" s="90"/>
      <c r="GB104" s="90"/>
      <c r="GC104" s="90"/>
      <c r="GD104" s="90"/>
      <c r="GE104" s="90"/>
      <c r="GF104" s="90"/>
      <c r="GG104" s="90"/>
      <c r="GH104" s="90"/>
      <c r="GI104" s="90"/>
      <c r="GJ104" s="90"/>
      <c r="GK104" s="90"/>
      <c r="GL104" s="90"/>
      <c r="GM104" s="90"/>
      <c r="GN104" s="90"/>
      <c r="GO104" s="90"/>
      <c r="GP104" s="90"/>
      <c r="GQ104" s="90"/>
      <c r="GR104" s="90"/>
      <c r="GS104" s="90"/>
      <c r="GT104" s="90"/>
      <c r="GU104" s="90"/>
      <c r="GV104" s="90"/>
      <c r="GW104" s="90"/>
      <c r="GX104" s="90"/>
      <c r="GY104" s="90"/>
      <c r="GZ104" s="90"/>
      <c r="HA104" s="90"/>
      <c r="HB104" s="90"/>
      <c r="HC104" s="90"/>
      <c r="HD104" s="90"/>
      <c r="HE104" s="90"/>
      <c r="HF104" s="90"/>
      <c r="HG104" s="90"/>
      <c r="HH104" s="90"/>
      <c r="HI104" s="90"/>
      <c r="HJ104" s="90"/>
      <c r="HK104" s="90"/>
      <c r="HL104" s="90"/>
      <c r="HM104" s="90"/>
      <c r="HN104" s="90"/>
      <c r="HO104" s="90"/>
      <c r="HP104" s="90"/>
      <c r="HQ104" s="90"/>
      <c r="HR104" s="90"/>
      <c r="HS104" s="90"/>
      <c r="HT104" s="90"/>
      <c r="HU104" s="90"/>
      <c r="HV104" s="90"/>
      <c r="HW104" s="90"/>
      <c r="HX104" s="90"/>
      <c r="HY104" s="90"/>
      <c r="HZ104" s="90"/>
      <c r="IA104" s="90"/>
      <c r="IB104" s="90"/>
      <c r="IC104" s="90"/>
      <c r="ID104" s="90"/>
      <c r="IE104" s="90"/>
      <c r="IF104" s="90"/>
      <c r="IG104" s="90"/>
      <c r="IH104" s="90"/>
      <c r="II104" s="90"/>
      <c r="IJ104" s="90"/>
      <c r="IK104" s="90"/>
      <c r="IL104" s="90"/>
      <c r="IM104" s="90"/>
      <c r="IN104" s="90"/>
      <c r="IO104" s="90"/>
      <c r="IP104" s="90"/>
      <c r="IQ104" s="90"/>
      <c r="IR104" s="90"/>
      <c r="IS104" s="90"/>
      <c r="IT104" s="90"/>
      <c r="IU104" s="90"/>
      <c r="IV104" s="90"/>
    </row>
    <row r="105" spans="1:256" ht="89.25">
      <c r="A105" s="20"/>
      <c r="B105" s="20" t="s">
        <v>24</v>
      </c>
      <c r="C105" s="21" t="s">
        <v>159</v>
      </c>
      <c r="D105" s="98" t="s">
        <v>160</v>
      </c>
      <c r="E105" s="31" t="s">
        <v>161</v>
      </c>
      <c r="F105" s="76" t="s">
        <v>162</v>
      </c>
      <c r="G105" s="32">
        <v>62683.25</v>
      </c>
      <c r="H105" s="86" t="s">
        <v>436</v>
      </c>
      <c r="I105" s="72"/>
      <c r="J105" s="22"/>
      <c r="K105" s="22"/>
      <c r="L105" s="22"/>
    </row>
    <row r="106" spans="1:256">
      <c r="A106" s="20"/>
      <c r="B106" s="20"/>
      <c r="C106" s="21"/>
      <c r="D106" s="20"/>
      <c r="E106" s="26" t="s">
        <v>163</v>
      </c>
      <c r="F106" s="77"/>
      <c r="G106" s="27">
        <v>62683.25</v>
      </c>
      <c r="H106" s="73">
        <v>62683.25</v>
      </c>
      <c r="I106" s="73">
        <v>0</v>
      </c>
      <c r="J106" s="28"/>
      <c r="K106" s="28"/>
      <c r="L106" s="28"/>
    </row>
    <row r="107" spans="1:256">
      <c r="A107" s="20"/>
      <c r="B107" s="20"/>
      <c r="C107" s="21"/>
      <c r="D107" s="20"/>
      <c r="E107" s="31" t="s">
        <v>164</v>
      </c>
      <c r="F107" s="76" t="s">
        <v>165</v>
      </c>
      <c r="G107" s="32">
        <v>48800</v>
      </c>
      <c r="H107" s="72"/>
      <c r="I107" s="72"/>
      <c r="J107" s="22"/>
      <c r="K107" s="22"/>
      <c r="L107" s="22"/>
    </row>
    <row r="108" spans="1:256">
      <c r="A108" s="20"/>
      <c r="B108" s="20"/>
      <c r="C108" s="21"/>
      <c r="D108" s="20"/>
      <c r="E108" s="26" t="s">
        <v>166</v>
      </c>
      <c r="F108" s="77"/>
      <c r="G108" s="27">
        <v>48800</v>
      </c>
      <c r="H108" s="73">
        <v>48800</v>
      </c>
      <c r="I108" s="73">
        <v>0</v>
      </c>
      <c r="J108" s="28"/>
      <c r="K108" s="28"/>
      <c r="L108" s="28"/>
    </row>
    <row r="109" spans="1:256" ht="140.25">
      <c r="A109" s="80" t="s">
        <v>210</v>
      </c>
      <c r="B109" s="80" t="s">
        <v>167</v>
      </c>
      <c r="C109" s="81" t="s">
        <v>168</v>
      </c>
      <c r="D109" s="98" t="s">
        <v>169</v>
      </c>
      <c r="E109" s="82" t="s">
        <v>289</v>
      </c>
      <c r="F109" s="83" t="s">
        <v>152</v>
      </c>
      <c r="G109" s="84">
        <v>60000</v>
      </c>
      <c r="H109" s="72"/>
      <c r="I109" s="72"/>
      <c r="J109" s="22"/>
      <c r="K109" s="22"/>
      <c r="L109" s="22"/>
    </row>
    <row r="110" spans="1:256">
      <c r="A110" s="20"/>
      <c r="B110" s="20"/>
      <c r="C110" s="21"/>
      <c r="D110" s="20"/>
      <c r="E110" s="26" t="s">
        <v>170</v>
      </c>
      <c r="F110" s="77"/>
      <c r="G110" s="27">
        <v>60000</v>
      </c>
      <c r="H110" s="73">
        <v>47766.14</v>
      </c>
      <c r="I110" s="73">
        <v>12233.86</v>
      </c>
      <c r="J110" s="28"/>
      <c r="K110" s="28"/>
      <c r="L110" s="28"/>
    </row>
    <row r="111" spans="1:256" ht="102">
      <c r="A111" s="20"/>
      <c r="B111" s="20" t="s">
        <v>25</v>
      </c>
      <c r="C111" s="21" t="s">
        <v>171</v>
      </c>
      <c r="D111" s="98" t="s">
        <v>172</v>
      </c>
      <c r="E111" s="31" t="s">
        <v>173</v>
      </c>
      <c r="F111" s="76" t="s">
        <v>26</v>
      </c>
      <c r="G111" s="32">
        <v>39193.32</v>
      </c>
      <c r="H111" s="72"/>
      <c r="I111" s="72"/>
      <c r="J111" s="22"/>
      <c r="K111" s="22"/>
      <c r="L111" s="22"/>
    </row>
    <row r="112" spans="1:256">
      <c r="A112" s="20"/>
      <c r="B112" s="20"/>
      <c r="C112" s="21"/>
      <c r="D112" s="20"/>
      <c r="E112" s="26" t="s">
        <v>174</v>
      </c>
      <c r="F112" s="77"/>
      <c r="G112" s="27">
        <v>39193.32</v>
      </c>
      <c r="H112" s="73">
        <v>39193.32</v>
      </c>
      <c r="I112" s="73">
        <v>0</v>
      </c>
      <c r="J112" s="28"/>
      <c r="K112" s="28"/>
      <c r="L112" s="28"/>
    </row>
    <row r="113" spans="1:12" ht="89.25">
      <c r="A113" s="20"/>
      <c r="B113" s="20"/>
      <c r="C113" s="21" t="s">
        <v>175</v>
      </c>
      <c r="D113" s="98" t="s">
        <v>176</v>
      </c>
      <c r="E113" s="31" t="s">
        <v>173</v>
      </c>
      <c r="F113" s="76" t="s">
        <v>26</v>
      </c>
      <c r="G113" s="32">
        <v>70000</v>
      </c>
      <c r="H113" s="72"/>
      <c r="I113" s="72"/>
      <c r="J113" s="22"/>
      <c r="K113" s="22"/>
      <c r="L113" s="22"/>
    </row>
    <row r="114" spans="1:12">
      <c r="A114" s="20"/>
      <c r="B114" s="20"/>
      <c r="C114" s="21"/>
      <c r="D114" s="20"/>
      <c r="E114" s="26" t="s">
        <v>174</v>
      </c>
      <c r="F114" s="77"/>
      <c r="G114" s="27">
        <v>70000</v>
      </c>
      <c r="H114" s="73">
        <f>G114-I114</f>
        <v>52476.92</v>
      </c>
      <c r="I114" s="73">
        <v>17523.080000000002</v>
      </c>
      <c r="J114" s="28"/>
      <c r="K114" s="28"/>
      <c r="L114" s="28"/>
    </row>
    <row r="115" spans="1:12" ht="76.5">
      <c r="A115" s="80"/>
      <c r="B115" s="80" t="s">
        <v>27</v>
      </c>
      <c r="C115" s="81" t="s">
        <v>28</v>
      </c>
      <c r="D115" s="98" t="s">
        <v>29</v>
      </c>
      <c r="E115" s="82" t="s">
        <v>177</v>
      </c>
      <c r="F115" s="83" t="s">
        <v>30</v>
      </c>
      <c r="G115" s="84">
        <f>2162124-1582124</f>
        <v>580000</v>
      </c>
      <c r="H115" s="72"/>
      <c r="I115" s="72"/>
      <c r="J115" s="22"/>
      <c r="K115" s="22"/>
      <c r="L115" s="22"/>
    </row>
    <row r="116" spans="1:12" ht="24">
      <c r="A116" s="80"/>
      <c r="B116" s="80"/>
      <c r="C116" s="81"/>
      <c r="D116" s="80"/>
      <c r="E116" s="82" t="s">
        <v>374</v>
      </c>
      <c r="F116" s="83" t="s">
        <v>375</v>
      </c>
      <c r="G116" s="32">
        <v>200000</v>
      </c>
      <c r="H116" s="72"/>
      <c r="I116" s="72"/>
      <c r="J116" s="22"/>
      <c r="K116" s="22"/>
      <c r="L116" s="22"/>
    </row>
    <row r="117" spans="1:12">
      <c r="A117" s="80"/>
      <c r="B117" s="80"/>
      <c r="C117" s="81"/>
      <c r="D117" s="80"/>
      <c r="E117" s="26" t="str">
        <f>E116</f>
        <v>C99J19000270002</v>
      </c>
      <c r="F117" s="77"/>
      <c r="G117" s="27">
        <f>G116</f>
        <v>200000</v>
      </c>
      <c r="H117" s="73">
        <v>115218.2</v>
      </c>
      <c r="I117" s="73">
        <f>G117-H117</f>
        <v>84781.8</v>
      </c>
      <c r="J117" s="28"/>
      <c r="K117" s="28"/>
      <c r="L117" s="28"/>
    </row>
    <row r="118" spans="1:12" ht="24">
      <c r="A118" s="80"/>
      <c r="B118" s="80"/>
      <c r="C118" s="81"/>
      <c r="D118" s="80"/>
      <c r="E118" s="82" t="s">
        <v>377</v>
      </c>
      <c r="F118" s="83" t="s">
        <v>378</v>
      </c>
      <c r="G118" s="32">
        <v>380000</v>
      </c>
      <c r="H118" s="72"/>
      <c r="I118" s="72"/>
      <c r="J118" s="22"/>
      <c r="K118" s="22"/>
      <c r="L118" s="22"/>
    </row>
    <row r="119" spans="1:12">
      <c r="A119" s="80"/>
      <c r="B119" s="80"/>
      <c r="C119" s="81"/>
      <c r="D119" s="80"/>
      <c r="E119" s="26" t="str">
        <f>E118</f>
        <v>C99J19000280002</v>
      </c>
      <c r="F119" s="77"/>
      <c r="G119" s="27">
        <f>G118</f>
        <v>380000</v>
      </c>
      <c r="H119" s="73">
        <v>79154.460000000006</v>
      </c>
      <c r="I119" s="73">
        <f>G119-H119</f>
        <v>300845.53999999998</v>
      </c>
      <c r="J119" s="28"/>
      <c r="K119" s="28"/>
      <c r="L119" s="28"/>
    </row>
    <row r="120" spans="1:12">
      <c r="A120" s="80"/>
      <c r="B120" s="80"/>
      <c r="C120" s="81"/>
      <c r="D120" s="80"/>
      <c r="E120" s="70" t="s">
        <v>440</v>
      </c>
      <c r="F120" s="94"/>
      <c r="G120" s="95">
        <f>G116+G118</f>
        <v>580000</v>
      </c>
      <c r="H120" s="96">
        <f>H117+H119</f>
        <v>194372.66</v>
      </c>
      <c r="I120" s="96">
        <f>I117+I119</f>
        <v>385627.33999999997</v>
      </c>
      <c r="J120" s="28"/>
      <c r="K120" s="28"/>
      <c r="L120" s="28"/>
    </row>
    <row r="121" spans="1:12">
      <c r="A121" s="20"/>
      <c r="B121" s="20"/>
      <c r="C121" s="21"/>
      <c r="D121" s="20"/>
      <c r="E121" s="31" t="s">
        <v>298</v>
      </c>
      <c r="F121" s="76" t="s">
        <v>276</v>
      </c>
      <c r="G121" s="32">
        <v>1397124</v>
      </c>
      <c r="H121" s="72"/>
      <c r="I121" s="72"/>
      <c r="J121" s="22"/>
      <c r="K121" s="22"/>
      <c r="L121" s="22"/>
    </row>
    <row r="122" spans="1:12">
      <c r="A122" s="20"/>
      <c r="B122" s="20"/>
      <c r="C122" s="21"/>
      <c r="D122" s="20"/>
      <c r="E122" s="26" t="s">
        <v>435</v>
      </c>
      <c r="F122" s="77"/>
      <c r="G122" s="27"/>
      <c r="H122" s="73">
        <v>1225498.1499999999</v>
      </c>
      <c r="I122" s="73">
        <v>171625.85</v>
      </c>
      <c r="J122" s="28"/>
      <c r="K122" s="28"/>
      <c r="L122" s="28"/>
    </row>
    <row r="123" spans="1:12">
      <c r="A123" s="20"/>
      <c r="B123" s="20"/>
      <c r="C123" s="21"/>
      <c r="D123" s="20"/>
      <c r="E123" s="31" t="s">
        <v>299</v>
      </c>
      <c r="F123" s="76" t="s">
        <v>278</v>
      </c>
      <c r="G123" s="32">
        <v>105000</v>
      </c>
      <c r="H123" s="72"/>
      <c r="I123" s="72"/>
      <c r="J123" s="22"/>
      <c r="K123" s="22"/>
      <c r="L123" s="22"/>
    </row>
    <row r="124" spans="1:12">
      <c r="A124" s="20"/>
      <c r="B124" s="20"/>
      <c r="C124" s="21"/>
      <c r="D124" s="20"/>
      <c r="E124" s="26" t="s">
        <v>434</v>
      </c>
      <c r="F124" s="77"/>
      <c r="G124" s="27"/>
      <c r="H124" s="73">
        <v>100736.29</v>
      </c>
      <c r="I124" s="73">
        <v>4236.71</v>
      </c>
      <c r="J124" s="28"/>
      <c r="K124" s="28"/>
      <c r="L124" s="28"/>
    </row>
    <row r="125" spans="1:12">
      <c r="A125" s="20"/>
      <c r="B125" s="20"/>
      <c r="C125" s="21"/>
      <c r="D125" s="20"/>
      <c r="E125" s="31" t="s">
        <v>300</v>
      </c>
      <c r="F125" s="76" t="s">
        <v>301</v>
      </c>
      <c r="G125" s="32">
        <v>80000</v>
      </c>
      <c r="H125" s="72"/>
      <c r="I125" s="72"/>
      <c r="J125" s="22"/>
      <c r="K125" s="22"/>
      <c r="L125" s="22"/>
    </row>
    <row r="126" spans="1:12">
      <c r="A126" s="20"/>
      <c r="B126" s="20"/>
      <c r="C126" s="21"/>
      <c r="D126" s="20"/>
      <c r="E126" s="26" t="s">
        <v>433</v>
      </c>
      <c r="F126" s="77"/>
      <c r="G126" s="27">
        <v>80000</v>
      </c>
      <c r="H126" s="73">
        <v>80000</v>
      </c>
      <c r="I126" s="73">
        <v>0</v>
      </c>
      <c r="J126" s="28"/>
      <c r="K126" s="28"/>
      <c r="L126" s="28"/>
    </row>
    <row r="127" spans="1:12" ht="140.25">
      <c r="A127" s="20"/>
      <c r="B127" s="20" t="s">
        <v>74</v>
      </c>
      <c r="C127" s="21" t="s">
        <v>75</v>
      </c>
      <c r="D127" s="98" t="s">
        <v>76</v>
      </c>
      <c r="E127" s="31" t="s">
        <v>77</v>
      </c>
      <c r="F127" s="76" t="s">
        <v>78</v>
      </c>
      <c r="G127" s="32">
        <v>220649.27</v>
      </c>
      <c r="H127" s="72"/>
      <c r="I127" s="72"/>
      <c r="J127" s="22"/>
      <c r="K127" s="22"/>
      <c r="L127" s="22"/>
    </row>
    <row r="128" spans="1:12">
      <c r="A128" s="20"/>
      <c r="B128" s="20"/>
      <c r="C128" s="21"/>
      <c r="D128" s="20"/>
      <c r="E128" s="26" t="s">
        <v>79</v>
      </c>
      <c r="F128" s="77"/>
      <c r="G128" s="27">
        <v>220649.27</v>
      </c>
      <c r="H128" s="73">
        <v>129587.17</v>
      </c>
      <c r="I128" s="73">
        <f>G128-H128</f>
        <v>91062.099999999991</v>
      </c>
      <c r="J128" s="28"/>
      <c r="K128" s="28"/>
      <c r="L128" s="28"/>
    </row>
    <row r="129" spans="1:12" ht="89.25">
      <c r="A129" s="80" t="s">
        <v>211</v>
      </c>
      <c r="B129" s="80" t="s">
        <v>178</v>
      </c>
      <c r="C129" s="81" t="s">
        <v>212</v>
      </c>
      <c r="D129" s="98" t="s">
        <v>179</v>
      </c>
      <c r="E129" s="82" t="s">
        <v>213</v>
      </c>
      <c r="F129" s="83" t="s">
        <v>180</v>
      </c>
      <c r="G129" s="84">
        <v>140000</v>
      </c>
      <c r="H129" s="72"/>
      <c r="I129" s="72"/>
      <c r="J129" s="22"/>
      <c r="K129" s="22"/>
      <c r="L129" s="22"/>
    </row>
    <row r="130" spans="1:12">
      <c r="A130" s="20"/>
      <c r="B130" s="20"/>
      <c r="C130" s="21"/>
      <c r="D130" s="20"/>
      <c r="E130" s="26" t="s">
        <v>214</v>
      </c>
      <c r="F130" s="77"/>
      <c r="G130" s="27">
        <v>140000</v>
      </c>
      <c r="H130" s="73">
        <v>43346.6</v>
      </c>
      <c r="I130" s="73">
        <f>G130-H130</f>
        <v>96653.4</v>
      </c>
      <c r="J130" s="28"/>
      <c r="K130" s="28"/>
      <c r="L130" s="28"/>
    </row>
    <row r="131" spans="1:12" ht="127.5">
      <c r="A131" s="20" t="s">
        <v>211</v>
      </c>
      <c r="B131" s="20" t="s">
        <v>195</v>
      </c>
      <c r="C131" s="21" t="s">
        <v>196</v>
      </c>
      <c r="D131" s="98" t="s">
        <v>197</v>
      </c>
      <c r="E131" s="31" t="s">
        <v>198</v>
      </c>
      <c r="F131" s="76" t="s">
        <v>199</v>
      </c>
      <c r="G131" s="32">
        <v>7235000</v>
      </c>
      <c r="H131" s="72"/>
      <c r="I131" s="72"/>
      <c r="J131" s="22"/>
      <c r="K131" s="22"/>
      <c r="L131" s="22"/>
    </row>
    <row r="132" spans="1:12">
      <c r="A132" s="20"/>
      <c r="B132" s="20"/>
      <c r="C132" s="21"/>
      <c r="D132" s="20"/>
      <c r="E132" s="26" t="s">
        <v>200</v>
      </c>
      <c r="F132" s="77"/>
      <c r="G132" s="27">
        <v>7235000</v>
      </c>
      <c r="H132" s="73">
        <v>2422823.4</v>
      </c>
      <c r="I132" s="73">
        <v>2930000</v>
      </c>
      <c r="J132" s="97">
        <f>G132-H132-I132</f>
        <v>1882176.5999999996</v>
      </c>
      <c r="K132" s="28"/>
      <c r="L132" s="28"/>
    </row>
    <row r="133" spans="1:12" ht="127.5">
      <c r="A133" s="80"/>
      <c r="B133" s="80" t="s">
        <v>178</v>
      </c>
      <c r="C133" s="81" t="s">
        <v>215</v>
      </c>
      <c r="D133" s="98" t="s">
        <v>181</v>
      </c>
      <c r="E133" s="82" t="s">
        <v>308</v>
      </c>
      <c r="F133" s="83" t="s">
        <v>216</v>
      </c>
      <c r="G133" s="84">
        <v>15000</v>
      </c>
      <c r="H133" s="72"/>
      <c r="I133" s="72"/>
      <c r="J133" s="22"/>
      <c r="K133" s="22"/>
      <c r="L133" s="22"/>
    </row>
    <row r="134" spans="1:12">
      <c r="A134" s="20"/>
      <c r="B134" s="20"/>
      <c r="C134" s="21"/>
      <c r="D134" s="20"/>
      <c r="E134" s="31"/>
      <c r="F134" s="76" t="s">
        <v>217</v>
      </c>
      <c r="G134" s="32">
        <v>113138.89</v>
      </c>
      <c r="H134" s="72"/>
      <c r="I134" s="72"/>
      <c r="J134" s="22"/>
      <c r="K134" s="22"/>
      <c r="L134" s="22"/>
    </row>
    <row r="135" spans="1:12">
      <c r="A135" s="20"/>
      <c r="B135" s="20"/>
      <c r="C135" s="21"/>
      <c r="D135" s="20"/>
      <c r="E135" s="31"/>
      <c r="F135" s="76" t="s">
        <v>218</v>
      </c>
      <c r="G135" s="32">
        <v>30000</v>
      </c>
      <c r="H135" s="72"/>
      <c r="I135" s="72"/>
      <c r="J135" s="22"/>
      <c r="K135" s="22"/>
      <c r="L135" s="22"/>
    </row>
    <row r="136" spans="1:12" ht="24">
      <c r="A136" s="20"/>
      <c r="B136" s="20"/>
      <c r="C136" s="21"/>
      <c r="D136" s="20"/>
      <c r="E136" s="31"/>
      <c r="F136" s="76" t="s">
        <v>219</v>
      </c>
      <c r="G136" s="32">
        <v>6578</v>
      </c>
      <c r="H136" s="72"/>
      <c r="I136" s="72"/>
      <c r="J136" s="22"/>
      <c r="K136" s="22"/>
      <c r="L136" s="22"/>
    </row>
    <row r="137" spans="1:12" ht="24">
      <c r="A137" s="20"/>
      <c r="B137" s="20"/>
      <c r="C137" s="21"/>
      <c r="D137" s="20"/>
      <c r="E137" s="31"/>
      <c r="F137" s="76" t="s">
        <v>220</v>
      </c>
      <c r="G137" s="32">
        <v>1049.2</v>
      </c>
      <c r="H137" s="72"/>
      <c r="I137" s="72"/>
      <c r="J137" s="22"/>
      <c r="K137" s="22"/>
      <c r="L137" s="22"/>
    </row>
    <row r="138" spans="1:12">
      <c r="A138" s="20"/>
      <c r="B138" s="20"/>
      <c r="C138" s="21"/>
      <c r="D138" s="20"/>
      <c r="E138" s="31"/>
      <c r="F138" s="76" t="s">
        <v>221</v>
      </c>
      <c r="G138" s="32">
        <v>17325</v>
      </c>
      <c r="H138" s="72"/>
      <c r="I138" s="72"/>
      <c r="J138" s="22"/>
      <c r="K138" s="22"/>
      <c r="L138" s="22"/>
    </row>
    <row r="139" spans="1:12">
      <c r="A139" s="20"/>
      <c r="B139" s="20"/>
      <c r="C139" s="21"/>
      <c r="D139" s="20"/>
      <c r="E139" s="31"/>
      <c r="F139" s="76" t="s">
        <v>222</v>
      </c>
      <c r="G139" s="32">
        <v>40000</v>
      </c>
      <c r="H139" s="72"/>
      <c r="I139" s="72"/>
      <c r="J139" s="22"/>
      <c r="K139" s="22"/>
      <c r="L139" s="22"/>
    </row>
    <row r="140" spans="1:12">
      <c r="A140" s="20"/>
      <c r="B140" s="20"/>
      <c r="C140" s="21"/>
      <c r="D140" s="20"/>
      <c r="E140" s="31"/>
      <c r="F140" s="76" t="s">
        <v>223</v>
      </c>
      <c r="G140" s="32">
        <v>20618</v>
      </c>
      <c r="H140" s="72"/>
      <c r="I140" s="72"/>
      <c r="J140" s="22"/>
      <c r="K140" s="22"/>
      <c r="L140" s="22"/>
    </row>
    <row r="141" spans="1:12" ht="24">
      <c r="A141" s="20"/>
      <c r="B141" s="20"/>
      <c r="C141" s="21"/>
      <c r="D141" s="20"/>
      <c r="E141" s="31"/>
      <c r="F141" s="76" t="s">
        <v>224</v>
      </c>
      <c r="G141" s="32">
        <v>1322.48</v>
      </c>
      <c r="H141" s="72"/>
      <c r="I141" s="72"/>
      <c r="J141" s="22"/>
      <c r="K141" s="22"/>
      <c r="L141" s="22"/>
    </row>
    <row r="142" spans="1:12" ht="24">
      <c r="A142" s="20"/>
      <c r="B142" s="20"/>
      <c r="C142" s="21"/>
      <c r="D142" s="20"/>
      <c r="E142" s="31"/>
      <c r="F142" s="76" t="s">
        <v>225</v>
      </c>
      <c r="G142" s="32">
        <v>2771.84</v>
      </c>
      <c r="H142" s="72"/>
      <c r="I142" s="72"/>
      <c r="J142" s="22"/>
      <c r="K142" s="22"/>
      <c r="L142" s="22"/>
    </row>
    <row r="143" spans="1:12">
      <c r="A143" s="20"/>
      <c r="B143" s="20"/>
      <c r="C143" s="21"/>
      <c r="D143" s="20"/>
      <c r="E143" s="31"/>
      <c r="F143" s="76" t="s">
        <v>226</v>
      </c>
      <c r="G143" s="32">
        <v>42090</v>
      </c>
      <c r="H143" s="72"/>
      <c r="I143" s="72"/>
      <c r="J143" s="22"/>
      <c r="K143" s="22"/>
      <c r="L143" s="22"/>
    </row>
    <row r="144" spans="1:12">
      <c r="A144" s="20"/>
      <c r="B144" s="20"/>
      <c r="C144" s="21"/>
      <c r="D144" s="20"/>
      <c r="E144" s="31"/>
      <c r="F144" s="76" t="s">
        <v>227</v>
      </c>
      <c r="G144" s="32">
        <v>50000</v>
      </c>
      <c r="H144" s="72"/>
      <c r="I144" s="72"/>
      <c r="J144" s="22"/>
      <c r="K144" s="22"/>
      <c r="L144" s="22"/>
    </row>
    <row r="145" spans="1:12">
      <c r="A145" s="20"/>
      <c r="B145" s="20"/>
      <c r="C145" s="21"/>
      <c r="D145" s="20"/>
      <c r="E145" s="31"/>
      <c r="F145" s="76" t="s">
        <v>228</v>
      </c>
      <c r="G145" s="32">
        <v>17690</v>
      </c>
      <c r="H145" s="72"/>
      <c r="I145" s="72"/>
      <c r="J145" s="22"/>
      <c r="K145" s="22"/>
      <c r="L145" s="22"/>
    </row>
    <row r="146" spans="1:12">
      <c r="A146" s="20"/>
      <c r="B146" s="20"/>
      <c r="C146" s="21"/>
      <c r="D146" s="20"/>
      <c r="E146" s="31"/>
      <c r="F146" s="76" t="s">
        <v>229</v>
      </c>
      <c r="G146" s="32">
        <v>27000</v>
      </c>
      <c r="H146" s="72"/>
      <c r="I146" s="72"/>
      <c r="J146" s="22"/>
      <c r="K146" s="22"/>
      <c r="L146" s="22"/>
    </row>
    <row r="147" spans="1:12">
      <c r="A147" s="20"/>
      <c r="B147" s="20"/>
      <c r="C147" s="21"/>
      <c r="D147" s="20"/>
      <c r="E147" s="31"/>
      <c r="F147" s="76" t="s">
        <v>230</v>
      </c>
      <c r="G147" s="32">
        <v>43005</v>
      </c>
      <c r="H147" s="72"/>
      <c r="I147" s="72"/>
      <c r="J147" s="22"/>
      <c r="K147" s="22"/>
      <c r="L147" s="22"/>
    </row>
    <row r="148" spans="1:12">
      <c r="A148" s="20"/>
      <c r="B148" s="20"/>
      <c r="C148" s="21"/>
      <c r="D148" s="20"/>
      <c r="E148" s="31"/>
      <c r="F148" s="76" t="s">
        <v>231</v>
      </c>
      <c r="G148" s="32">
        <v>5171.99</v>
      </c>
      <c r="H148" s="72"/>
      <c r="I148" s="72"/>
      <c r="J148" s="22"/>
      <c r="K148" s="22"/>
      <c r="L148" s="22"/>
    </row>
    <row r="149" spans="1:12" ht="24">
      <c r="A149" s="20"/>
      <c r="B149" s="20"/>
      <c r="C149" s="21"/>
      <c r="D149" s="20"/>
      <c r="E149" s="31"/>
      <c r="F149" s="76" t="s">
        <v>232</v>
      </c>
      <c r="G149" s="32">
        <v>1301.74</v>
      </c>
      <c r="H149" s="72"/>
      <c r="I149" s="72"/>
      <c r="J149" s="22"/>
      <c r="K149" s="22"/>
      <c r="L149" s="22"/>
    </row>
    <row r="150" spans="1:12">
      <c r="A150" s="20"/>
      <c r="B150" s="20"/>
      <c r="C150" s="21"/>
      <c r="D150" s="20"/>
      <c r="E150" s="31"/>
      <c r="F150" s="76" t="s">
        <v>233</v>
      </c>
      <c r="G150" s="32">
        <v>15000</v>
      </c>
      <c r="H150" s="72"/>
      <c r="I150" s="72"/>
      <c r="J150" s="22"/>
      <c r="K150" s="22"/>
      <c r="L150" s="22"/>
    </row>
    <row r="151" spans="1:12" ht="24">
      <c r="A151" s="20"/>
      <c r="B151" s="20"/>
      <c r="C151" s="21"/>
      <c r="D151" s="20"/>
      <c r="E151" s="31"/>
      <c r="F151" s="76" t="s">
        <v>234</v>
      </c>
      <c r="G151" s="32">
        <v>9783.1</v>
      </c>
      <c r="H151" s="72"/>
      <c r="I151" s="72"/>
      <c r="J151" s="22"/>
      <c r="K151" s="22"/>
      <c r="L151" s="22"/>
    </row>
    <row r="152" spans="1:12">
      <c r="A152" s="20"/>
      <c r="B152" s="20"/>
      <c r="C152" s="21"/>
      <c r="D152" s="20"/>
      <c r="E152" s="31"/>
      <c r="F152" s="76" t="s">
        <v>235</v>
      </c>
      <c r="G152" s="32">
        <v>50000</v>
      </c>
      <c r="H152" s="72"/>
      <c r="I152" s="72"/>
      <c r="J152" s="23"/>
      <c r="K152" s="23"/>
      <c r="L152" s="23"/>
    </row>
    <row r="153" spans="1:12">
      <c r="A153" s="20"/>
      <c r="B153" s="20"/>
      <c r="C153" s="21"/>
      <c r="D153" s="20"/>
      <c r="E153" s="31"/>
      <c r="F153" s="76" t="s">
        <v>236</v>
      </c>
      <c r="G153" s="32">
        <v>60000</v>
      </c>
      <c r="H153" s="72"/>
      <c r="I153" s="72"/>
      <c r="J153" s="23"/>
      <c r="K153" s="23"/>
      <c r="L153" s="23"/>
    </row>
    <row r="154" spans="1:12">
      <c r="A154" s="20"/>
      <c r="B154" s="20"/>
      <c r="C154" s="21"/>
      <c r="D154" s="20"/>
      <c r="E154" s="26" t="s">
        <v>237</v>
      </c>
      <c r="F154" s="77"/>
      <c r="G154" s="27">
        <v>568845.24</v>
      </c>
      <c r="H154" s="73">
        <v>259936.46</v>
      </c>
      <c r="I154" s="73">
        <v>308908.78000000003</v>
      </c>
      <c r="J154" s="28"/>
      <c r="K154" s="28"/>
      <c r="L154" s="28"/>
    </row>
    <row r="155" spans="1:12" ht="114.75">
      <c r="A155" s="80"/>
      <c r="B155" s="80"/>
      <c r="C155" s="81" t="s">
        <v>238</v>
      </c>
      <c r="D155" s="98" t="s">
        <v>184</v>
      </c>
      <c r="E155" s="82" t="s">
        <v>182</v>
      </c>
      <c r="F155" s="83" t="s">
        <v>239</v>
      </c>
      <c r="G155" s="84">
        <v>630000</v>
      </c>
      <c r="H155" s="72"/>
      <c r="I155" s="72"/>
      <c r="J155" s="22"/>
      <c r="K155" s="22"/>
      <c r="L155" s="22"/>
    </row>
    <row r="156" spans="1:12">
      <c r="A156" s="20"/>
      <c r="B156" s="20"/>
      <c r="C156" s="21"/>
      <c r="D156" s="20"/>
      <c r="E156" s="26" t="s">
        <v>183</v>
      </c>
      <c r="F156" s="77"/>
      <c r="G156" s="27">
        <v>630000</v>
      </c>
      <c r="H156" s="73">
        <v>0</v>
      </c>
      <c r="I156" s="73">
        <v>630000</v>
      </c>
      <c r="J156" s="28"/>
      <c r="K156" s="28"/>
      <c r="L156" s="28"/>
    </row>
    <row r="157" spans="1:12" ht="89.25">
      <c r="A157" s="20"/>
      <c r="B157" s="20"/>
      <c r="C157" s="21" t="s">
        <v>185</v>
      </c>
      <c r="D157" s="98" t="s">
        <v>186</v>
      </c>
      <c r="E157" s="31" t="s">
        <v>187</v>
      </c>
      <c r="F157" s="76" t="s">
        <v>188</v>
      </c>
      <c r="G157" s="32">
        <v>10004</v>
      </c>
      <c r="H157" s="72"/>
      <c r="I157" s="72"/>
      <c r="J157" s="22"/>
      <c r="K157" s="22"/>
      <c r="L157" s="22"/>
    </row>
    <row r="158" spans="1:12">
      <c r="A158" s="20"/>
      <c r="B158" s="20"/>
      <c r="C158" s="21"/>
      <c r="D158" s="20"/>
      <c r="E158" s="31"/>
      <c r="F158" s="76" t="s">
        <v>193</v>
      </c>
      <c r="G158" s="32">
        <v>3893</v>
      </c>
      <c r="H158" s="72"/>
      <c r="I158" s="72"/>
      <c r="J158" s="22"/>
      <c r="K158" s="22"/>
      <c r="L158" s="22"/>
    </row>
    <row r="159" spans="1:12">
      <c r="A159" s="20"/>
      <c r="B159" s="20"/>
      <c r="C159" s="21"/>
      <c r="D159" s="20"/>
      <c r="E159" s="31"/>
      <c r="F159" s="76" t="s">
        <v>189</v>
      </c>
      <c r="G159" s="32">
        <v>3975</v>
      </c>
      <c r="H159" s="72"/>
      <c r="I159" s="72"/>
      <c r="J159" s="23"/>
      <c r="K159" s="23"/>
      <c r="L159" s="23"/>
    </row>
    <row r="160" spans="1:12">
      <c r="A160" s="20"/>
      <c r="B160" s="20"/>
      <c r="C160" s="21"/>
      <c r="D160" s="20"/>
      <c r="E160" s="31"/>
      <c r="F160" s="76" t="s">
        <v>190</v>
      </c>
      <c r="G160" s="32">
        <v>6985.72</v>
      </c>
      <c r="H160" s="72"/>
      <c r="I160" s="72"/>
      <c r="J160" s="23"/>
      <c r="K160" s="23"/>
      <c r="L160" s="23"/>
    </row>
    <row r="161" spans="1:12" s="16" customFormat="1">
      <c r="A161" s="20"/>
      <c r="B161" s="20"/>
      <c r="C161" s="21"/>
      <c r="D161" s="20"/>
      <c r="E161" s="31"/>
      <c r="F161" s="76" t="s">
        <v>191</v>
      </c>
      <c r="G161" s="32">
        <v>6039</v>
      </c>
      <c r="H161" s="72"/>
      <c r="I161" s="72"/>
      <c r="J161" s="24"/>
      <c r="K161" s="24"/>
      <c r="L161" s="24"/>
    </row>
    <row r="162" spans="1:12" s="16" customFormat="1">
      <c r="A162" s="20"/>
      <c r="B162" s="20"/>
      <c r="C162" s="21"/>
      <c r="D162" s="20"/>
      <c r="E162" s="31"/>
      <c r="F162" s="76" t="s">
        <v>192</v>
      </c>
      <c r="G162" s="32">
        <v>8296</v>
      </c>
      <c r="H162" s="74"/>
      <c r="I162" s="74"/>
      <c r="J162" s="25"/>
      <c r="K162" s="25"/>
      <c r="L162" s="25"/>
    </row>
    <row r="163" spans="1:12" s="16" customFormat="1">
      <c r="A163" s="20"/>
      <c r="B163" s="20"/>
      <c r="C163" s="21"/>
      <c r="D163" s="20"/>
      <c r="E163" s="26" t="s">
        <v>194</v>
      </c>
      <c r="F163" s="77"/>
      <c r="G163" s="79">
        <v>39192.720000000001</v>
      </c>
      <c r="H163" s="73">
        <v>39193.32</v>
      </c>
      <c r="I163" s="73">
        <v>0</v>
      </c>
      <c r="J163" s="29"/>
      <c r="K163" s="29"/>
      <c r="L163" s="29"/>
    </row>
    <row r="164" spans="1:12" ht="140.25">
      <c r="A164" s="80" t="s">
        <v>240</v>
      </c>
      <c r="B164" s="80" t="s">
        <v>241</v>
      </c>
      <c r="C164" s="81" t="s">
        <v>242</v>
      </c>
      <c r="D164" s="98" t="s">
        <v>243</v>
      </c>
      <c r="E164" s="82" t="s">
        <v>328</v>
      </c>
      <c r="F164" s="83" t="s">
        <v>329</v>
      </c>
      <c r="G164" s="84">
        <v>120000</v>
      </c>
      <c r="H164" s="72"/>
      <c r="I164" s="72"/>
      <c r="J164" s="23"/>
      <c r="K164" s="23"/>
      <c r="L164" s="23"/>
    </row>
    <row r="165" spans="1:12" s="16" customFormat="1">
      <c r="A165" s="20"/>
      <c r="B165" s="20"/>
      <c r="C165" s="21"/>
      <c r="D165" s="20"/>
      <c r="E165" s="26" t="s">
        <v>424</v>
      </c>
      <c r="F165" s="77"/>
      <c r="G165" s="79"/>
      <c r="H165" s="73">
        <v>0</v>
      </c>
      <c r="I165" s="73">
        <v>120000</v>
      </c>
      <c r="J165" s="29"/>
      <c r="K165" s="29"/>
      <c r="L165" s="29"/>
    </row>
    <row r="166" spans="1:12">
      <c r="A166" s="80"/>
      <c r="B166" s="80"/>
      <c r="C166" s="81"/>
      <c r="D166" s="80"/>
      <c r="E166" s="82" t="s">
        <v>331</v>
      </c>
      <c r="F166" s="83" t="s">
        <v>332</v>
      </c>
      <c r="G166" s="84">
        <v>65000</v>
      </c>
      <c r="H166" s="72"/>
      <c r="I166" s="72"/>
      <c r="J166" s="23"/>
      <c r="K166" s="23"/>
      <c r="L166" s="23"/>
    </row>
    <row r="167" spans="1:12" s="16" customFormat="1">
      <c r="A167" s="20"/>
      <c r="B167" s="20"/>
      <c r="C167" s="21"/>
      <c r="D167" s="20"/>
      <c r="E167" s="26" t="s">
        <v>423</v>
      </c>
      <c r="F167" s="77"/>
      <c r="G167" s="79"/>
      <c r="H167" s="73">
        <v>8009.3</v>
      </c>
      <c r="I167" s="73">
        <v>56990.7</v>
      </c>
      <c r="J167" s="29"/>
      <c r="K167" s="29"/>
      <c r="L167" s="29"/>
    </row>
    <row r="168" spans="1:12">
      <c r="A168" s="80"/>
      <c r="B168" s="80"/>
      <c r="C168" s="81"/>
      <c r="D168" s="80"/>
      <c r="E168" s="82" t="s">
        <v>333</v>
      </c>
      <c r="F168" s="83" t="s">
        <v>334</v>
      </c>
      <c r="G168" s="84">
        <v>1076099.56</v>
      </c>
      <c r="H168" s="72"/>
      <c r="I168" s="72"/>
      <c r="J168" s="23"/>
      <c r="K168" s="23"/>
      <c r="L168" s="23"/>
    </row>
    <row r="169" spans="1:12">
      <c r="A169" s="20"/>
      <c r="B169" s="20"/>
      <c r="C169" s="21"/>
      <c r="D169" s="20"/>
      <c r="E169" s="26" t="s">
        <v>422</v>
      </c>
      <c r="F169" s="77"/>
      <c r="G169" s="27">
        <v>1076099.56</v>
      </c>
      <c r="H169" s="73">
        <v>10263.43</v>
      </c>
      <c r="I169" s="73">
        <v>1065836.1299999999</v>
      </c>
      <c r="J169" s="30"/>
      <c r="K169" s="30"/>
      <c r="L169" s="30"/>
    </row>
    <row r="170" spans="1:12" ht="102">
      <c r="A170" s="20"/>
      <c r="B170" s="20" t="s">
        <v>244</v>
      </c>
      <c r="C170" s="21" t="s">
        <v>245</v>
      </c>
      <c r="D170" s="98" t="s">
        <v>246</v>
      </c>
      <c r="E170" s="31" t="s">
        <v>247</v>
      </c>
      <c r="F170" s="76" t="s">
        <v>248</v>
      </c>
      <c r="G170" s="32">
        <v>2193.6999999999998</v>
      </c>
      <c r="H170" s="72"/>
      <c r="I170" s="72"/>
      <c r="J170" s="23"/>
      <c r="K170" s="23"/>
      <c r="L170" s="23"/>
    </row>
    <row r="171" spans="1:12">
      <c r="A171" s="20"/>
      <c r="B171" s="20"/>
      <c r="C171" s="21"/>
      <c r="D171" s="20"/>
      <c r="E171" s="26" t="s">
        <v>249</v>
      </c>
      <c r="F171" s="77"/>
      <c r="G171" s="27">
        <v>2193.6999999999998</v>
      </c>
      <c r="H171" s="73">
        <v>0</v>
      </c>
      <c r="I171" s="73">
        <v>2193.6999999999998</v>
      </c>
      <c r="J171" s="30"/>
      <c r="K171" s="30"/>
      <c r="L171" s="30"/>
    </row>
    <row r="172" spans="1:12" ht="153">
      <c r="A172" s="20"/>
      <c r="B172" s="20" t="s">
        <v>201</v>
      </c>
      <c r="C172" s="21" t="s">
        <v>250</v>
      </c>
      <c r="D172" s="98" t="s">
        <v>251</v>
      </c>
      <c r="E172" s="31" t="s">
        <v>252</v>
      </c>
      <c r="F172" s="76" t="s">
        <v>253</v>
      </c>
      <c r="G172" s="32">
        <v>499725.30833333335</v>
      </c>
      <c r="H172" s="72"/>
      <c r="I172" s="72"/>
      <c r="J172" s="23"/>
      <c r="K172" s="23"/>
      <c r="L172" s="23"/>
    </row>
    <row r="173" spans="1:12">
      <c r="A173" s="20"/>
      <c r="B173" s="20"/>
      <c r="C173" s="21"/>
      <c r="D173" s="20"/>
      <c r="E173" s="26" t="s">
        <v>254</v>
      </c>
      <c r="F173" s="77"/>
      <c r="G173" s="27">
        <v>499725.30833333335</v>
      </c>
      <c r="H173" s="73">
        <v>499725.31</v>
      </c>
      <c r="I173" s="73">
        <v>0</v>
      </c>
      <c r="J173" s="30"/>
      <c r="K173" s="30"/>
      <c r="L173" s="30"/>
    </row>
    <row r="174" spans="1:12" ht="178.5">
      <c r="A174" s="80"/>
      <c r="B174" s="80"/>
      <c r="C174" s="81" t="s">
        <v>255</v>
      </c>
      <c r="D174" s="99" t="s">
        <v>256</v>
      </c>
      <c r="E174" s="76" t="s">
        <v>445</v>
      </c>
      <c r="F174" s="83" t="s">
        <v>444</v>
      </c>
      <c r="G174" s="84">
        <v>3519.39</v>
      </c>
      <c r="H174" s="72"/>
      <c r="I174" s="72"/>
      <c r="J174" s="23"/>
      <c r="K174" s="23"/>
      <c r="L174" s="23"/>
    </row>
    <row r="175" spans="1:12">
      <c r="A175" s="80"/>
      <c r="B175" s="80"/>
      <c r="C175" s="81"/>
      <c r="D175" s="99"/>
      <c r="E175" s="31" t="s">
        <v>407</v>
      </c>
      <c r="F175" s="76" t="s">
        <v>408</v>
      </c>
      <c r="G175" s="32">
        <v>6000</v>
      </c>
      <c r="H175" s="32">
        <f>G175</f>
        <v>6000</v>
      </c>
      <c r="I175" s="72"/>
      <c r="J175" s="23"/>
      <c r="K175" s="23"/>
      <c r="L175" s="23"/>
    </row>
    <row r="176" spans="1:12" ht="24">
      <c r="A176" s="80"/>
      <c r="B176" s="80"/>
      <c r="C176" s="81"/>
      <c r="D176" s="99"/>
      <c r="E176" s="31" t="s">
        <v>409</v>
      </c>
      <c r="F176" s="76" t="s">
        <v>410</v>
      </c>
      <c r="G176" s="32">
        <v>10000</v>
      </c>
      <c r="H176" s="32">
        <f t="shared" ref="H176:H179" si="0">G176</f>
        <v>10000</v>
      </c>
      <c r="I176" s="72"/>
      <c r="J176" s="23"/>
      <c r="K176" s="23"/>
      <c r="L176" s="23"/>
    </row>
    <row r="177" spans="1:12" ht="24">
      <c r="A177" s="80"/>
      <c r="B177" s="80"/>
      <c r="C177" s="81"/>
      <c r="D177" s="99"/>
      <c r="E177" s="31" t="s">
        <v>411</v>
      </c>
      <c r="F177" s="76" t="s">
        <v>412</v>
      </c>
      <c r="G177" s="32">
        <v>5000</v>
      </c>
      <c r="H177" s="32">
        <f t="shared" si="0"/>
        <v>5000</v>
      </c>
      <c r="I177" s="72"/>
      <c r="J177" s="23"/>
      <c r="K177" s="23"/>
      <c r="L177" s="23"/>
    </row>
    <row r="178" spans="1:12" ht="24">
      <c r="A178" s="80"/>
      <c r="B178" s="80"/>
      <c r="C178" s="81"/>
      <c r="D178" s="99"/>
      <c r="E178" s="31" t="s">
        <v>413</v>
      </c>
      <c r="F178" s="76" t="s">
        <v>414</v>
      </c>
      <c r="G178" s="32">
        <v>24000</v>
      </c>
      <c r="H178" s="32">
        <f t="shared" si="0"/>
        <v>24000</v>
      </c>
      <c r="I178" s="72"/>
      <c r="J178" s="23"/>
      <c r="K178" s="23"/>
      <c r="L178" s="23"/>
    </row>
    <row r="179" spans="1:12">
      <c r="A179" s="80"/>
      <c r="B179" s="80"/>
      <c r="C179" s="81"/>
      <c r="D179" s="99"/>
      <c r="E179" s="31" t="s">
        <v>415</v>
      </c>
      <c r="F179" s="76" t="s">
        <v>416</v>
      </c>
      <c r="G179" s="32">
        <v>20000</v>
      </c>
      <c r="H179" s="32">
        <f t="shared" si="0"/>
        <v>20000</v>
      </c>
      <c r="I179" s="72"/>
      <c r="J179" s="23"/>
      <c r="K179" s="23"/>
      <c r="L179" s="23"/>
    </row>
    <row r="180" spans="1:12">
      <c r="A180" s="20"/>
      <c r="B180" s="20"/>
      <c r="C180" s="21"/>
      <c r="D180" s="20"/>
      <c r="E180" s="26" t="s">
        <v>443</v>
      </c>
      <c r="F180" s="77"/>
      <c r="G180" s="27">
        <v>3519.39</v>
      </c>
      <c r="H180" s="73">
        <v>3519.39</v>
      </c>
      <c r="I180" s="73">
        <v>0</v>
      </c>
      <c r="J180" s="30"/>
      <c r="K180" s="30"/>
      <c r="L180" s="30"/>
    </row>
    <row r="181" spans="1:12" ht="89.25">
      <c r="A181" s="20"/>
      <c r="B181" s="20" t="s">
        <v>178</v>
      </c>
      <c r="C181" s="21" t="s">
        <v>257</v>
      </c>
      <c r="D181" s="98" t="s">
        <v>258</v>
      </c>
      <c r="E181" s="31" t="s">
        <v>247</v>
      </c>
      <c r="F181" s="76" t="s">
        <v>259</v>
      </c>
      <c r="G181" s="32">
        <v>9406.2000000000007</v>
      </c>
      <c r="H181" s="72"/>
      <c r="I181" s="72"/>
      <c r="J181" s="23"/>
      <c r="K181" s="23"/>
      <c r="L181" s="23"/>
    </row>
    <row r="182" spans="1:12">
      <c r="A182" s="20"/>
      <c r="B182" s="20"/>
      <c r="C182" s="21"/>
      <c r="D182" s="20"/>
      <c r="E182" s="31"/>
      <c r="F182" s="76" t="s">
        <v>260</v>
      </c>
      <c r="G182" s="32">
        <v>7149.12</v>
      </c>
      <c r="H182" s="72"/>
      <c r="I182" s="72"/>
      <c r="J182" s="23"/>
      <c r="K182" s="23"/>
      <c r="L182" s="23"/>
    </row>
    <row r="183" spans="1:12">
      <c r="A183" s="20"/>
      <c r="B183" s="20"/>
      <c r="C183" s="21"/>
      <c r="D183" s="20"/>
      <c r="E183" s="31"/>
      <c r="F183" s="76" t="s">
        <v>261</v>
      </c>
      <c r="G183" s="32">
        <v>22638</v>
      </c>
      <c r="H183" s="72"/>
      <c r="I183" s="72"/>
      <c r="J183" s="23"/>
      <c r="K183" s="23"/>
      <c r="L183" s="23"/>
    </row>
    <row r="184" spans="1:12">
      <c r="A184" s="20"/>
      <c r="B184" s="20"/>
      <c r="C184" s="21"/>
      <c r="D184" s="20"/>
      <c r="E184" s="26" t="s">
        <v>249</v>
      </c>
      <c r="F184" s="77"/>
      <c r="G184" s="27">
        <v>39193.32</v>
      </c>
      <c r="H184" s="73">
        <v>32044.2</v>
      </c>
      <c r="I184" s="73">
        <f>9342.82-I171</f>
        <v>7149.12</v>
      </c>
      <c r="J184" s="30"/>
      <c r="K184" s="30"/>
      <c r="L184" s="30"/>
    </row>
    <row r="185" spans="1:12" ht="38.25">
      <c r="A185" s="20"/>
      <c r="B185" s="20" t="s">
        <v>446</v>
      </c>
      <c r="C185" s="21"/>
      <c r="D185" s="98" t="s">
        <v>447</v>
      </c>
      <c r="E185" s="31" t="s">
        <v>418</v>
      </c>
      <c r="F185" s="76" t="s">
        <v>419</v>
      </c>
      <c r="G185" s="32">
        <v>300000</v>
      </c>
      <c r="H185" s="72"/>
      <c r="I185" s="72"/>
      <c r="J185" s="23"/>
      <c r="K185" s="23"/>
      <c r="L185" s="23"/>
    </row>
    <row r="186" spans="1:12">
      <c r="A186" s="20"/>
      <c r="B186" s="20"/>
      <c r="C186" s="21"/>
      <c r="D186" s="98"/>
      <c r="E186" s="26" t="str">
        <f>E185</f>
        <v>C94E20003020002</v>
      </c>
      <c r="F186" s="102"/>
      <c r="G186" s="27">
        <v>300000</v>
      </c>
      <c r="H186" s="73">
        <v>255297.63</v>
      </c>
      <c r="I186" s="73">
        <f>G186-H186</f>
        <v>44702.369999999995</v>
      </c>
      <c r="J186" s="30"/>
      <c r="K186" s="30"/>
      <c r="L186" s="30"/>
    </row>
    <row r="187" spans="1:12">
      <c r="A187" s="20"/>
      <c r="B187" s="20"/>
      <c r="C187" s="21"/>
      <c r="D187" s="20"/>
      <c r="E187" s="31" t="s">
        <v>420</v>
      </c>
      <c r="F187" s="76" t="s">
        <v>421</v>
      </c>
      <c r="G187" s="32">
        <v>395280</v>
      </c>
      <c r="H187" s="72"/>
      <c r="I187" s="72"/>
      <c r="J187" s="23"/>
      <c r="K187" s="23"/>
      <c r="L187" s="23"/>
    </row>
    <row r="188" spans="1:12">
      <c r="A188" s="20"/>
      <c r="B188" s="20"/>
      <c r="C188" s="21"/>
      <c r="D188" s="20"/>
      <c r="E188" s="26" t="str">
        <f>E187</f>
        <v>C94E20003030002</v>
      </c>
      <c r="F188" s="102"/>
      <c r="G188" s="27">
        <v>395280</v>
      </c>
      <c r="H188" s="73">
        <v>41409.410000000003</v>
      </c>
      <c r="I188" s="73">
        <f>G188-H188</f>
        <v>353870.58999999997</v>
      </c>
      <c r="J188" s="30"/>
      <c r="K188" s="30"/>
      <c r="L188" s="30"/>
    </row>
    <row r="189" spans="1:12" ht="36.75">
      <c r="A189" s="20"/>
      <c r="B189" s="20"/>
      <c r="C189" s="21"/>
      <c r="D189" s="20"/>
      <c r="E189" s="103" t="s">
        <v>320</v>
      </c>
      <c r="F189" s="76" t="s">
        <v>449</v>
      </c>
      <c r="G189" s="32">
        <v>353800</v>
      </c>
      <c r="H189" s="72"/>
      <c r="I189" s="72"/>
      <c r="J189" s="23"/>
      <c r="K189" s="23"/>
      <c r="L189" s="23"/>
    </row>
    <row r="190" spans="1:12">
      <c r="A190" s="20"/>
      <c r="B190" s="20"/>
      <c r="C190" s="21"/>
      <c r="D190" s="20"/>
      <c r="E190" s="26" t="s">
        <v>320</v>
      </c>
      <c r="F190" s="102"/>
      <c r="G190" s="27">
        <v>353800</v>
      </c>
      <c r="H190" s="73">
        <v>349803.05</v>
      </c>
      <c r="I190" s="73">
        <v>3996.95</v>
      </c>
      <c r="J190" s="30"/>
      <c r="K190" s="30"/>
      <c r="L190" s="30"/>
    </row>
    <row r="191" spans="1:12" ht="51">
      <c r="A191" s="20"/>
      <c r="B191" s="20" t="s">
        <v>395</v>
      </c>
      <c r="C191" s="21" t="s">
        <v>441</v>
      </c>
      <c r="D191" s="98" t="s">
        <v>442</v>
      </c>
      <c r="E191" s="31"/>
      <c r="F191" s="76" t="s">
        <v>398</v>
      </c>
      <c r="G191" s="32">
        <v>30000</v>
      </c>
      <c r="H191" s="72"/>
      <c r="I191" s="72"/>
      <c r="J191" s="23"/>
      <c r="K191" s="23"/>
      <c r="L191" s="23"/>
    </row>
    <row r="192" spans="1:12">
      <c r="A192" s="20"/>
      <c r="B192" s="20"/>
      <c r="C192" s="21"/>
      <c r="D192" s="20"/>
      <c r="E192" s="26" t="s">
        <v>249</v>
      </c>
      <c r="F192" s="77"/>
      <c r="G192" s="27">
        <v>30000</v>
      </c>
      <c r="H192" s="73">
        <v>25376</v>
      </c>
      <c r="I192" s="73">
        <f>G192-H192</f>
        <v>4624</v>
      </c>
      <c r="J192" s="30"/>
      <c r="K192" s="30"/>
      <c r="L192" s="30"/>
    </row>
    <row r="193" spans="1:12" ht="76.5">
      <c r="A193" s="20"/>
      <c r="B193" s="20" t="s">
        <v>400</v>
      </c>
      <c r="C193" s="21" t="s">
        <v>401</v>
      </c>
      <c r="D193" s="98" t="s">
        <v>402</v>
      </c>
      <c r="E193" s="31" t="s">
        <v>83</v>
      </c>
      <c r="F193" s="76" t="s">
        <v>403</v>
      </c>
      <c r="G193" s="32">
        <v>9089.58</v>
      </c>
      <c r="H193" s="100"/>
      <c r="I193" s="100"/>
      <c r="J193" s="101"/>
      <c r="K193" s="101"/>
      <c r="L193" s="101"/>
    </row>
    <row r="194" spans="1:12">
      <c r="A194" s="20"/>
      <c r="B194" s="20"/>
      <c r="C194" s="21"/>
      <c r="D194" s="20"/>
      <c r="E194" s="26" t="str">
        <f>E193</f>
        <v>C94E16000680002</v>
      </c>
      <c r="F194" s="77"/>
      <c r="G194" s="27">
        <v>9089.58</v>
      </c>
      <c r="H194" s="73">
        <v>0</v>
      </c>
      <c r="I194" s="73">
        <f>G194-H194</f>
        <v>9089.58</v>
      </c>
      <c r="J194" s="30"/>
      <c r="K194" s="30"/>
      <c r="L194" s="30"/>
    </row>
    <row r="195" spans="1:12" ht="77.25">
      <c r="A195" s="20"/>
      <c r="B195" s="20" t="s">
        <v>450</v>
      </c>
      <c r="C195" s="21"/>
      <c r="D195" s="98" t="s">
        <v>451</v>
      </c>
      <c r="E195" s="103" t="s">
        <v>320</v>
      </c>
      <c r="F195" s="76" t="s">
        <v>452</v>
      </c>
      <c r="G195" s="32">
        <v>16000</v>
      </c>
      <c r="H195" s="100"/>
      <c r="I195" s="100"/>
      <c r="J195" s="101"/>
      <c r="K195" s="101"/>
      <c r="L195" s="101"/>
    </row>
    <row r="196" spans="1:12">
      <c r="A196" s="20"/>
      <c r="B196" s="20"/>
      <c r="C196" s="21"/>
      <c r="D196" s="20"/>
      <c r="E196" s="26" t="s">
        <v>320</v>
      </c>
      <c r="F196" s="77"/>
      <c r="G196" s="27">
        <v>16000</v>
      </c>
      <c r="H196" s="73">
        <v>0</v>
      </c>
      <c r="I196" s="73">
        <v>16000</v>
      </c>
      <c r="J196" s="30"/>
      <c r="K196" s="30"/>
      <c r="L196" s="30"/>
    </row>
  </sheetData>
  <autoFilter ref="A3:IV184" xr:uid="{00000000-0001-0000-0100-000000000000}"/>
  <mergeCells count="11">
    <mergeCell ref="H52:I52"/>
    <mergeCell ref="H95:I95"/>
    <mergeCell ref="A1:L1"/>
    <mergeCell ref="G2:G3"/>
    <mergeCell ref="H2:L2"/>
    <mergeCell ref="A2:A3"/>
    <mergeCell ref="B2:B3"/>
    <mergeCell ref="C2:C3"/>
    <mergeCell ref="D2:D3"/>
    <mergeCell ref="E2:E3"/>
    <mergeCell ref="F2:F3"/>
  </mergeCells>
  <pageMargins left="0.70866141732283472" right="0.70866141732283472" top="0.74803149606299213" bottom="0.74803149606299213" header="0.31496062992125984" footer="0.31496062992125984"/>
  <pageSetup paperSize="8" scale="80" fitToHeight="0" orientation="landscape" r:id="rId1"/>
  <headerFooter>
    <oddFooter>&amp;C&amp;"Helvetica Neue,Regular"&amp;12&amp;K000000&amp;P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8EAD6C-08B4-41F7-A323-5122ED850C52}">
  <dimension ref="A1:M64"/>
  <sheetViews>
    <sheetView topLeftCell="B18" workbookViewId="0">
      <selection activeCell="C29" sqref="C29"/>
    </sheetView>
  </sheetViews>
  <sheetFormatPr defaultRowHeight="12.75"/>
  <cols>
    <col min="1" max="1" width="9.140625" style="34"/>
    <col min="2" max="2" width="23.85546875" style="36" customWidth="1"/>
    <col min="3" max="3" width="24.7109375" style="36" customWidth="1"/>
    <col min="4" max="4" width="22.7109375" style="36" customWidth="1"/>
    <col min="5" max="5" width="49.28515625" style="36" customWidth="1"/>
    <col min="6" max="6" width="19.5703125" style="36" customWidth="1"/>
    <col min="7" max="7" width="47" style="36" customWidth="1"/>
    <col min="8" max="8" width="16.42578125" style="36" customWidth="1"/>
    <col min="9" max="9" width="14.5703125" style="36" bestFit="1" customWidth="1"/>
    <col min="10" max="10" width="15.140625" style="36" customWidth="1"/>
    <col min="11" max="11" width="15.85546875" style="36" customWidth="1"/>
    <col min="12" max="12" width="15.42578125" style="36" customWidth="1"/>
    <col min="13" max="13" width="14.5703125" style="38" customWidth="1"/>
  </cols>
  <sheetData>
    <row r="1" spans="1:13">
      <c r="B1" s="35" t="s">
        <v>262</v>
      </c>
      <c r="E1" s="37"/>
    </row>
    <row r="4" spans="1:13">
      <c r="A4" s="36"/>
      <c r="B4"/>
      <c r="C4"/>
      <c r="D4"/>
      <c r="E4"/>
      <c r="F4"/>
      <c r="G4"/>
      <c r="H4"/>
      <c r="I4"/>
      <c r="J4"/>
      <c r="K4"/>
      <c r="L4"/>
      <c r="M4"/>
    </row>
    <row r="5" spans="1:13">
      <c r="A5" s="36"/>
      <c r="B5" s="119" t="s">
        <v>1</v>
      </c>
      <c r="C5" s="119" t="s">
        <v>2</v>
      </c>
      <c r="D5" s="119" t="s">
        <v>8</v>
      </c>
      <c r="E5" s="119" t="s">
        <v>9</v>
      </c>
      <c r="F5" s="119" t="s">
        <v>3</v>
      </c>
      <c r="G5" s="119" t="s">
        <v>4</v>
      </c>
      <c r="H5" s="119" t="s">
        <v>5</v>
      </c>
      <c r="I5"/>
      <c r="J5"/>
      <c r="K5"/>
      <c r="L5"/>
      <c r="M5"/>
    </row>
    <row r="6" spans="1:13" ht="38.25">
      <c r="A6" s="36"/>
      <c r="B6" s="121"/>
      <c r="C6" s="121"/>
      <c r="D6" s="122"/>
      <c r="E6" s="122"/>
      <c r="F6" s="122"/>
      <c r="G6" s="121"/>
      <c r="H6" s="120"/>
      <c r="I6" s="39" t="s">
        <v>263</v>
      </c>
      <c r="J6" s="39" t="s">
        <v>264</v>
      </c>
      <c r="K6" s="39" t="s">
        <v>265</v>
      </c>
      <c r="L6" s="40" t="s">
        <v>266</v>
      </c>
      <c r="M6" s="40" t="s">
        <v>267</v>
      </c>
    </row>
    <row r="7" spans="1:13" ht="51">
      <c r="A7" s="36" t="s">
        <v>268</v>
      </c>
      <c r="B7" s="41" t="s">
        <v>269</v>
      </c>
      <c r="C7" s="42" t="s">
        <v>270</v>
      </c>
      <c r="D7" s="43" t="s">
        <v>89</v>
      </c>
      <c r="E7" s="44" t="s">
        <v>90</v>
      </c>
      <c r="F7" s="45" t="s">
        <v>91</v>
      </c>
      <c r="G7" s="46" t="s">
        <v>271</v>
      </c>
      <c r="H7" s="47">
        <v>257000</v>
      </c>
      <c r="I7" s="48">
        <v>257000</v>
      </c>
      <c r="J7" s="48">
        <v>257000</v>
      </c>
      <c r="K7" s="48">
        <v>257000</v>
      </c>
      <c r="L7" s="47">
        <v>257000</v>
      </c>
      <c r="M7" s="47">
        <v>0</v>
      </c>
    </row>
    <row r="8" spans="1:13" ht="38.25">
      <c r="A8" s="36" t="s">
        <v>268</v>
      </c>
      <c r="B8" s="41" t="s">
        <v>272</v>
      </c>
      <c r="C8" s="49" t="s">
        <v>273</v>
      </c>
      <c r="D8" s="50" t="s">
        <v>274</v>
      </c>
      <c r="E8" s="44" t="s">
        <v>116</v>
      </c>
      <c r="F8" s="45" t="s">
        <v>275</v>
      </c>
      <c r="G8" s="45" t="s">
        <v>276</v>
      </c>
      <c r="H8" s="47">
        <v>285000</v>
      </c>
      <c r="I8" s="48">
        <v>275186.62</v>
      </c>
      <c r="J8" s="48">
        <v>275186.62</v>
      </c>
      <c r="K8" s="48">
        <v>283641.21999999997</v>
      </c>
      <c r="L8" s="47">
        <v>285000</v>
      </c>
      <c r="M8" s="47">
        <f>L8-H8</f>
        <v>0</v>
      </c>
    </row>
    <row r="9" spans="1:13" ht="38.25">
      <c r="A9" s="36" t="s">
        <v>268</v>
      </c>
      <c r="B9" s="41" t="s">
        <v>272</v>
      </c>
      <c r="C9" s="49" t="s">
        <v>273</v>
      </c>
      <c r="D9" s="50" t="s">
        <v>274</v>
      </c>
      <c r="E9" s="44" t="s">
        <v>116</v>
      </c>
      <c r="F9" s="45" t="s">
        <v>277</v>
      </c>
      <c r="G9" s="45" t="s">
        <v>278</v>
      </c>
      <c r="H9" s="47">
        <v>190000</v>
      </c>
      <c r="I9" s="48">
        <v>190000</v>
      </c>
      <c r="J9" s="48">
        <v>190000</v>
      </c>
      <c r="K9" s="48">
        <v>190000</v>
      </c>
      <c r="L9" s="47">
        <v>190000</v>
      </c>
      <c r="M9" s="47">
        <v>0</v>
      </c>
    </row>
    <row r="10" spans="1:13" ht="51">
      <c r="A10" s="36" t="s">
        <v>268</v>
      </c>
      <c r="B10" s="41" t="s">
        <v>272</v>
      </c>
      <c r="C10" s="49" t="s">
        <v>279</v>
      </c>
      <c r="D10" s="43" t="s">
        <v>120</v>
      </c>
      <c r="E10" s="44" t="s">
        <v>121</v>
      </c>
      <c r="F10" s="45" t="s">
        <v>125</v>
      </c>
      <c r="G10" s="45" t="s">
        <v>126</v>
      </c>
      <c r="H10" s="47">
        <v>50000</v>
      </c>
      <c r="I10" s="48">
        <v>48311.86</v>
      </c>
      <c r="J10" s="48">
        <v>48311.86</v>
      </c>
      <c r="K10" s="48">
        <v>50000</v>
      </c>
      <c r="L10" s="47">
        <v>50000</v>
      </c>
      <c r="M10" s="47">
        <v>0</v>
      </c>
    </row>
    <row r="11" spans="1:13" ht="51">
      <c r="A11" s="36" t="s">
        <v>268</v>
      </c>
      <c r="B11" s="41" t="s">
        <v>272</v>
      </c>
      <c r="C11" s="49" t="s">
        <v>279</v>
      </c>
      <c r="D11" s="43" t="s">
        <v>120</v>
      </c>
      <c r="E11" s="44" t="s">
        <v>121</v>
      </c>
      <c r="F11" s="45" t="s">
        <v>131</v>
      </c>
      <c r="G11" s="45" t="s">
        <v>132</v>
      </c>
      <c r="H11" s="47">
        <v>90000</v>
      </c>
      <c r="I11" s="48">
        <v>0</v>
      </c>
      <c r="J11" s="48">
        <v>0</v>
      </c>
      <c r="K11" s="48">
        <v>0</v>
      </c>
      <c r="L11" s="47">
        <v>0</v>
      </c>
      <c r="M11" s="47">
        <v>90000</v>
      </c>
    </row>
    <row r="12" spans="1:13" ht="38.25">
      <c r="A12" s="36" t="s">
        <v>268</v>
      </c>
      <c r="B12" s="41" t="s">
        <v>272</v>
      </c>
      <c r="C12" s="49" t="s">
        <v>279</v>
      </c>
      <c r="D12" s="43" t="s">
        <v>142</v>
      </c>
      <c r="E12" s="44" t="s">
        <v>143</v>
      </c>
      <c r="F12" s="45" t="s">
        <v>144</v>
      </c>
      <c r="G12" s="45" t="s">
        <v>145</v>
      </c>
      <c r="H12" s="47">
        <v>26358.65</v>
      </c>
      <c r="I12" s="48">
        <v>26358.65</v>
      </c>
      <c r="J12" s="48">
        <v>26358.65</v>
      </c>
      <c r="K12" s="48">
        <v>26358.65</v>
      </c>
      <c r="L12" s="47">
        <v>26358.65</v>
      </c>
      <c r="M12" s="47">
        <v>0</v>
      </c>
    </row>
    <row r="13" spans="1:13" ht="51">
      <c r="A13" s="36" t="s">
        <v>268</v>
      </c>
      <c r="B13" s="41" t="s">
        <v>280</v>
      </c>
      <c r="C13" s="50" t="s">
        <v>281</v>
      </c>
      <c r="D13" s="50" t="s">
        <v>282</v>
      </c>
      <c r="E13" s="44" t="s">
        <v>283</v>
      </c>
      <c r="F13" s="45" t="s">
        <v>284</v>
      </c>
      <c r="G13" s="42" t="s">
        <v>285</v>
      </c>
      <c r="H13" s="47">
        <v>280000</v>
      </c>
      <c r="I13" s="48">
        <v>252003.08000000002</v>
      </c>
      <c r="J13" s="48">
        <v>263813.18</v>
      </c>
      <c r="K13" s="48">
        <v>263843.18</v>
      </c>
      <c r="L13" s="47">
        <f>H13-M13</f>
        <v>265074.33</v>
      </c>
      <c r="M13" s="47">
        <v>14925.67</v>
      </c>
    </row>
    <row r="14" spans="1:13" ht="38.25">
      <c r="A14" s="36" t="s">
        <v>268</v>
      </c>
      <c r="B14" s="41" t="s">
        <v>286</v>
      </c>
      <c r="C14" s="50" t="s">
        <v>287</v>
      </c>
      <c r="D14" s="50" t="s">
        <v>168</v>
      </c>
      <c r="E14" s="44" t="s">
        <v>288</v>
      </c>
      <c r="F14" s="45" t="s">
        <v>289</v>
      </c>
      <c r="G14" s="42" t="s">
        <v>290</v>
      </c>
      <c r="H14" s="47">
        <v>60000</v>
      </c>
      <c r="I14" s="48">
        <v>36923.18</v>
      </c>
      <c r="J14" s="48">
        <v>36923.18</v>
      </c>
      <c r="K14" s="48">
        <v>47196.58</v>
      </c>
      <c r="L14" s="47">
        <f>H14-M14</f>
        <v>47766.14</v>
      </c>
      <c r="M14" s="47">
        <v>12233.86</v>
      </c>
    </row>
    <row r="15" spans="1:13" ht="38.25">
      <c r="A15" s="36" t="s">
        <v>268</v>
      </c>
      <c r="B15" s="41"/>
      <c r="C15" s="50" t="s">
        <v>291</v>
      </c>
      <c r="D15" s="50" t="s">
        <v>292</v>
      </c>
      <c r="E15" s="44" t="s">
        <v>143</v>
      </c>
      <c r="F15" s="45" t="s">
        <v>173</v>
      </c>
      <c r="G15" s="42" t="s">
        <v>293</v>
      </c>
      <c r="H15" s="47">
        <v>39193.32</v>
      </c>
      <c r="I15" s="48">
        <v>39193.32</v>
      </c>
      <c r="J15" s="48">
        <v>39193.32</v>
      </c>
      <c r="K15" s="48">
        <v>39193.32</v>
      </c>
      <c r="L15" s="47">
        <v>39193.32</v>
      </c>
      <c r="M15" s="47">
        <v>0</v>
      </c>
    </row>
    <row r="16" spans="1:13" ht="51">
      <c r="A16" s="36" t="s">
        <v>268</v>
      </c>
      <c r="B16" s="41" t="s">
        <v>286</v>
      </c>
      <c r="C16" s="50" t="s">
        <v>291</v>
      </c>
      <c r="D16" s="50" t="s">
        <v>294</v>
      </c>
      <c r="E16" s="44" t="s">
        <v>295</v>
      </c>
      <c r="F16" s="45" t="s">
        <v>173</v>
      </c>
      <c r="G16" s="42" t="s">
        <v>276</v>
      </c>
      <c r="H16" s="47">
        <v>70000</v>
      </c>
      <c r="I16" s="48">
        <v>52476.93</v>
      </c>
      <c r="J16" s="48">
        <v>52476.93</v>
      </c>
      <c r="K16" s="48">
        <v>52476.93</v>
      </c>
      <c r="L16" s="47">
        <f>H16-M16</f>
        <v>52476.92</v>
      </c>
      <c r="M16" s="47">
        <v>17523.080000000002</v>
      </c>
    </row>
    <row r="17" spans="1:13" ht="51">
      <c r="A17" s="36" t="s">
        <v>268</v>
      </c>
      <c r="B17" s="41" t="s">
        <v>286</v>
      </c>
      <c r="C17" s="50" t="s">
        <v>296</v>
      </c>
      <c r="D17" s="50" t="s">
        <v>297</v>
      </c>
      <c r="E17" s="44" t="s">
        <v>295</v>
      </c>
      <c r="F17" s="45" t="s">
        <v>298</v>
      </c>
      <c r="G17" s="42" t="s">
        <v>276</v>
      </c>
      <c r="H17" s="47">
        <v>1397124</v>
      </c>
      <c r="I17" s="48">
        <v>993784.31</v>
      </c>
      <c r="J17" s="48">
        <v>1140167.1200000001</v>
      </c>
      <c r="K17" s="48">
        <v>1183410.6499999999</v>
      </c>
      <c r="L17" s="47">
        <f>H17-M17</f>
        <v>1225498.1499999999</v>
      </c>
      <c r="M17" s="47">
        <v>171625.85</v>
      </c>
    </row>
    <row r="18" spans="1:13" ht="51">
      <c r="A18" s="36" t="s">
        <v>268</v>
      </c>
      <c r="B18" s="41" t="s">
        <v>286</v>
      </c>
      <c r="C18" s="50" t="s">
        <v>296</v>
      </c>
      <c r="D18" s="50" t="s">
        <v>297</v>
      </c>
      <c r="E18" s="44" t="s">
        <v>295</v>
      </c>
      <c r="F18" s="45" t="s">
        <v>299</v>
      </c>
      <c r="G18" s="42" t="s">
        <v>278</v>
      </c>
      <c r="H18" s="47">
        <v>105000</v>
      </c>
      <c r="I18" s="48">
        <v>66223.709999999992</v>
      </c>
      <c r="J18" s="48">
        <v>78649.41</v>
      </c>
      <c r="K18" s="48">
        <v>79381.41</v>
      </c>
      <c r="L18" s="47">
        <f>H18-M18</f>
        <v>100736.29</v>
      </c>
      <c r="M18" s="47">
        <v>4263.71</v>
      </c>
    </row>
    <row r="19" spans="1:13" ht="51">
      <c r="A19" s="36" t="s">
        <v>268</v>
      </c>
      <c r="B19" s="41" t="s">
        <v>286</v>
      </c>
      <c r="C19" s="50" t="s">
        <v>296</v>
      </c>
      <c r="D19" s="50" t="s">
        <v>297</v>
      </c>
      <c r="E19" s="44" t="s">
        <v>295</v>
      </c>
      <c r="F19" s="45" t="s">
        <v>300</v>
      </c>
      <c r="G19" s="42" t="s">
        <v>301</v>
      </c>
      <c r="H19" s="47">
        <v>80000</v>
      </c>
      <c r="I19" s="48">
        <v>80000</v>
      </c>
      <c r="J19" s="48">
        <v>80000</v>
      </c>
      <c r="K19" s="48">
        <v>80000</v>
      </c>
      <c r="L19" s="47">
        <v>80000</v>
      </c>
      <c r="M19" s="47">
        <v>0</v>
      </c>
    </row>
    <row r="20" spans="1:13" ht="38.25">
      <c r="A20" s="36" t="s">
        <v>268</v>
      </c>
      <c r="B20" s="41"/>
      <c r="C20" s="50" t="s">
        <v>302</v>
      </c>
      <c r="D20" s="50"/>
      <c r="E20" s="44" t="s">
        <v>303</v>
      </c>
      <c r="F20" s="45" t="s">
        <v>187</v>
      </c>
      <c r="G20" s="42" t="s">
        <v>304</v>
      </c>
      <c r="H20" s="47">
        <v>39193.32</v>
      </c>
      <c r="I20" s="48">
        <v>39193.32</v>
      </c>
      <c r="J20" s="48">
        <v>39193.32</v>
      </c>
      <c r="K20" s="48">
        <v>39193.32</v>
      </c>
      <c r="L20" s="47">
        <v>39193.32</v>
      </c>
      <c r="M20" s="47">
        <v>0</v>
      </c>
    </row>
    <row r="21" spans="1:13" ht="51">
      <c r="A21" s="36" t="s">
        <v>268</v>
      </c>
      <c r="B21" s="41" t="s">
        <v>305</v>
      </c>
      <c r="C21" s="50" t="s">
        <v>302</v>
      </c>
      <c r="D21" s="50" t="s">
        <v>306</v>
      </c>
      <c r="E21" s="44" t="s">
        <v>307</v>
      </c>
      <c r="F21" s="45" t="s">
        <v>308</v>
      </c>
      <c r="G21" s="42" t="s">
        <v>309</v>
      </c>
      <c r="H21" s="47">
        <v>568845.24</v>
      </c>
      <c r="I21" s="48">
        <v>92902.520000000019</v>
      </c>
      <c r="J21" s="48">
        <v>166405.89999999997</v>
      </c>
      <c r="K21" s="51">
        <v>568845.24</v>
      </c>
      <c r="L21" s="47">
        <f>H21-M21</f>
        <v>259936.45999999996</v>
      </c>
      <c r="M21" s="47">
        <v>308908.78000000003</v>
      </c>
    </row>
    <row r="22" spans="1:13" ht="38.25">
      <c r="A22" s="36" t="s">
        <v>268</v>
      </c>
      <c r="B22" s="41" t="s">
        <v>305</v>
      </c>
      <c r="C22" s="50" t="s">
        <v>310</v>
      </c>
      <c r="D22" s="50" t="s">
        <v>311</v>
      </c>
      <c r="E22" s="44" t="s">
        <v>312</v>
      </c>
      <c r="F22" s="45" t="s">
        <v>313</v>
      </c>
      <c r="G22" s="42" t="s">
        <v>314</v>
      </c>
      <c r="H22" s="47">
        <v>100000</v>
      </c>
      <c r="I22" s="48">
        <v>34426</v>
      </c>
      <c r="J22" s="48">
        <v>58161.68</v>
      </c>
      <c r="K22" s="48">
        <v>88622.47</v>
      </c>
      <c r="L22" s="47">
        <f>H22-M22</f>
        <v>99224.49</v>
      </c>
      <c r="M22" s="47">
        <v>775.51</v>
      </c>
    </row>
    <row r="23" spans="1:13">
      <c r="A23" s="36" t="s">
        <v>268</v>
      </c>
      <c r="B23" s="41" t="s">
        <v>315</v>
      </c>
      <c r="C23" s="50" t="s">
        <v>316</v>
      </c>
      <c r="D23" s="50"/>
      <c r="E23" s="44"/>
      <c r="F23" s="45" t="s">
        <v>252</v>
      </c>
      <c r="G23" s="42" t="s">
        <v>317</v>
      </c>
      <c r="H23" s="47">
        <v>500000</v>
      </c>
      <c r="I23" s="48">
        <v>499725.38</v>
      </c>
      <c r="J23" s="48">
        <v>499725.38</v>
      </c>
      <c r="K23" s="48">
        <v>499725.38</v>
      </c>
      <c r="L23" s="47">
        <v>499725.38</v>
      </c>
      <c r="M23" s="47">
        <v>274.61999999999534</v>
      </c>
    </row>
    <row r="24" spans="1:13" ht="25.5">
      <c r="A24" s="36" t="s">
        <v>268</v>
      </c>
      <c r="B24" s="41"/>
      <c r="C24" s="50" t="s">
        <v>318</v>
      </c>
      <c r="D24" s="50"/>
      <c r="E24" s="52" t="s">
        <v>319</v>
      </c>
      <c r="F24" s="45" t="s">
        <v>320</v>
      </c>
      <c r="G24" s="42" t="s">
        <v>321</v>
      </c>
      <c r="H24" s="47">
        <f>353800</f>
        <v>353800</v>
      </c>
      <c r="I24" s="48">
        <v>302320.49</v>
      </c>
      <c r="J24" s="48">
        <v>349803.05</v>
      </c>
      <c r="K24" s="48">
        <v>349803.05</v>
      </c>
      <c r="L24" s="47">
        <f>H24-M24</f>
        <v>349803.05</v>
      </c>
      <c r="M24" s="47">
        <f>3996.95</f>
        <v>3996.95</v>
      </c>
    </row>
    <row r="25" spans="1:13" ht="38.25">
      <c r="A25" s="36" t="s">
        <v>268</v>
      </c>
      <c r="B25" s="41"/>
      <c r="C25" s="50" t="s">
        <v>322</v>
      </c>
      <c r="D25" s="50"/>
      <c r="E25" s="44" t="s">
        <v>323</v>
      </c>
      <c r="F25" s="45" t="s">
        <v>247</v>
      </c>
      <c r="G25" s="42" t="s">
        <v>324</v>
      </c>
      <c r="H25" s="53">
        <v>41387.019999999997</v>
      </c>
      <c r="I25" s="48">
        <v>39193.32</v>
      </c>
      <c r="J25" s="48">
        <v>22638</v>
      </c>
      <c r="K25" s="48">
        <v>32044.2</v>
      </c>
      <c r="L25" s="47">
        <f>H25-M25</f>
        <v>32044.199999999997</v>
      </c>
      <c r="M25" s="47">
        <v>9342.82</v>
      </c>
    </row>
    <row r="26" spans="1:13" ht="38.25">
      <c r="A26" s="36" t="s">
        <v>268</v>
      </c>
      <c r="B26" s="54" t="s">
        <v>325</v>
      </c>
      <c r="C26" s="50" t="s">
        <v>326</v>
      </c>
      <c r="D26" s="50"/>
      <c r="E26" s="44" t="s">
        <v>327</v>
      </c>
      <c r="F26" s="45" t="s">
        <v>328</v>
      </c>
      <c r="G26" s="42" t="s">
        <v>329</v>
      </c>
      <c r="H26" s="47">
        <v>120000</v>
      </c>
      <c r="I26" s="48" t="s">
        <v>330</v>
      </c>
      <c r="J26" s="48" t="s">
        <v>330</v>
      </c>
      <c r="K26" s="48" t="s">
        <v>330</v>
      </c>
      <c r="L26" s="47">
        <v>0</v>
      </c>
      <c r="M26" s="47">
        <v>120000</v>
      </c>
    </row>
    <row r="27" spans="1:13" ht="38.25">
      <c r="A27" s="36" t="s">
        <v>268</v>
      </c>
      <c r="B27" s="54" t="s">
        <v>325</v>
      </c>
      <c r="C27" s="50" t="s">
        <v>326</v>
      </c>
      <c r="D27" s="50"/>
      <c r="E27" s="44" t="s">
        <v>327</v>
      </c>
      <c r="F27" s="45" t="s">
        <v>331</v>
      </c>
      <c r="G27" s="42" t="s">
        <v>332</v>
      </c>
      <c r="H27" s="47">
        <v>65000</v>
      </c>
      <c r="I27" s="48" t="s">
        <v>330</v>
      </c>
      <c r="J27" s="48" t="s">
        <v>330</v>
      </c>
      <c r="K27" s="48" t="s">
        <v>330</v>
      </c>
      <c r="L27" s="47">
        <v>8009.3</v>
      </c>
      <c r="M27" s="47">
        <f>H27-L27</f>
        <v>56990.7</v>
      </c>
    </row>
    <row r="28" spans="1:13" ht="38.25">
      <c r="A28" s="36" t="s">
        <v>268</v>
      </c>
      <c r="B28" s="54" t="s">
        <v>325</v>
      </c>
      <c r="C28" s="50" t="s">
        <v>326</v>
      </c>
      <c r="D28" s="50"/>
      <c r="E28" s="44" t="s">
        <v>327</v>
      </c>
      <c r="F28" s="45" t="s">
        <v>333</v>
      </c>
      <c r="G28" s="42" t="s">
        <v>334</v>
      </c>
      <c r="H28" s="47">
        <v>1076099.56</v>
      </c>
      <c r="I28" s="48" t="s">
        <v>330</v>
      </c>
      <c r="J28" s="48" t="s">
        <v>330</v>
      </c>
      <c r="K28" s="48" t="s">
        <v>330</v>
      </c>
      <c r="L28" s="47">
        <v>10263.43</v>
      </c>
      <c r="M28" s="47">
        <f>H28-L28</f>
        <v>1065836.1300000001</v>
      </c>
    </row>
    <row r="29" spans="1:13" ht="25.5">
      <c r="A29" s="36" t="s">
        <v>268</v>
      </c>
      <c r="B29" s="54"/>
      <c r="C29" s="50" t="s">
        <v>335</v>
      </c>
      <c r="D29" s="50"/>
      <c r="E29" s="44" t="s">
        <v>336</v>
      </c>
      <c r="F29" s="45" t="s">
        <v>320</v>
      </c>
      <c r="G29" s="42" t="s">
        <v>337</v>
      </c>
      <c r="H29" s="47">
        <v>16000</v>
      </c>
      <c r="I29" s="48" t="s">
        <v>330</v>
      </c>
      <c r="J29" s="48" t="s">
        <v>330</v>
      </c>
      <c r="K29" s="48" t="s">
        <v>330</v>
      </c>
      <c r="L29" s="47">
        <v>0</v>
      </c>
      <c r="M29" s="47">
        <v>16000</v>
      </c>
    </row>
    <row r="30" spans="1:13">
      <c r="H30" s="55"/>
      <c r="I30" s="55">
        <f>SUBTOTAL(9,I7:I29)</f>
        <v>3325222.69</v>
      </c>
      <c r="J30" s="55">
        <f>SUBTOTAL(9,J7:J29)</f>
        <v>3624007.6</v>
      </c>
      <c r="K30" s="55">
        <f>SUBTOTAL(9,K7:K29)</f>
        <v>4130735.6</v>
      </c>
      <c r="L30" s="55">
        <f>SUBTOTAL(9,L7:L29)</f>
        <v>3917303.4299999997</v>
      </c>
      <c r="M30" s="55">
        <f>SUBTOTAL(9,M7:M29)</f>
        <v>1892697.68</v>
      </c>
    </row>
    <row r="32" spans="1:13" ht="38.25">
      <c r="A32" s="36" t="s">
        <v>338</v>
      </c>
      <c r="B32" s="56" t="s">
        <v>339</v>
      </c>
      <c r="C32" s="46" t="s">
        <v>340</v>
      </c>
      <c r="D32" s="45" t="s">
        <v>43</v>
      </c>
      <c r="E32" s="44" t="s">
        <v>44</v>
      </c>
      <c r="F32" s="45" t="s">
        <v>71</v>
      </c>
      <c r="G32" s="57" t="s">
        <v>341</v>
      </c>
      <c r="H32" s="58">
        <v>110000</v>
      </c>
      <c r="I32" s="48">
        <v>105897.04</v>
      </c>
      <c r="J32" s="48">
        <v>105897.04</v>
      </c>
      <c r="K32" s="48">
        <v>105897.04</v>
      </c>
      <c r="L32" s="58">
        <v>105897.04</v>
      </c>
      <c r="M32" s="59">
        <v>4102.9600000000064</v>
      </c>
    </row>
    <row r="33" spans="1:13" ht="38.25">
      <c r="A33" s="36" t="s">
        <v>338</v>
      </c>
      <c r="B33" s="56" t="s">
        <v>339</v>
      </c>
      <c r="C33" s="46" t="s">
        <v>342</v>
      </c>
      <c r="D33" s="45" t="s">
        <v>81</v>
      </c>
      <c r="E33" s="44" t="s">
        <v>82</v>
      </c>
      <c r="F33" s="45" t="s">
        <v>57</v>
      </c>
      <c r="G33" s="57" t="s">
        <v>343</v>
      </c>
      <c r="H33" s="58">
        <v>20000</v>
      </c>
      <c r="I33" s="48">
        <v>16270.2</v>
      </c>
      <c r="J33" s="48">
        <v>16270.2</v>
      </c>
      <c r="K33" s="48">
        <v>16270.2</v>
      </c>
      <c r="L33" s="58">
        <v>16270.2</v>
      </c>
      <c r="M33" s="59">
        <v>3729.8</v>
      </c>
    </row>
    <row r="34" spans="1:13" ht="38.25">
      <c r="A34" s="36" t="s">
        <v>338</v>
      </c>
      <c r="B34" s="56" t="s">
        <v>339</v>
      </c>
      <c r="C34" s="46" t="s">
        <v>342</v>
      </c>
      <c r="D34" s="45" t="s">
        <v>81</v>
      </c>
      <c r="E34" s="44" t="s">
        <v>82</v>
      </c>
      <c r="F34" s="45" t="s">
        <v>83</v>
      </c>
      <c r="G34" s="46" t="s">
        <v>344</v>
      </c>
      <c r="H34" s="58">
        <v>150000</v>
      </c>
      <c r="I34" s="48">
        <v>94995.41</v>
      </c>
      <c r="J34" s="48">
        <v>140698.54</v>
      </c>
      <c r="K34" s="48">
        <v>145002.70000000001</v>
      </c>
      <c r="L34" s="58">
        <v>145002.70000000001</v>
      </c>
      <c r="M34" s="59">
        <f>H34-K34</f>
        <v>4997.2999999999884</v>
      </c>
    </row>
    <row r="35" spans="1:13" ht="38.25">
      <c r="A35" s="36" t="s">
        <v>338</v>
      </c>
      <c r="B35" s="56" t="s">
        <v>339</v>
      </c>
      <c r="C35" s="46" t="s">
        <v>342</v>
      </c>
      <c r="D35" s="45" t="s">
        <v>81</v>
      </c>
      <c r="E35" s="44" t="s">
        <v>82</v>
      </c>
      <c r="F35" s="45" t="s">
        <v>86</v>
      </c>
      <c r="G35" s="46" t="s">
        <v>345</v>
      </c>
      <c r="H35" s="58">
        <v>45000</v>
      </c>
      <c r="I35" s="48">
        <v>41629.26</v>
      </c>
      <c r="J35" s="48">
        <v>41629.26</v>
      </c>
      <c r="K35" s="48">
        <v>41629.26</v>
      </c>
      <c r="L35" s="58">
        <v>41629.26</v>
      </c>
      <c r="M35" s="59">
        <f>H35-K35</f>
        <v>3370.739999999998</v>
      </c>
    </row>
    <row r="36" spans="1:13" ht="38.25">
      <c r="A36" s="36" t="s">
        <v>338</v>
      </c>
      <c r="B36" s="56" t="s">
        <v>346</v>
      </c>
      <c r="C36" s="46" t="s">
        <v>347</v>
      </c>
      <c r="D36" s="45" t="s">
        <v>134</v>
      </c>
      <c r="E36" s="44" t="s">
        <v>135</v>
      </c>
      <c r="F36" s="45" t="s">
        <v>136</v>
      </c>
      <c r="G36" s="46" t="s">
        <v>345</v>
      </c>
      <c r="H36" s="58">
        <v>110000</v>
      </c>
      <c r="I36" s="48">
        <v>98812.959999999992</v>
      </c>
      <c r="J36" s="48">
        <v>98812.959999999992</v>
      </c>
      <c r="K36" s="48">
        <v>98812.959999999992</v>
      </c>
      <c r="L36" s="58">
        <v>98812.959999999992</v>
      </c>
      <c r="M36" s="59">
        <v>11187.04</v>
      </c>
    </row>
    <row r="37" spans="1:13" ht="38.25">
      <c r="A37" s="36" t="s">
        <v>338</v>
      </c>
      <c r="B37" s="56" t="s">
        <v>346</v>
      </c>
      <c r="C37" s="46" t="s">
        <v>347</v>
      </c>
      <c r="D37" s="45" t="s">
        <v>134</v>
      </c>
      <c r="E37" s="44" t="s">
        <v>135</v>
      </c>
      <c r="F37" s="45" t="s">
        <v>139</v>
      </c>
      <c r="G37" s="57" t="s">
        <v>348</v>
      </c>
      <c r="H37" s="58">
        <v>50000</v>
      </c>
      <c r="I37" s="48">
        <v>23866.13</v>
      </c>
      <c r="J37" s="48">
        <v>28019.010000000002</v>
      </c>
      <c r="K37" s="48">
        <v>28019.010000000002</v>
      </c>
      <c r="L37" s="58">
        <v>28019.010000000002</v>
      </c>
      <c r="M37" s="59">
        <v>21980.989999999998</v>
      </c>
    </row>
    <row r="38" spans="1:13" ht="38.25">
      <c r="A38" s="36" t="s">
        <v>338</v>
      </c>
      <c r="B38" s="56" t="s">
        <v>346</v>
      </c>
      <c r="C38" s="44" t="s">
        <v>349</v>
      </c>
      <c r="D38" s="45" t="s">
        <v>147</v>
      </c>
      <c r="E38" s="44" t="s">
        <v>143</v>
      </c>
      <c r="F38" s="45" t="s">
        <v>77</v>
      </c>
      <c r="G38" s="57" t="s">
        <v>350</v>
      </c>
      <c r="H38" s="58">
        <v>15028.79</v>
      </c>
      <c r="I38" s="48">
        <v>7671.15</v>
      </c>
      <c r="J38" s="48">
        <v>15028.79</v>
      </c>
      <c r="K38" s="48">
        <v>15028.79</v>
      </c>
      <c r="L38" s="59">
        <v>15028.79</v>
      </c>
      <c r="M38" s="59">
        <v>0</v>
      </c>
    </row>
    <row r="39" spans="1:13" ht="51">
      <c r="A39" s="36" t="s">
        <v>338</v>
      </c>
      <c r="B39" s="60" t="s">
        <v>351</v>
      </c>
      <c r="C39" s="45" t="s">
        <v>352</v>
      </c>
      <c r="D39" s="45" t="s">
        <v>274</v>
      </c>
      <c r="E39" s="44" t="s">
        <v>353</v>
      </c>
      <c r="F39" s="45" t="s">
        <v>354</v>
      </c>
      <c r="G39" s="57" t="s">
        <v>343</v>
      </c>
      <c r="H39" s="58">
        <v>15000</v>
      </c>
      <c r="I39" s="48">
        <v>14572.9</v>
      </c>
      <c r="J39" s="48">
        <v>14572.9</v>
      </c>
      <c r="K39" s="48">
        <v>14572.9</v>
      </c>
      <c r="L39" s="59">
        <v>14572.9</v>
      </c>
      <c r="M39" s="59">
        <v>427.1</v>
      </c>
    </row>
    <row r="40" spans="1:13" ht="51">
      <c r="A40" s="36" t="s">
        <v>338</v>
      </c>
      <c r="B40" s="60" t="s">
        <v>351</v>
      </c>
      <c r="C40" s="45" t="s">
        <v>352</v>
      </c>
      <c r="D40" s="45" t="s">
        <v>274</v>
      </c>
      <c r="E40" s="44" t="s">
        <v>353</v>
      </c>
      <c r="F40" s="45" t="s">
        <v>355</v>
      </c>
      <c r="G40" s="57" t="s">
        <v>356</v>
      </c>
      <c r="H40" s="58">
        <v>120000</v>
      </c>
      <c r="I40" s="48">
        <v>119894.09</v>
      </c>
      <c r="J40" s="48">
        <v>119894.09</v>
      </c>
      <c r="K40" s="48">
        <v>119894.09</v>
      </c>
      <c r="L40" s="59">
        <v>119894.09</v>
      </c>
      <c r="M40" s="59">
        <v>105.91000000000349</v>
      </c>
    </row>
    <row r="41" spans="1:13" ht="51">
      <c r="A41" s="36" t="s">
        <v>338</v>
      </c>
      <c r="B41" s="60" t="s">
        <v>351</v>
      </c>
      <c r="C41" s="45" t="s">
        <v>352</v>
      </c>
      <c r="D41" s="45" t="s">
        <v>274</v>
      </c>
      <c r="E41" s="44" t="s">
        <v>353</v>
      </c>
      <c r="F41" s="45" t="s">
        <v>357</v>
      </c>
      <c r="G41" s="57" t="s">
        <v>345</v>
      </c>
      <c r="H41" s="58">
        <v>180000</v>
      </c>
      <c r="I41" s="48">
        <v>172449.54</v>
      </c>
      <c r="J41" s="48">
        <v>174221.74000000002</v>
      </c>
      <c r="K41" s="48">
        <v>174221.74000000002</v>
      </c>
      <c r="L41" s="59">
        <v>174221.74000000002</v>
      </c>
      <c r="M41" s="59">
        <v>5778.2599999999802</v>
      </c>
    </row>
    <row r="42" spans="1:13" ht="51">
      <c r="A42" s="36" t="s">
        <v>338</v>
      </c>
      <c r="B42" s="60" t="s">
        <v>351</v>
      </c>
      <c r="C42" s="45" t="s">
        <v>352</v>
      </c>
      <c r="D42" s="45" t="s">
        <v>274</v>
      </c>
      <c r="E42" s="44" t="s">
        <v>353</v>
      </c>
      <c r="F42" s="45" t="s">
        <v>358</v>
      </c>
      <c r="G42" s="57" t="s">
        <v>359</v>
      </c>
      <c r="H42" s="58">
        <v>180000</v>
      </c>
      <c r="I42" s="48">
        <v>25713</v>
      </c>
      <c r="J42" s="48">
        <v>25713</v>
      </c>
      <c r="K42" s="48">
        <v>25713</v>
      </c>
      <c r="L42" s="47">
        <v>25713</v>
      </c>
      <c r="M42" s="61">
        <f>H42-L42</f>
        <v>154287</v>
      </c>
    </row>
    <row r="43" spans="1:13" ht="51">
      <c r="A43" s="36" t="s">
        <v>338</v>
      </c>
      <c r="B43" s="60" t="s">
        <v>351</v>
      </c>
      <c r="C43" s="45" t="s">
        <v>352</v>
      </c>
      <c r="D43" s="45" t="s">
        <v>274</v>
      </c>
      <c r="E43" s="44" t="s">
        <v>353</v>
      </c>
      <c r="F43" s="45" t="s">
        <v>83</v>
      </c>
      <c r="G43" s="57" t="s">
        <v>344</v>
      </c>
      <c r="H43" s="58">
        <v>130000</v>
      </c>
      <c r="I43" s="48">
        <v>130000</v>
      </c>
      <c r="J43" s="48">
        <v>130000</v>
      </c>
      <c r="K43" s="48">
        <v>130000</v>
      </c>
      <c r="L43" s="58">
        <v>130000</v>
      </c>
      <c r="M43" s="59">
        <v>0</v>
      </c>
    </row>
    <row r="44" spans="1:13" ht="38.25">
      <c r="A44" s="36" t="s">
        <v>338</v>
      </c>
      <c r="B44" s="60" t="s">
        <v>360</v>
      </c>
      <c r="C44" s="45" t="s">
        <v>361</v>
      </c>
      <c r="D44" s="45" t="s">
        <v>22</v>
      </c>
      <c r="E44" s="44" t="s">
        <v>362</v>
      </c>
      <c r="F44" s="45" t="s">
        <v>363</v>
      </c>
      <c r="G44" s="57" t="s">
        <v>364</v>
      </c>
      <c r="H44" s="58">
        <v>23000</v>
      </c>
      <c r="I44" s="48">
        <v>23000</v>
      </c>
      <c r="J44" s="48">
        <v>23000</v>
      </c>
      <c r="K44" s="48">
        <v>23000</v>
      </c>
      <c r="L44" s="58">
        <v>23000</v>
      </c>
      <c r="M44" s="59">
        <v>0</v>
      </c>
    </row>
    <row r="45" spans="1:13" ht="38.25">
      <c r="A45" s="36" t="s">
        <v>338</v>
      </c>
      <c r="B45" s="60" t="s">
        <v>360</v>
      </c>
      <c r="C45" s="45" t="s">
        <v>361</v>
      </c>
      <c r="D45" s="45" t="s">
        <v>22</v>
      </c>
      <c r="E45" s="44" t="s">
        <v>365</v>
      </c>
      <c r="F45" s="45" t="s">
        <v>366</v>
      </c>
      <c r="G45" s="57" t="s">
        <v>367</v>
      </c>
      <c r="H45" s="58">
        <v>40000</v>
      </c>
      <c r="I45" s="48">
        <v>0</v>
      </c>
      <c r="J45" s="48">
        <v>0</v>
      </c>
      <c r="K45" s="48">
        <v>0</v>
      </c>
      <c r="L45" s="58">
        <v>0</v>
      </c>
      <c r="M45" s="59">
        <v>40000</v>
      </c>
    </row>
    <row r="46" spans="1:13" ht="38.25">
      <c r="A46" s="36" t="s">
        <v>338</v>
      </c>
      <c r="B46" s="60" t="s">
        <v>360</v>
      </c>
      <c r="C46" s="45" t="s">
        <v>361</v>
      </c>
      <c r="D46" s="45" t="s">
        <v>22</v>
      </c>
      <c r="E46" s="44" t="s">
        <v>368</v>
      </c>
      <c r="F46" s="45" t="s">
        <v>369</v>
      </c>
      <c r="G46" s="57" t="s">
        <v>370</v>
      </c>
      <c r="H46" s="58">
        <v>15000</v>
      </c>
      <c r="I46" s="48">
        <v>0</v>
      </c>
      <c r="J46" s="48">
        <v>4045.37</v>
      </c>
      <c r="K46" s="48">
        <v>4045.37</v>
      </c>
      <c r="L46" s="58">
        <v>4045.37</v>
      </c>
      <c r="M46" s="59">
        <v>10954.630000000001</v>
      </c>
    </row>
    <row r="47" spans="1:13" ht="38.25">
      <c r="A47" s="36" t="s">
        <v>338</v>
      </c>
      <c r="B47" s="60" t="s">
        <v>371</v>
      </c>
      <c r="C47" s="45" t="s">
        <v>372</v>
      </c>
      <c r="D47" s="45" t="s">
        <v>28</v>
      </c>
      <c r="E47" s="44" t="s">
        <v>373</v>
      </c>
      <c r="F47" s="45" t="s">
        <v>374</v>
      </c>
      <c r="G47" s="57" t="s">
        <v>375</v>
      </c>
      <c r="H47" s="58">
        <v>200000</v>
      </c>
      <c r="I47" s="48">
        <v>12663.6</v>
      </c>
      <c r="J47" s="48">
        <v>25998.93</v>
      </c>
      <c r="K47" s="48">
        <v>115218.2</v>
      </c>
      <c r="L47" s="58">
        <v>115218.2</v>
      </c>
      <c r="M47" s="59">
        <f>H47-L47</f>
        <v>84781.8</v>
      </c>
    </row>
    <row r="48" spans="1:13" ht="51">
      <c r="A48" s="36" t="s">
        <v>338</v>
      </c>
      <c r="B48" s="60" t="s">
        <v>371</v>
      </c>
      <c r="C48" s="45" t="s">
        <v>372</v>
      </c>
      <c r="D48" s="45" t="s">
        <v>28</v>
      </c>
      <c r="E48" s="44" t="s">
        <v>376</v>
      </c>
      <c r="F48" s="45" t="s">
        <v>377</v>
      </c>
      <c r="G48" s="57" t="s">
        <v>378</v>
      </c>
      <c r="H48" s="58">
        <v>380000</v>
      </c>
      <c r="I48" s="48">
        <v>16086.93</v>
      </c>
      <c r="J48" s="48">
        <v>22872.77</v>
      </c>
      <c r="K48" s="48">
        <v>34805.83</v>
      </c>
      <c r="L48" s="58">
        <v>79154.460000000006</v>
      </c>
      <c r="M48" s="59">
        <f>H48-L48</f>
        <v>300845.53999999998</v>
      </c>
    </row>
    <row r="49" spans="1:13" ht="51">
      <c r="A49" s="36" t="s">
        <v>338</v>
      </c>
      <c r="B49" s="60" t="s">
        <v>360</v>
      </c>
      <c r="C49" s="45" t="s">
        <v>379</v>
      </c>
      <c r="D49" s="45" t="s">
        <v>75</v>
      </c>
      <c r="E49" s="44" t="s">
        <v>76</v>
      </c>
      <c r="F49" s="45" t="s">
        <v>77</v>
      </c>
      <c r="G49" s="57" t="s">
        <v>380</v>
      </c>
      <c r="H49" s="58">
        <v>220649.27</v>
      </c>
      <c r="I49" s="48">
        <v>0</v>
      </c>
      <c r="J49" s="48">
        <v>56912.68</v>
      </c>
      <c r="K49" s="48">
        <v>123486.26</v>
      </c>
      <c r="L49" s="58">
        <v>129587.17</v>
      </c>
      <c r="M49" s="59">
        <f>H49-L49</f>
        <v>91062.099999999991</v>
      </c>
    </row>
    <row r="50" spans="1:13" ht="38.25">
      <c r="A50" s="36" t="s">
        <v>338</v>
      </c>
      <c r="B50" s="60" t="s">
        <v>381</v>
      </c>
      <c r="C50" s="45" t="s">
        <v>382</v>
      </c>
      <c r="D50" s="45" t="s">
        <v>212</v>
      </c>
      <c r="E50" s="44" t="s">
        <v>383</v>
      </c>
      <c r="F50" s="45" t="s">
        <v>384</v>
      </c>
      <c r="G50" s="57" t="s">
        <v>385</v>
      </c>
      <c r="H50" s="58">
        <v>140000</v>
      </c>
      <c r="I50" s="48">
        <v>42260.800000000003</v>
      </c>
      <c r="J50" s="48">
        <v>42260.800000000003</v>
      </c>
      <c r="K50" s="48">
        <v>43346.6</v>
      </c>
      <c r="L50" s="58">
        <v>0</v>
      </c>
      <c r="M50" s="62">
        <v>96653.4</v>
      </c>
    </row>
    <row r="51" spans="1:13" ht="38.25">
      <c r="A51" s="36" t="s">
        <v>338</v>
      </c>
      <c r="B51" s="60" t="s">
        <v>381</v>
      </c>
      <c r="C51" s="46" t="s">
        <v>382</v>
      </c>
      <c r="D51" s="45" t="s">
        <v>238</v>
      </c>
      <c r="E51" s="44" t="s">
        <v>386</v>
      </c>
      <c r="F51" s="45" t="s">
        <v>387</v>
      </c>
      <c r="G51" s="57" t="s">
        <v>388</v>
      </c>
      <c r="H51" s="58">
        <v>630000</v>
      </c>
      <c r="I51" s="48">
        <v>0</v>
      </c>
      <c r="J51" s="48">
        <v>0</v>
      </c>
      <c r="K51" s="48">
        <v>0</v>
      </c>
      <c r="L51" s="58">
        <v>0</v>
      </c>
      <c r="M51" s="59">
        <v>630000</v>
      </c>
    </row>
    <row r="52" spans="1:13" ht="38.25">
      <c r="A52" s="36" t="s">
        <v>338</v>
      </c>
      <c r="B52" s="63" t="s">
        <v>389</v>
      </c>
      <c r="C52" s="46" t="s">
        <v>390</v>
      </c>
      <c r="D52" s="64" t="s">
        <v>391</v>
      </c>
      <c r="E52" s="44" t="s">
        <v>392</v>
      </c>
      <c r="F52" s="45" t="s">
        <v>198</v>
      </c>
      <c r="G52" s="57" t="s">
        <v>393</v>
      </c>
      <c r="H52" s="58">
        <v>7235000</v>
      </c>
      <c r="I52" s="48">
        <v>0</v>
      </c>
      <c r="J52" s="48">
        <v>1795196.26</v>
      </c>
      <c r="K52" s="48">
        <v>2226904.94</v>
      </c>
      <c r="L52" s="58">
        <v>2422823.4</v>
      </c>
      <c r="M52" s="61">
        <v>2930000</v>
      </c>
    </row>
    <row r="53" spans="1:13" ht="38.25">
      <c r="A53" s="36" t="s">
        <v>338</v>
      </c>
      <c r="B53" s="63" t="s">
        <v>394</v>
      </c>
      <c r="C53" s="46" t="s">
        <v>395</v>
      </c>
      <c r="D53" s="45" t="s">
        <v>396</v>
      </c>
      <c r="E53" s="44" t="s">
        <v>397</v>
      </c>
      <c r="F53" s="45"/>
      <c r="G53" s="57" t="s">
        <v>398</v>
      </c>
      <c r="H53" s="58">
        <v>30000</v>
      </c>
      <c r="I53" s="48">
        <v>15225.6</v>
      </c>
      <c r="J53" s="48">
        <v>19032</v>
      </c>
      <c r="K53" s="48">
        <v>19032</v>
      </c>
      <c r="L53" s="58">
        <v>25376</v>
      </c>
      <c r="M53" s="59">
        <f>H53-L53</f>
        <v>4624</v>
      </c>
    </row>
    <row r="54" spans="1:13" ht="25.5">
      <c r="A54" s="36" t="s">
        <v>338</v>
      </c>
      <c r="B54" s="65" t="s">
        <v>399</v>
      </c>
      <c r="C54" s="66" t="s">
        <v>400</v>
      </c>
      <c r="D54" s="67" t="s">
        <v>401</v>
      </c>
      <c r="E54" s="68" t="s">
        <v>402</v>
      </c>
      <c r="F54" s="67" t="s">
        <v>83</v>
      </c>
      <c r="G54" s="57" t="s">
        <v>403</v>
      </c>
      <c r="H54" s="58">
        <v>9089.58</v>
      </c>
      <c r="I54" s="48">
        <v>0</v>
      </c>
      <c r="J54" s="48">
        <v>0</v>
      </c>
      <c r="K54" s="48">
        <v>0</v>
      </c>
      <c r="L54" s="58">
        <v>0</v>
      </c>
      <c r="M54" s="58">
        <v>9089.58</v>
      </c>
    </row>
    <row r="55" spans="1:13" ht="38.25">
      <c r="A55" s="36" t="s">
        <v>338</v>
      </c>
      <c r="B55" s="63" t="s">
        <v>399</v>
      </c>
      <c r="C55" s="46" t="s">
        <v>404</v>
      </c>
      <c r="D55" s="69" t="s">
        <v>405</v>
      </c>
      <c r="E55" s="68" t="s">
        <v>406</v>
      </c>
      <c r="F55" s="67" t="s">
        <v>407</v>
      </c>
      <c r="G55" s="57" t="s">
        <v>408</v>
      </c>
      <c r="H55" s="58">
        <v>6000</v>
      </c>
      <c r="I55" s="48">
        <v>4569.42</v>
      </c>
      <c r="J55" s="48">
        <v>6000</v>
      </c>
      <c r="K55" s="48">
        <v>6000</v>
      </c>
      <c r="L55" s="59">
        <v>6000</v>
      </c>
      <c r="M55" s="59">
        <v>0</v>
      </c>
    </row>
    <row r="56" spans="1:13" ht="38.25">
      <c r="A56" s="36" t="s">
        <v>338</v>
      </c>
      <c r="B56" s="63"/>
      <c r="C56" s="46" t="s">
        <v>404</v>
      </c>
      <c r="D56" s="69" t="s">
        <v>405</v>
      </c>
      <c r="E56" s="68" t="s">
        <v>406</v>
      </c>
      <c r="F56" s="67" t="s">
        <v>409</v>
      </c>
      <c r="G56" s="57" t="s">
        <v>410</v>
      </c>
      <c r="H56" s="58">
        <v>10000</v>
      </c>
      <c r="I56" s="48">
        <v>0</v>
      </c>
      <c r="J56" s="48">
        <v>10000</v>
      </c>
      <c r="K56" s="48">
        <v>10000</v>
      </c>
      <c r="L56" s="59">
        <v>10000</v>
      </c>
      <c r="M56" s="59">
        <v>0</v>
      </c>
    </row>
    <row r="57" spans="1:13" ht="38.25">
      <c r="A57" s="36" t="s">
        <v>338</v>
      </c>
      <c r="B57" s="63"/>
      <c r="C57" s="46" t="s">
        <v>404</v>
      </c>
      <c r="D57" s="69" t="s">
        <v>405</v>
      </c>
      <c r="E57" s="68" t="s">
        <v>406</v>
      </c>
      <c r="F57" s="67" t="s">
        <v>411</v>
      </c>
      <c r="G57" s="57" t="s">
        <v>412</v>
      </c>
      <c r="H57" s="58">
        <v>5000</v>
      </c>
      <c r="I57" s="48">
        <v>0</v>
      </c>
      <c r="J57" s="48">
        <v>5000</v>
      </c>
      <c r="K57" s="48">
        <v>5000</v>
      </c>
      <c r="L57" s="59">
        <v>5000</v>
      </c>
      <c r="M57" s="59">
        <v>0</v>
      </c>
    </row>
    <row r="58" spans="1:13" ht="38.25">
      <c r="A58" s="36" t="s">
        <v>338</v>
      </c>
      <c r="B58" s="63"/>
      <c r="C58" s="46" t="s">
        <v>404</v>
      </c>
      <c r="D58" s="69" t="s">
        <v>405</v>
      </c>
      <c r="E58" s="68" t="s">
        <v>406</v>
      </c>
      <c r="F58" s="67" t="s">
        <v>413</v>
      </c>
      <c r="G58" s="57" t="s">
        <v>414</v>
      </c>
      <c r="H58" s="58">
        <v>24000</v>
      </c>
      <c r="I58" s="48">
        <v>4392</v>
      </c>
      <c r="J58" s="48">
        <v>24000</v>
      </c>
      <c r="K58" s="48">
        <v>24000</v>
      </c>
      <c r="L58" s="59">
        <v>24000</v>
      </c>
      <c r="M58" s="59">
        <v>0</v>
      </c>
    </row>
    <row r="59" spans="1:13" ht="38.25">
      <c r="A59" s="36" t="s">
        <v>338</v>
      </c>
      <c r="B59" s="63"/>
      <c r="C59" s="46" t="s">
        <v>404</v>
      </c>
      <c r="D59" s="69" t="s">
        <v>405</v>
      </c>
      <c r="E59" s="68" t="s">
        <v>406</v>
      </c>
      <c r="F59" s="67" t="s">
        <v>415</v>
      </c>
      <c r="G59" s="57" t="s">
        <v>416</v>
      </c>
      <c r="H59" s="58">
        <v>20000</v>
      </c>
      <c r="I59" s="48">
        <v>10369.64</v>
      </c>
      <c r="J59" s="48">
        <v>20000</v>
      </c>
      <c r="K59" s="48">
        <v>20000</v>
      </c>
      <c r="L59" s="59">
        <v>20000</v>
      </c>
      <c r="M59" s="59">
        <v>0</v>
      </c>
    </row>
    <row r="60" spans="1:13" ht="25.5">
      <c r="A60" s="36" t="s">
        <v>338</v>
      </c>
      <c r="B60" s="63" t="s">
        <v>399</v>
      </c>
      <c r="C60" s="50" t="s">
        <v>417</v>
      </c>
      <c r="D60" s="69" t="s">
        <v>405</v>
      </c>
      <c r="E60" s="52" t="s">
        <v>319</v>
      </c>
      <c r="F60" s="67" t="s">
        <v>418</v>
      </c>
      <c r="G60" s="57" t="s">
        <v>419</v>
      </c>
      <c r="H60" s="58">
        <v>300000</v>
      </c>
      <c r="I60" s="48">
        <v>189893.03</v>
      </c>
      <c r="J60" s="48">
        <v>196871.43</v>
      </c>
      <c r="K60" s="48">
        <v>254974.58</v>
      </c>
      <c r="L60" s="59">
        <v>255297.63</v>
      </c>
      <c r="M60" s="59">
        <f>H60-L60</f>
        <v>44702.369999999995</v>
      </c>
    </row>
    <row r="61" spans="1:13" ht="25.5">
      <c r="A61" s="36" t="s">
        <v>338</v>
      </c>
      <c r="B61" s="63" t="s">
        <v>399</v>
      </c>
      <c r="C61" s="50" t="s">
        <v>417</v>
      </c>
      <c r="D61" s="69" t="s">
        <v>405</v>
      </c>
      <c r="E61" s="52" t="s">
        <v>319</v>
      </c>
      <c r="F61" s="67" t="s">
        <v>420</v>
      </c>
      <c r="G61" s="57" t="s">
        <v>421</v>
      </c>
      <c r="H61" s="58">
        <v>395280</v>
      </c>
      <c r="I61" s="48">
        <v>37603.01</v>
      </c>
      <c r="J61" s="48">
        <v>41409.410000000003</v>
      </c>
      <c r="K61" s="48">
        <v>41409.410000000003</v>
      </c>
      <c r="L61" s="58">
        <v>41409.410000000003</v>
      </c>
      <c r="M61" s="61">
        <f>H61-L61</f>
        <v>353870.58999999997</v>
      </c>
    </row>
    <row r="62" spans="1:13">
      <c r="L62" s="38"/>
    </row>
    <row r="63" spans="1:13">
      <c r="H63" s="55">
        <f t="shared" ref="H63:M63" si="0">SUM(H32:H62)</f>
        <v>10808047.640000001</v>
      </c>
      <c r="I63" s="55">
        <f t="shared" si="0"/>
        <v>1207835.7100000002</v>
      </c>
      <c r="J63" s="55">
        <f t="shared" si="0"/>
        <v>3203357.18</v>
      </c>
      <c r="K63" s="55">
        <f t="shared" si="0"/>
        <v>3866284.8800000004</v>
      </c>
      <c r="L63" s="55">
        <f t="shared" si="0"/>
        <v>4075973.33</v>
      </c>
      <c r="M63" s="55">
        <f t="shared" si="0"/>
        <v>4806551.1100000003</v>
      </c>
    </row>
    <row r="64" spans="1:13">
      <c r="L64" s="38"/>
    </row>
  </sheetData>
  <mergeCells count="7">
    <mergeCell ref="H5:H6"/>
    <mergeCell ref="B5:B6"/>
    <mergeCell ref="C5:C6"/>
    <mergeCell ref="D5:D6"/>
    <mergeCell ref="E5:E6"/>
    <mergeCell ref="F5:F6"/>
    <mergeCell ref="G5:G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BURLO</vt:lpstr>
      <vt:lpstr>Foglio2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Calligaris Stefania</dc:creator>
  <cp:lastModifiedBy>Donatella Bertuzzi</cp:lastModifiedBy>
  <cp:lastPrinted>2022-05-04T13:23:33Z</cp:lastPrinted>
  <dcterms:created xsi:type="dcterms:W3CDTF">2020-03-17T08:49:08Z</dcterms:created>
  <dcterms:modified xsi:type="dcterms:W3CDTF">2022-05-04T13:30:26Z</dcterms:modified>
</cp:coreProperties>
</file>