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direzione-amministrativa\Direzione di Ragioneria\BachecaG\Trasparenza anticorruzione e obblighi di pubblicazione\Pubblicazione Bilanci\Pubblicazione sul sito internet\2018\"/>
    </mc:Choice>
  </mc:AlternateContent>
  <xr:revisionPtr revIDLastSave="0" documentId="8_{F45DE760-48F6-44C0-8BA2-03BF6FDCA3E3}" xr6:coauthVersionLast="43" xr6:coauthVersionMax="43" xr10:uidLastSave="{00000000-0000-0000-0000-000000000000}"/>
  <bookViews>
    <workbookView xWindow="-120" yWindow="-120" windowWidth="29040" windowHeight="15840" tabRatio="776" activeTab="6" xr2:uid="{00000000-000D-0000-FFFF-FFFF00000000}"/>
  </bookViews>
  <sheets>
    <sheet name="Schema S.P." sheetId="4" r:id="rId1"/>
    <sheet name="Alimentazione SP A" sheetId="29" r:id="rId2"/>
    <sheet name="Alimentazione SP P" sheetId="30" r:id="rId3"/>
    <sheet name="Schema C.E." sheetId="2" r:id="rId4"/>
    <sheet name="Alimentazione CE Costi" sheetId="31" r:id="rId5"/>
    <sheet name="Alimentazione CE Ricavi" sheetId="32" r:id="rId6"/>
    <sheet name="Rendiconto finanziario" sheetId="33" r:id="rId7"/>
    <sheet name="Alimentazione CE Costi_DIFF" sheetId="43" state="hidden" r:id="rId8"/>
    <sheet name="Alimentazione CE Ricavi_DIFF" sheetId="44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" localSheetId="7">#REF!</definedName>
    <definedName name="_" localSheetId="8">#REF!</definedName>
    <definedName name="_">#REF!</definedName>
    <definedName name="_____bo1" localSheetId="7">'[1]Alim S.P.'!#REF!</definedName>
    <definedName name="_____bo1" localSheetId="8">'[1]Alim S.P.'!#REF!</definedName>
    <definedName name="_____bo1">'[1]Alim S.P.'!#REF!</definedName>
    <definedName name="_____db1" localSheetId="7">'[2]Alim S.P.'!#REF!</definedName>
    <definedName name="_____db1" localSheetId="8">'[2]Alim S.P.'!#REF!</definedName>
    <definedName name="_____db1">'[2]Alim S.P.'!#REF!</definedName>
    <definedName name="____bo1" localSheetId="7">'[3]Alim S.P.'!#REF!</definedName>
    <definedName name="____bo1" localSheetId="8">'[3]Alim S.P.'!#REF!</definedName>
    <definedName name="____bo1">'[3]Alim S.P.'!#REF!</definedName>
    <definedName name="____bo2" localSheetId="7">'[4]Alim S.P.'!#REF!</definedName>
    <definedName name="____bo2" localSheetId="8">'[4]Alim S.P.'!#REF!</definedName>
    <definedName name="____bo2">'[4]Alim S.P.'!#REF!</definedName>
    <definedName name="____bo3" localSheetId="7">'[4]Alim S.P.'!#REF!</definedName>
    <definedName name="____bo3" localSheetId="8">'[4]Alim S.P.'!#REF!</definedName>
    <definedName name="____bo3">'[4]Alim S.P.'!#REF!</definedName>
    <definedName name="____db1" localSheetId="7">'[5]Alim S.P.'!#REF!</definedName>
    <definedName name="____db1" localSheetId="8">'[5]Alim S.P.'!#REF!</definedName>
    <definedName name="____db1">'[5]Alim S.P.'!#REF!</definedName>
    <definedName name="___bo1" localSheetId="7">'[3]Alim S.P.'!#REF!</definedName>
    <definedName name="___bo1" localSheetId="8">'[3]Alim S.P.'!#REF!</definedName>
    <definedName name="___bo1">'[3]Alim S.P.'!#REF!</definedName>
    <definedName name="___bo2" localSheetId="7">'[6]Alim S.P.'!#REF!</definedName>
    <definedName name="___bo2" localSheetId="8">'[6]Alim S.P.'!#REF!</definedName>
    <definedName name="___bo2">'[6]Alim S.P.'!#REF!</definedName>
    <definedName name="___bo3" localSheetId="7">'[6]Alim S.P.'!#REF!</definedName>
    <definedName name="___bo3" localSheetId="8">'[6]Alim S.P.'!#REF!</definedName>
    <definedName name="___bo3">'[6]Alim S.P.'!#REF!</definedName>
    <definedName name="___db1" localSheetId="7">'[5]Alim S.P.'!#REF!</definedName>
    <definedName name="___db1" localSheetId="8">'[5]Alim S.P.'!#REF!</definedName>
    <definedName name="___db1">'[5]Alim S.P.'!#REF!</definedName>
    <definedName name="__bo1" localSheetId="7">'[3]Alim S.P.'!#REF!</definedName>
    <definedName name="__bo1" localSheetId="8">'[3]Alim S.P.'!#REF!</definedName>
    <definedName name="__bo1">'[3]Alim S.P.'!#REF!</definedName>
    <definedName name="__bo2" localSheetId="7">'[6]Alim S.P.'!#REF!</definedName>
    <definedName name="__bo2" localSheetId="8">'[6]Alim S.P.'!#REF!</definedName>
    <definedName name="__bo2">'[6]Alim S.P.'!#REF!</definedName>
    <definedName name="__bo3" localSheetId="7">'[6]Alim S.P.'!#REF!</definedName>
    <definedName name="__bo3" localSheetId="8">'[6]Alim S.P.'!#REF!</definedName>
    <definedName name="__bo3">'[6]Alim S.P.'!#REF!</definedName>
    <definedName name="__db1" localSheetId="7">'[5]Alim S.P.'!#REF!</definedName>
    <definedName name="__db1" localSheetId="8">'[5]Alim S.P.'!#REF!</definedName>
    <definedName name="__db1">'[5]Alim S.P.'!#REF!</definedName>
    <definedName name="__db2" localSheetId="7">#REF!</definedName>
    <definedName name="__db2" localSheetId="8">#REF!</definedName>
    <definedName name="__db2">#REF!</definedName>
    <definedName name="_bo1" localSheetId="7">'[7]Alim S.P.'!#REF!</definedName>
    <definedName name="_bo1" localSheetId="5">'[1]Alim S.P.'!#REF!</definedName>
    <definedName name="_bo1" localSheetId="8">'[1]Alim S.P.'!#REF!</definedName>
    <definedName name="_bo1">'[7]Alim S.P.'!#REF!</definedName>
    <definedName name="_bo2" localSheetId="7">'[6]Alim S.P.'!#REF!</definedName>
    <definedName name="_bo2" localSheetId="5">'[1]Alim S.P.'!#REF!</definedName>
    <definedName name="_bo2" localSheetId="8">'[1]Alim S.P.'!#REF!</definedName>
    <definedName name="_bo2">'[6]Alim S.P.'!#REF!</definedName>
    <definedName name="_bo3" localSheetId="7">'[6]Alim S.P.'!#REF!</definedName>
    <definedName name="_bo3" localSheetId="5">'[1]Alim S.P.'!#REF!</definedName>
    <definedName name="_bo3" localSheetId="8">'[1]Alim S.P.'!#REF!</definedName>
    <definedName name="_bo3">'[6]Alim S.P.'!#REF!</definedName>
    <definedName name="_db1" localSheetId="7">'[8]Alim S.P.'!#REF!</definedName>
    <definedName name="_db1" localSheetId="5">'[2]Alim S.P.'!#REF!</definedName>
    <definedName name="_db1" localSheetId="8">'[2]Alim S.P.'!#REF!</definedName>
    <definedName name="_db1">'[8]Alim S.P.'!#REF!</definedName>
    <definedName name="_db2" localSheetId="7">#REF!</definedName>
    <definedName name="_db2" localSheetId="5">#REF!</definedName>
    <definedName name="_db2" localSheetId="8">#REF!</definedName>
    <definedName name="_db2">#REF!</definedName>
    <definedName name="_xlnm._FilterDatabase" localSheetId="4" hidden="1">'Alimentazione CE Costi'!$A$5:$O$5</definedName>
    <definedName name="_xlnm._FilterDatabase" localSheetId="5" hidden="1">'Alimentazione CE Ricavi'!$A$4:$HP$4</definedName>
    <definedName name="a">'[9]Alim C.E.'!$D$29:$D$34</definedName>
    <definedName name="A__Totale_interventi_edili_impiantistici" localSheetId="7">#REF!</definedName>
    <definedName name="A__Totale_interventi_edili_impiantistici" localSheetId="8">#REF!</definedName>
    <definedName name="A__Totale_interventi_edili_impiantistici">#REF!</definedName>
    <definedName name="ales" localSheetId="7">#REF!</definedName>
    <definedName name="ales" localSheetId="8">#REF!</definedName>
    <definedName name="ales">#REF!</definedName>
    <definedName name="alex" localSheetId="7">#REF!</definedName>
    <definedName name="alex" localSheetId="8">#REF!</definedName>
    <definedName name="alex">#REF!</definedName>
    <definedName name="ALIMCE" localSheetId="7">#REF!</definedName>
    <definedName name="ALIMCE" localSheetId="8">#REF!</definedName>
    <definedName name="ALIMCE">#REF!</definedName>
    <definedName name="and.liquidità" localSheetId="7">'[10]Alim S.P.'!#REF!</definedName>
    <definedName name="and.liquidità" localSheetId="5">'[10]Alim S.P.'!#REF!</definedName>
    <definedName name="and.liquidità" localSheetId="8">'[10]Alim S.P.'!#REF!</definedName>
    <definedName name="and.liquidità">'[10]Alim S.P.'!#REF!</definedName>
    <definedName name="_xlnm.Print_Area" localSheetId="4">'Alimentazione CE Costi'!$A$2:$J$850</definedName>
    <definedName name="_xlnm.Print_Area" localSheetId="7">'Alimentazione CE Costi_DIFF'!$A$1:$N$850</definedName>
    <definedName name="_xlnm.Print_Area" localSheetId="5">'Alimentazione CE Ricavi'!$A$2:$J$256</definedName>
    <definedName name="_xlnm.Print_Area" localSheetId="8">'Alimentazione CE Ricavi_DIFF'!$A$2:$N$255</definedName>
    <definedName name="_xlnm.Print_Area">#REF!</definedName>
    <definedName name="b">'[9]Alim C.E.'!$D$29:$D$34</definedName>
    <definedName name="B__Totale_acquisto_di_beni_mobili_e_tecnologie" localSheetId="7">#REF!</definedName>
    <definedName name="B__Totale_acquisto_di_beni_mobili_e_tecnologie" localSheetId="8">#REF!</definedName>
    <definedName name="B__Totale_acquisto_di_beni_mobili_e_tecnologie">#REF!</definedName>
    <definedName name="basedati" localSheetId="7">#REF!</definedName>
    <definedName name="basedati" localSheetId="8">#REF!</definedName>
    <definedName name="basedati">#REF!</definedName>
    <definedName name="batab" localSheetId="7">#REF!</definedName>
    <definedName name="batab" localSheetId="8">#REF!</definedName>
    <definedName name="batab">#REF!</definedName>
    <definedName name="batab1">'[11]Alimentazione CE01'!$E$30:$E$35</definedName>
    <definedName name="batab2">'[12]Alimentazione CE01'!$E$30:$E$35</definedName>
    <definedName name="batac" localSheetId="7">#REF!</definedName>
    <definedName name="batac" localSheetId="8">#REF!</definedName>
    <definedName name="batac">#REF!</definedName>
    <definedName name="bo" localSheetId="7">'[1]Alim S.P.'!#REF!</definedName>
    <definedName name="bo" localSheetId="5">'[1]Alim S.P.'!#REF!</definedName>
    <definedName name="bo" localSheetId="8">'[1]Alim S.P.'!#REF!</definedName>
    <definedName name="bo">'[1]Alim S.P.'!#REF!</definedName>
    <definedName name="boic" localSheetId="7">'[1]Alim S.P.'!#REF!</definedName>
    <definedName name="boic" localSheetId="5">'[1]Alim S.P.'!#REF!</definedName>
    <definedName name="boic" localSheetId="8">'[1]Alim S.P.'!#REF!</definedName>
    <definedName name="boic">'[1]Alim S.P.'!#REF!</definedName>
    <definedName name="ce_tot_regionale" localSheetId="7">#REF!</definedName>
    <definedName name="ce_tot_regionale" localSheetId="8">#REF!</definedName>
    <definedName name="ce_tot_regionale">#REF!</definedName>
    <definedName name="ciao">[13]Alimentazione!$E$29:$E$34</definedName>
    <definedName name="cons" localSheetId="7">#REF!</definedName>
    <definedName name="cons" localSheetId="8">#REF!</definedName>
    <definedName name="cons">#REF!</definedName>
    <definedName name="Consolidatorettificato">'[14]BILANCIO DEL SSR'!$A$1:$F$77,'[14]BILANCIO DEL SSR'!$G$77,'[14]BILANCIO DEL SSR'!$G$1:$G$77</definedName>
    <definedName name="cont" localSheetId="7">#REF!</definedName>
    <definedName name="cont" localSheetId="5">#REF!</definedName>
    <definedName name="cont" localSheetId="8">#REF!</definedName>
    <definedName name="cont">#REF!</definedName>
    <definedName name="cont1">[15]Alimentazione!$E$29:$E$34</definedName>
    <definedName name="contrb.2" localSheetId="7">#REF!</definedName>
    <definedName name="contrb.2" localSheetId="5">#REF!</definedName>
    <definedName name="contrb.2" localSheetId="8">#REF!</definedName>
    <definedName name="contrb.2">#REF!</definedName>
    <definedName name="contributi" localSheetId="7">#REF!</definedName>
    <definedName name="contributi" localSheetId="8">#REF!</definedName>
    <definedName name="contributi">#REF!</definedName>
    <definedName name="d" localSheetId="7">#REF!</definedName>
    <definedName name="d" localSheetId="8">#REF!</definedName>
    <definedName name="d">#REF!</definedName>
    <definedName name="data2">'[16]Alim C.E.'!$D$28:$D$33</definedName>
    <definedName name="_xlnm.Database" localSheetId="7">#REF!</definedName>
    <definedName name="_xlnm.Database" localSheetId="8">#REF!</definedName>
    <definedName name="_xlnm.Database">#REF!</definedName>
    <definedName name="DATABASE1" localSheetId="7">#REF!</definedName>
    <definedName name="DATABASE1" localSheetId="5">'[17]Alim S.P.'!#REF!</definedName>
    <definedName name="DATABASE1" localSheetId="8">'[17]Alim S.P.'!#REF!</definedName>
    <definedName name="DATABASE1">#REF!</definedName>
    <definedName name="database2" localSheetId="7">'[1]Alim S.P.'!#REF!</definedName>
    <definedName name="database2" localSheetId="5">'[1]Alim S.P.'!#REF!</definedName>
    <definedName name="database2" localSheetId="8">'[1]Alim S.P.'!#REF!</definedName>
    <definedName name="database2">'[1]Alim S.P.'!#REF!</definedName>
    <definedName name="database3" localSheetId="7">'[18]Alim S.P.'!#REF!</definedName>
    <definedName name="database3" localSheetId="8">'[18]Alim S.P.'!#REF!</definedName>
    <definedName name="database3">'[18]Alim S.P.'!#REF!</definedName>
    <definedName name="delta_ril_a0" localSheetId="7">#REF!</definedName>
    <definedName name="delta_ril_a0" localSheetId="8">#REF!</definedName>
    <definedName name="delta_ril_a0">#REF!</definedName>
    <definedName name="delta_ril_b0" localSheetId="7">#REF!</definedName>
    <definedName name="delta_ril_b0" localSheetId="8">#REF!</definedName>
    <definedName name="delta_ril_b0">#REF!</definedName>
    <definedName name="delta_ril_c0" localSheetId="7">#REF!</definedName>
    <definedName name="delta_ril_c0" localSheetId="8">#REF!</definedName>
    <definedName name="delta_ril_c0">#REF!</definedName>
    <definedName name="delta_ril_d0" localSheetId="7">#REF!</definedName>
    <definedName name="delta_ril_d0" localSheetId="8">#REF!</definedName>
    <definedName name="delta_ril_d0">#REF!</definedName>
    <definedName name="delta_ril_e0" localSheetId="7">#REF!</definedName>
    <definedName name="delta_ril_e0" localSheetId="8">#REF!</definedName>
    <definedName name="delta_ril_e0">#REF!</definedName>
    <definedName name="e" localSheetId="7">#REF!</definedName>
    <definedName name="e" localSheetId="8">#REF!</definedName>
    <definedName name="e">#REF!</definedName>
    <definedName name="exreg" localSheetId="7">#REF!</definedName>
    <definedName name="exreg" localSheetId="8">#REF!</definedName>
    <definedName name="exreg">#REF!</definedName>
    <definedName name="FF">'[19]Alim C.E.'!$D$29:$D$34</definedName>
    <definedName name="fuga" localSheetId="7">#REF!</definedName>
    <definedName name="fuga" localSheetId="8">#REF!</definedName>
    <definedName name="fuga">#REF!</definedName>
    <definedName name="hgf" localSheetId="7">#REF!</definedName>
    <definedName name="hgf" localSheetId="8">#REF!</definedName>
    <definedName name="hgf">#REF!</definedName>
    <definedName name="LIQUIDITA" localSheetId="7">#REF!</definedName>
    <definedName name="LIQUIDITA" localSheetId="5">#REF!</definedName>
    <definedName name="LIQUIDITA" localSheetId="8">#REF!</definedName>
    <definedName name="LIQUIDITA">#REF!</definedName>
    <definedName name="LK" localSheetId="7">#REF!</definedName>
    <definedName name="LK" localSheetId="8">#REF!</definedName>
    <definedName name="LK">#REF!</definedName>
    <definedName name="MAO">[20]Alimentazione!$E$29:$E$34</definedName>
    <definedName name="MJ" localSheetId="7">'[1]Alim S.P.'!#REF!</definedName>
    <definedName name="MJ" localSheetId="5">'[1]Alim S.P.'!#REF!</definedName>
    <definedName name="MJ" localSheetId="8">'[1]Alim S.P.'!#REF!</definedName>
    <definedName name="MJ">'[1]Alim S.P.'!#REF!</definedName>
    <definedName name="MN" localSheetId="7">'[1]Alim S.P.'!#REF!</definedName>
    <definedName name="MN" localSheetId="5">'[1]Alim S.P.'!#REF!</definedName>
    <definedName name="MN" localSheetId="8">'[1]Alim S.P.'!#REF!</definedName>
    <definedName name="MN">'[1]Alim S.P.'!#REF!</definedName>
    <definedName name="mod_ass_rip" localSheetId="7">#REF!</definedName>
    <definedName name="mod_ass_rip" localSheetId="8">#REF!</definedName>
    <definedName name="mod_ass_rip">#REF!</definedName>
    <definedName name="ok" localSheetId="7">'[21]Alim S.P.'!#REF!</definedName>
    <definedName name="ok" localSheetId="5">'[22]Alim S.P.'!#REF!</definedName>
    <definedName name="ok" localSheetId="8">'[22]Alim S.P.'!#REF!</definedName>
    <definedName name="ok">'[21]Alim S.P.'!#REF!</definedName>
    <definedName name="Per_ass5" localSheetId="7">#REF!</definedName>
    <definedName name="Per_ass5" localSheetId="8">#REF!</definedName>
    <definedName name="Per_ass5">#REF!</definedName>
    <definedName name="perc_ass_a0102" localSheetId="7">#REF!</definedName>
    <definedName name="perc_ass_a0102" localSheetId="8">#REF!</definedName>
    <definedName name="perc_ass_a0102">#REF!</definedName>
    <definedName name="perc_ass_a0701" localSheetId="7">#REF!</definedName>
    <definedName name="perc_ass_a0701" localSheetId="8">#REF!</definedName>
    <definedName name="perc_ass_a0701">#REF!</definedName>
    <definedName name="perc_ass_b0011" localSheetId="7">#REF!</definedName>
    <definedName name="perc_ass_b0011" localSheetId="8">#REF!</definedName>
    <definedName name="perc_ass_b0011">#REF!</definedName>
    <definedName name="perc_ass_b0012" localSheetId="7">#REF!</definedName>
    <definedName name="perc_ass_b0012" localSheetId="8">#REF!</definedName>
    <definedName name="perc_ass_b0012">#REF!</definedName>
    <definedName name="perc_ass_b0013" localSheetId="7">'[23]B0-Er.Serv.San.-dettaglio'!#REF!</definedName>
    <definedName name="perc_ass_b0013" localSheetId="8">'[23]B0-Er.Serv.San.-dettaglio'!#REF!</definedName>
    <definedName name="perc_ass_b0013">'[23]B0-Er.Serv.San.-dettaglio'!#REF!</definedName>
    <definedName name="perc_ass_b0014" localSheetId="7">#REF!</definedName>
    <definedName name="perc_ass_b0014" localSheetId="8">#REF!</definedName>
    <definedName name="perc_ass_b0014">#REF!</definedName>
    <definedName name="perc_ass_b0015" localSheetId="7">#REF!</definedName>
    <definedName name="perc_ass_b0015" localSheetId="8">#REF!</definedName>
    <definedName name="perc_ass_b0015">#REF!</definedName>
    <definedName name="perc_ass_b0016" localSheetId="7">#REF!</definedName>
    <definedName name="perc_ass_b0016" localSheetId="8">#REF!</definedName>
    <definedName name="perc_ass_b0016">#REF!</definedName>
    <definedName name="perc_ass_b002" localSheetId="7">#REF!</definedName>
    <definedName name="perc_ass_b002" localSheetId="8">#REF!</definedName>
    <definedName name="perc_ass_b002">#REF!</definedName>
    <definedName name="perc_ass_b003" localSheetId="7">#REF!</definedName>
    <definedName name="perc_ass_b003" localSheetId="8">#REF!</definedName>
    <definedName name="perc_ass_b003">#REF!</definedName>
    <definedName name="perc_ass_b004" localSheetId="7">#REF!</definedName>
    <definedName name="perc_ass_b004" localSheetId="8">#REF!</definedName>
    <definedName name="perc_ass_b004">#REF!</definedName>
    <definedName name="perc_ass_b005" localSheetId="7">#REF!</definedName>
    <definedName name="perc_ass_b005" localSheetId="8">#REF!</definedName>
    <definedName name="perc_ass_b005">#REF!</definedName>
    <definedName name="perc_ass_b006" localSheetId="7">#REF!</definedName>
    <definedName name="perc_ass_b006" localSheetId="8">#REF!</definedName>
    <definedName name="perc_ass_b006">#REF!</definedName>
    <definedName name="perc_ass_b007" localSheetId="7">#REF!</definedName>
    <definedName name="perc_ass_b007" localSheetId="8">#REF!</definedName>
    <definedName name="perc_ass_b007">#REF!</definedName>
    <definedName name="perc_ass_b008" localSheetId="7">#REF!</definedName>
    <definedName name="perc_ass_b008" localSheetId="8">#REF!</definedName>
    <definedName name="perc_ass_b008">#REF!</definedName>
    <definedName name="perc_ass_b009" localSheetId="7">#REF!</definedName>
    <definedName name="perc_ass_b009" localSheetId="8">#REF!</definedName>
    <definedName name="perc_ass_b009">#REF!</definedName>
    <definedName name="perc_ass_c001" localSheetId="7">#REF!</definedName>
    <definedName name="perc_ass_c001" localSheetId="8">#REF!</definedName>
    <definedName name="perc_ass_c001">#REF!</definedName>
    <definedName name="perc_ass_c0012" localSheetId="7">#REF!</definedName>
    <definedName name="perc_ass_c0012" localSheetId="8">#REF!</definedName>
    <definedName name="perc_ass_c0012">#REF!</definedName>
    <definedName name="perc_ass_c0013" localSheetId="7">#REF!</definedName>
    <definedName name="perc_ass_c0013" localSheetId="8">#REF!</definedName>
    <definedName name="perc_ass_c0013">#REF!</definedName>
    <definedName name="perc_ass_c002" localSheetId="7">#REF!</definedName>
    <definedName name="perc_ass_c002" localSheetId="8">#REF!</definedName>
    <definedName name="perc_ass_c002">#REF!</definedName>
    <definedName name="perc_ass_c003" localSheetId="7">#REF!</definedName>
    <definedName name="perc_ass_c003" localSheetId="8">#REF!</definedName>
    <definedName name="perc_ass_c003">#REF!</definedName>
    <definedName name="perc_ass_c004" localSheetId="7">#REF!</definedName>
    <definedName name="perc_ass_c004" localSheetId="8">#REF!</definedName>
    <definedName name="perc_ass_c004">#REF!</definedName>
    <definedName name="perc_ass_c005" localSheetId="7">#REF!</definedName>
    <definedName name="perc_ass_c005" localSheetId="8">#REF!</definedName>
    <definedName name="perc_ass_c005">#REF!</definedName>
    <definedName name="perc_ass_c007" localSheetId="7">#REF!</definedName>
    <definedName name="perc_ass_c007" localSheetId="8">#REF!</definedName>
    <definedName name="perc_ass_c007">#REF!</definedName>
    <definedName name="perc_ass_c008" localSheetId="7">#REF!</definedName>
    <definedName name="perc_ass_c008" localSheetId="8">#REF!</definedName>
    <definedName name="perc_ass_c008">#REF!</definedName>
    <definedName name="perc_ass_d0101" localSheetId="7">#REF!</definedName>
    <definedName name="perc_ass_d0101" localSheetId="8">#REF!</definedName>
    <definedName name="perc_ass_d0101">#REF!</definedName>
    <definedName name="perc_ass_d0102" localSheetId="7">#REF!</definedName>
    <definedName name="perc_ass_d0102" localSheetId="8">#REF!</definedName>
    <definedName name="perc_ass_d0102">#REF!</definedName>
    <definedName name="perc_ass_D0103" localSheetId="7">#REF!</definedName>
    <definedName name="perc_ass_D0103" localSheetId="8">#REF!</definedName>
    <definedName name="perc_ass_D0103">#REF!</definedName>
    <definedName name="perc_ass_d0105" localSheetId="7">#REF!</definedName>
    <definedName name="perc_ass_d0105" localSheetId="8">#REF!</definedName>
    <definedName name="perc_ass_d0105">#REF!</definedName>
    <definedName name="perc_ass_d0201" localSheetId="7">#REF!</definedName>
    <definedName name="perc_ass_d0201" localSheetId="8">#REF!</definedName>
    <definedName name="perc_ass_d0201">#REF!</definedName>
    <definedName name="perc_ass_e01" localSheetId="7">#REF!</definedName>
    <definedName name="perc_ass_e01" localSheetId="8">#REF!</definedName>
    <definedName name="perc_ass_e01">#REF!</definedName>
    <definedName name="perc_ass_e0102" localSheetId="7">#REF!</definedName>
    <definedName name="perc_ass_e0102" localSheetId="8">#REF!</definedName>
    <definedName name="perc_ass_e0102">#REF!</definedName>
    <definedName name="perc_ass_e0103" localSheetId="7">#REF!</definedName>
    <definedName name="perc_ass_e0103" localSheetId="8">#REF!</definedName>
    <definedName name="perc_ass_e0103">#REF!</definedName>
    <definedName name="perc_ass_e04" localSheetId="7">#REF!</definedName>
    <definedName name="perc_ass_e04" localSheetId="8">#REF!</definedName>
    <definedName name="perc_ass_e04">#REF!</definedName>
    <definedName name="perc_ass_e05" localSheetId="7">#REF!</definedName>
    <definedName name="perc_ass_e05" localSheetId="8">#REF!</definedName>
    <definedName name="perc_ass_e05">#REF!</definedName>
    <definedName name="perc_ass_g0201" localSheetId="7">#REF!</definedName>
    <definedName name="perc_ass_g0201" localSheetId="8">#REF!</definedName>
    <definedName name="perc_ass_g0201">#REF!</definedName>
    <definedName name="perc_man_a0102" localSheetId="7">#REF!</definedName>
    <definedName name="perc_man_a0102" localSheetId="8">#REF!</definedName>
    <definedName name="perc_man_a0102">#REF!</definedName>
    <definedName name="perc_man_a0701" localSheetId="7">#REF!</definedName>
    <definedName name="perc_man_a0701" localSheetId="8">#REF!</definedName>
    <definedName name="perc_man_a0701">#REF!</definedName>
    <definedName name="perc_man_b0011" localSheetId="7">#REF!</definedName>
    <definedName name="perc_man_b0011" localSheetId="8">#REF!</definedName>
    <definedName name="perc_man_b0011">#REF!</definedName>
    <definedName name="perc_man_b0012" localSheetId="7">#REF!</definedName>
    <definedName name="perc_man_b0012" localSheetId="8">#REF!</definedName>
    <definedName name="perc_man_b0012">#REF!</definedName>
    <definedName name="perc_man_b0013" localSheetId="7">'[23]B0-Er.Serv.San.-dettaglio'!#REF!</definedName>
    <definedName name="perc_man_b0013" localSheetId="8">'[23]B0-Er.Serv.San.-dettaglio'!#REF!</definedName>
    <definedName name="perc_man_b0013">'[23]B0-Er.Serv.San.-dettaglio'!#REF!</definedName>
    <definedName name="perc_man_b0014" localSheetId="7">#REF!</definedName>
    <definedName name="perc_man_b0014" localSheetId="8">#REF!</definedName>
    <definedName name="perc_man_b0014">#REF!</definedName>
    <definedName name="perc_man_b0015" localSheetId="7">#REF!</definedName>
    <definedName name="perc_man_b0015" localSheetId="8">#REF!</definedName>
    <definedName name="perc_man_b0015">#REF!</definedName>
    <definedName name="perc_man_b0016" localSheetId="7">#REF!</definedName>
    <definedName name="perc_man_b0016" localSheetId="8">#REF!</definedName>
    <definedName name="perc_man_b0016">#REF!</definedName>
    <definedName name="perc_man_b002" localSheetId="7">#REF!</definedName>
    <definedName name="perc_man_b002" localSheetId="8">#REF!</definedName>
    <definedName name="perc_man_b002">#REF!</definedName>
    <definedName name="perc_man_b003" localSheetId="7">#REF!</definedName>
    <definedName name="perc_man_b003" localSheetId="8">#REF!</definedName>
    <definedName name="perc_man_b003">#REF!</definedName>
    <definedName name="perc_man_b004" localSheetId="7">#REF!</definedName>
    <definedName name="perc_man_b004" localSheetId="8">#REF!</definedName>
    <definedName name="perc_man_b004">#REF!</definedName>
    <definedName name="perc_man_b005" localSheetId="7">#REF!</definedName>
    <definedName name="perc_man_b005" localSheetId="8">#REF!</definedName>
    <definedName name="perc_man_b005">#REF!</definedName>
    <definedName name="perc_man_b006" localSheetId="7">#REF!</definedName>
    <definedName name="perc_man_b006" localSheetId="8">#REF!</definedName>
    <definedName name="perc_man_b006">#REF!</definedName>
    <definedName name="perc_man_b007" localSheetId="7">#REF!</definedName>
    <definedName name="perc_man_b007" localSheetId="8">#REF!</definedName>
    <definedName name="perc_man_b007">#REF!</definedName>
    <definedName name="perc_man_b008" localSheetId="7">#REF!</definedName>
    <definedName name="perc_man_b008" localSheetId="8">#REF!</definedName>
    <definedName name="perc_man_b008">#REF!</definedName>
    <definedName name="perc_man_b009" localSheetId="7">#REF!</definedName>
    <definedName name="perc_man_b009" localSheetId="8">#REF!</definedName>
    <definedName name="perc_man_b009">#REF!</definedName>
    <definedName name="perc_man_c001" localSheetId="7">#REF!</definedName>
    <definedName name="perc_man_c001" localSheetId="8">#REF!</definedName>
    <definedName name="perc_man_c001">#REF!</definedName>
    <definedName name="perc_man_c0012" localSheetId="7">#REF!</definedName>
    <definedName name="perc_man_c0012" localSheetId="8">#REF!</definedName>
    <definedName name="perc_man_c0012">#REF!</definedName>
    <definedName name="perc_man_c0013" localSheetId="7">#REF!</definedName>
    <definedName name="perc_man_c0013" localSheetId="8">#REF!</definedName>
    <definedName name="perc_man_c0013">#REF!</definedName>
    <definedName name="perc_man_c002" localSheetId="7">#REF!</definedName>
    <definedName name="perc_man_c002" localSheetId="8">#REF!</definedName>
    <definedName name="perc_man_c002">#REF!</definedName>
    <definedName name="perc_man_c003" localSheetId="7">#REF!</definedName>
    <definedName name="perc_man_c003" localSheetId="8">#REF!</definedName>
    <definedName name="perc_man_c003">#REF!</definedName>
    <definedName name="perc_man_c004" localSheetId="7">#REF!</definedName>
    <definedName name="perc_man_c004" localSheetId="8">#REF!</definedName>
    <definedName name="perc_man_c004">#REF!</definedName>
    <definedName name="perc_man_c005" localSheetId="7">#REF!</definedName>
    <definedName name="perc_man_c005" localSheetId="8">#REF!</definedName>
    <definedName name="perc_man_c005">#REF!</definedName>
    <definedName name="perc_man_c007" localSheetId="7">#REF!</definedName>
    <definedName name="perc_man_c007" localSheetId="8">#REF!</definedName>
    <definedName name="perc_man_c007">#REF!</definedName>
    <definedName name="perc_man_c008" localSheetId="7">#REF!</definedName>
    <definedName name="perc_man_c008" localSheetId="8">#REF!</definedName>
    <definedName name="perc_man_c008">#REF!</definedName>
    <definedName name="perc_man_d0101" localSheetId="7">#REF!</definedName>
    <definedName name="perc_man_d0101" localSheetId="8">#REF!</definedName>
    <definedName name="perc_man_d0101">#REF!</definedName>
    <definedName name="perc_man_d0102" localSheetId="7">#REF!</definedName>
    <definedName name="perc_man_d0102" localSheetId="8">#REF!</definedName>
    <definedName name="perc_man_d0102">#REF!</definedName>
    <definedName name="perc_man_d0103" localSheetId="7">#REF!</definedName>
    <definedName name="perc_man_d0103" localSheetId="8">#REF!</definedName>
    <definedName name="perc_man_d0103">#REF!</definedName>
    <definedName name="perc_man_d0103m" localSheetId="7">#REF!</definedName>
    <definedName name="perc_man_d0103m" localSheetId="8">#REF!</definedName>
    <definedName name="perc_man_d0103m">#REF!</definedName>
    <definedName name="perc_man_d0105" localSheetId="7">#REF!</definedName>
    <definedName name="perc_man_d0105" localSheetId="8">#REF!</definedName>
    <definedName name="perc_man_d0105">#REF!</definedName>
    <definedName name="perc_man_d0201" localSheetId="7">#REF!</definedName>
    <definedName name="perc_man_d0201" localSheetId="8">#REF!</definedName>
    <definedName name="perc_man_d0201">#REF!</definedName>
    <definedName name="perc_man_e01" localSheetId="7">#REF!</definedName>
    <definedName name="perc_man_e01" localSheetId="8">#REF!</definedName>
    <definedName name="perc_man_e01">#REF!</definedName>
    <definedName name="perc_man_e0102" localSheetId="7">#REF!</definedName>
    <definedName name="perc_man_e0102" localSheetId="8">#REF!</definedName>
    <definedName name="perc_man_e0102">#REF!</definedName>
    <definedName name="perc_man_e0103" localSheetId="7">#REF!</definedName>
    <definedName name="perc_man_e0103" localSheetId="8">#REF!</definedName>
    <definedName name="perc_man_e0103">#REF!</definedName>
    <definedName name="perc_man_e04" localSheetId="7">#REF!</definedName>
    <definedName name="perc_man_e04" localSheetId="8">#REF!</definedName>
    <definedName name="perc_man_e04">#REF!</definedName>
    <definedName name="perc_man_e05" localSheetId="7">#REF!</definedName>
    <definedName name="perc_man_e05" localSheetId="8">#REF!</definedName>
    <definedName name="perc_man_e05">#REF!</definedName>
    <definedName name="perc_man_e202" localSheetId="7">'[24]E0-Sist.Governo-Cond.SISR-2004'!#REF!</definedName>
    <definedName name="perc_man_e202" localSheetId="8">'[24]E0-Sist.Governo-Cond.SISR-2004'!#REF!</definedName>
    <definedName name="perc_man_e202">'[24]E0-Sist.Governo-Cond.SISR-2004'!#REF!</definedName>
    <definedName name="perc_man_g0201" localSheetId="7">#REF!</definedName>
    <definedName name="perc_man_g0201" localSheetId="8">#REF!</definedName>
    <definedName name="perc_man_g0201">#REF!</definedName>
    <definedName name="perc_pass" localSheetId="7">#REF!</definedName>
    <definedName name="perc_pass" localSheetId="8">#REF!</definedName>
    <definedName name="perc_pass">#REF!</definedName>
    <definedName name="Pers_aopn" localSheetId="7">#REF!</definedName>
    <definedName name="Pers_aopn" localSheetId="8">#REF!</definedName>
    <definedName name="Pers_aopn">#REF!</definedName>
    <definedName name="Pers_aots" localSheetId="7">#REF!</definedName>
    <definedName name="Pers_aots" localSheetId="8">#REF!</definedName>
    <definedName name="Pers_aots">#REF!</definedName>
    <definedName name="Pers_aoud" localSheetId="7">#REF!</definedName>
    <definedName name="Pers_aoud" localSheetId="8">#REF!</definedName>
    <definedName name="Pers_aoud">#REF!</definedName>
    <definedName name="Pers_ars" localSheetId="7">#REF!</definedName>
    <definedName name="Pers_ars" localSheetId="8">#REF!</definedName>
    <definedName name="Pers_ars">#REF!</definedName>
    <definedName name="Pers_ass1" localSheetId="7">#REF!</definedName>
    <definedName name="Pers_ass1" localSheetId="8">#REF!</definedName>
    <definedName name="Pers_ass1">#REF!</definedName>
    <definedName name="Pers_ass2" localSheetId="7">#REF!</definedName>
    <definedName name="Pers_ass2" localSheetId="8">#REF!</definedName>
    <definedName name="Pers_ass2">#REF!</definedName>
    <definedName name="Pers_ass4" localSheetId="7">#REF!</definedName>
    <definedName name="Pers_ass4" localSheetId="8">#REF!</definedName>
    <definedName name="Pers_ass4">#REF!</definedName>
    <definedName name="Pers_ass6" localSheetId="7">#REF!</definedName>
    <definedName name="Pers_ass6" localSheetId="8">#REF!</definedName>
    <definedName name="Pers_ass6">#REF!</definedName>
    <definedName name="Pers_burlo" localSheetId="7">#REF!</definedName>
    <definedName name="Pers_burlo" localSheetId="8">#REF!</definedName>
    <definedName name="Pers_burlo">#REF!</definedName>
    <definedName name="Pers_cro" localSheetId="7">#REF!</definedName>
    <definedName name="Pers_cro" localSheetId="8">#REF!</definedName>
    <definedName name="Pers_cro">#REF!</definedName>
    <definedName name="Pers_policl" localSheetId="7">#REF!</definedName>
    <definedName name="Pers_policl" localSheetId="8">#REF!</definedName>
    <definedName name="Pers_policl">#REF!</definedName>
    <definedName name="Pesr_ass3" localSheetId="7">#REF!</definedName>
    <definedName name="Pesr_ass3" localSheetId="8">#REF!</definedName>
    <definedName name="Pesr_ass3">#REF!</definedName>
    <definedName name="pluto" localSheetId="7">#REF!</definedName>
    <definedName name="pluto" localSheetId="8">#REF!</definedName>
    <definedName name="pluto">#REF!</definedName>
    <definedName name="precons" localSheetId="7">#REF!</definedName>
    <definedName name="precons" localSheetId="8">#REF!</definedName>
    <definedName name="precons">#REF!</definedName>
    <definedName name="re" localSheetId="7">#REF!</definedName>
    <definedName name="re" localSheetId="5">#REF!</definedName>
    <definedName name="re" localSheetId="8">#REF!</definedName>
    <definedName name="re">#REF!</definedName>
    <definedName name="rewe">[25]AOTS!$A:$IV</definedName>
    <definedName name="Riassunto__Risorse_complessive" localSheetId="7">#REF!</definedName>
    <definedName name="Riassunto__Risorse_complessive" localSheetId="8">#REF!</definedName>
    <definedName name="Riassunto__Risorse_complessive">#REF!</definedName>
    <definedName name="sc_clipper" localSheetId="7">#REF!</definedName>
    <definedName name="sc_clipper" localSheetId="8">#REF!</definedName>
    <definedName name="sc_clipper">#REF!</definedName>
    <definedName name="sc_d00101" localSheetId="7">#REF!</definedName>
    <definedName name="sc_d00101" localSheetId="8">#REF!</definedName>
    <definedName name="sc_d00101">#REF!</definedName>
    <definedName name="sc_d00102" localSheetId="7">#REF!</definedName>
    <definedName name="sc_d00102" localSheetId="8">#REF!</definedName>
    <definedName name="sc_d00102">#REF!</definedName>
    <definedName name="sc_d00103" localSheetId="7">#REF!</definedName>
    <definedName name="sc_d00103" localSheetId="8">#REF!</definedName>
    <definedName name="sc_d00103">#REF!</definedName>
    <definedName name="sc_d00105" localSheetId="7">#REF!</definedName>
    <definedName name="sc_d00105" localSheetId="8">#REF!</definedName>
    <definedName name="sc_d00105">#REF!</definedName>
    <definedName name="sc_d00501" localSheetId="7">#REF!</definedName>
    <definedName name="sc_d00501" localSheetId="8">#REF!</definedName>
    <definedName name="sc_d00501">#REF!</definedName>
    <definedName name="sc_g00201" localSheetId="7">#REF!</definedName>
    <definedName name="sc_g00201" localSheetId="8">#REF!</definedName>
    <definedName name="sc_g00201">#REF!</definedName>
    <definedName name="SPSS" localSheetId="7">#REF!</definedName>
    <definedName name="SPSS" localSheetId="8">#REF!</definedName>
    <definedName name="SPSS">#REF!</definedName>
    <definedName name="stampa">[26]AOTS!$A:$IV</definedName>
    <definedName name="Term_agg_ASCOT" localSheetId="7">#REF!</definedName>
    <definedName name="Term_agg_ASCOT" localSheetId="8">#REF!</definedName>
    <definedName name="Term_agg_ASCOT">#REF!</definedName>
    <definedName name="_xlnm.Print_Titles" localSheetId="4">'Alimentazione CE Costi'!$1:$3</definedName>
    <definedName name="_xlnm.Print_Titles" localSheetId="7">'Alimentazione CE Costi_DIFF'!$1:$3</definedName>
    <definedName name="_xlnm.Print_Titles" localSheetId="5">'Alimentazione CE Ricavi'!$1:$3</definedName>
    <definedName name="_xlnm.Print_Titles" localSheetId="8">'Alimentazione CE Ricavi_DIFF'!$1:$3</definedName>
    <definedName name="Tot_chemio_regione" localSheetId="7">#REF!</definedName>
    <definedName name="Tot_chemio_regione" localSheetId="8">#REF!</definedName>
    <definedName name="Tot_chemio_regione">#REF!</definedName>
    <definedName name="Tot_referti_G2RISregione" localSheetId="7">#REF!</definedName>
    <definedName name="Tot_referti_G2RISregione" localSheetId="8">#REF!</definedName>
    <definedName name="Tot_referti_G2RISregione">#REF!</definedName>
    <definedName name="Totale_accessi_regione" localSheetId="7">#REF!</definedName>
    <definedName name="Totale_accessi_regione" localSheetId="8">#REF!</definedName>
    <definedName name="Totale_accessi_regione">#REF!</definedName>
    <definedName name="Totale_acquisti_di_rilievo_aziendale" localSheetId="7">#REF!</definedName>
    <definedName name="Totale_acquisti_di_rilievo_aziendale" localSheetId="8">#REF!</definedName>
    <definedName name="Totale_acquisti_di_rilievo_aziendale">#REF!</definedName>
    <definedName name="Totale_acquisti_di_rilievo_regionale" localSheetId="7">#REF!</definedName>
    <definedName name="Totale_acquisti_di_rilievo_regionale" localSheetId="8">#REF!</definedName>
    <definedName name="Totale_acquisti_di_rilievo_regionale">#REF!</definedName>
    <definedName name="Totale_dip_regione" localSheetId="7">#REF!</definedName>
    <definedName name="Totale_dip_regione" localSheetId="8">#REF!</definedName>
    <definedName name="Totale_dip_regione">#REF!</definedName>
    <definedName name="Totale_esami_regione" localSheetId="7">#REF!</definedName>
    <definedName name="Totale_esami_regione" localSheetId="8">#REF!</definedName>
    <definedName name="Totale_esami_regione">#REF!</definedName>
    <definedName name="Totale_interventi_di_rilievo_aziendale" localSheetId="7">#REF!</definedName>
    <definedName name="Totale_interventi_di_rilievo_aziendale" localSheetId="8">#REF!</definedName>
    <definedName name="Totale_interventi_di_rilievo_aziendale">#REF!</definedName>
    <definedName name="Totale_interventi_di_rilievo_regionale" localSheetId="7">#REF!</definedName>
    <definedName name="Totale_interventi_di_rilievo_regionale" localSheetId="8">#REF!</definedName>
    <definedName name="Totale_interventi_di_rilievo_regionale">#REF!</definedName>
    <definedName name="Totale_parametro_riferimento_G2" localSheetId="7">#REF!</definedName>
    <definedName name="Totale_parametro_riferimento_G2" localSheetId="8">#REF!</definedName>
    <definedName name="Totale_parametro_riferimento_G2">#REF!</definedName>
    <definedName name="Totale_trasf_regione" localSheetId="7">#REF!</definedName>
    <definedName name="Totale_trasf_regione" localSheetId="8">#REF!</definedName>
    <definedName name="Totale_trasf_regione">#REF!</definedName>
    <definedName name="val_nom_term_ce" localSheetId="7">#REF!</definedName>
    <definedName name="val_nom_term_ce" localSheetId="8">#REF!</definedName>
    <definedName name="val_nom_term_ce">#REF!</definedName>
    <definedName name="Val_nom_terminale" localSheetId="7">#REF!</definedName>
    <definedName name="Val_nom_terminale" localSheetId="8">#REF!</definedName>
    <definedName name="Val_nom_terminale">#REF!</definedName>
    <definedName name="val_ora_a0102" localSheetId="7">#REF!</definedName>
    <definedName name="val_ora_a0102" localSheetId="8">#REF!</definedName>
    <definedName name="val_ora_a0102">#REF!</definedName>
    <definedName name="val_ora_a0202" localSheetId="7">#REF!</definedName>
    <definedName name="val_ora_a0202" localSheetId="8">#REF!</definedName>
    <definedName name="val_ora_a0202">#REF!</definedName>
    <definedName name="val_ora_a0701" localSheetId="7">#REF!</definedName>
    <definedName name="val_ora_a0701" localSheetId="8">#REF!</definedName>
    <definedName name="val_ora_a0701">#REF!</definedName>
    <definedName name="val_ora_b0011" localSheetId="7">#REF!</definedName>
    <definedName name="val_ora_b0011" localSheetId="8">#REF!</definedName>
    <definedName name="val_ora_b0011">#REF!</definedName>
    <definedName name="val_ora_b0012" localSheetId="7">#REF!</definedName>
    <definedName name="val_ora_b0012" localSheetId="8">#REF!</definedName>
    <definedName name="val_ora_b0012">#REF!</definedName>
    <definedName name="val_ora_b0013" localSheetId="7">'[23]B0-Er.Serv.San.-dettaglio'!#REF!</definedName>
    <definedName name="val_ora_b0013" localSheetId="8">'[23]B0-Er.Serv.San.-dettaglio'!#REF!</definedName>
    <definedName name="val_ora_b0013">'[23]B0-Er.Serv.San.-dettaglio'!#REF!</definedName>
    <definedName name="val_ora_b0014" localSheetId="7">#REF!</definedName>
    <definedName name="val_ora_b0014" localSheetId="8">#REF!</definedName>
    <definedName name="val_ora_b0014">#REF!</definedName>
    <definedName name="val_ora_b0015" localSheetId="7">#REF!</definedName>
    <definedName name="val_ora_b0015" localSheetId="8">#REF!</definedName>
    <definedName name="val_ora_b0015">#REF!</definedName>
    <definedName name="val_ora_b0016" localSheetId="7">#REF!</definedName>
    <definedName name="val_ora_b0016" localSheetId="8">#REF!</definedName>
    <definedName name="val_ora_b0016">#REF!</definedName>
    <definedName name="val_ora_b002" localSheetId="7">#REF!</definedName>
    <definedName name="val_ora_b002" localSheetId="8">#REF!</definedName>
    <definedName name="val_ora_b002">#REF!</definedName>
    <definedName name="val_ora_b003" localSheetId="7">#REF!</definedName>
    <definedName name="val_ora_b003" localSheetId="8">#REF!</definedName>
    <definedName name="val_ora_b003">#REF!</definedName>
    <definedName name="val_ora_b004" localSheetId="7">#REF!</definedName>
    <definedName name="val_ora_b004" localSheetId="8">#REF!</definedName>
    <definedName name="val_ora_b004">#REF!</definedName>
    <definedName name="val_ora_b005" localSheetId="7">#REF!</definedName>
    <definedName name="val_ora_b005" localSheetId="8">#REF!</definedName>
    <definedName name="val_ora_b005">#REF!</definedName>
    <definedName name="val_ora_b006" localSheetId="7">#REF!</definedName>
    <definedName name="val_ora_b006" localSheetId="8">#REF!</definedName>
    <definedName name="val_ora_b006">#REF!</definedName>
    <definedName name="val_ora_b007" localSheetId="7">#REF!</definedName>
    <definedName name="val_ora_b007" localSheetId="8">#REF!</definedName>
    <definedName name="val_ora_b007">#REF!</definedName>
    <definedName name="val_ora_b008" localSheetId="7">#REF!</definedName>
    <definedName name="val_ora_b008" localSheetId="8">#REF!</definedName>
    <definedName name="val_ora_b008">#REF!</definedName>
    <definedName name="val_ora_b009" localSheetId="7">#REF!</definedName>
    <definedName name="val_ora_b009" localSheetId="8">#REF!</definedName>
    <definedName name="val_ora_b009">#REF!</definedName>
    <definedName name="val_ora_c001" localSheetId="7">#REF!</definedName>
    <definedName name="val_ora_c001" localSheetId="8">#REF!</definedName>
    <definedName name="val_ora_c001">#REF!</definedName>
    <definedName name="val_ora_c002" localSheetId="7">#REF!</definedName>
    <definedName name="val_ora_c002" localSheetId="8">#REF!</definedName>
    <definedName name="val_ora_c002">#REF!</definedName>
    <definedName name="val_ora_c003" localSheetId="7">#REF!</definedName>
    <definedName name="val_ora_c003" localSheetId="8">#REF!</definedName>
    <definedName name="val_ora_c003">#REF!</definedName>
    <definedName name="val_ora_c004" localSheetId="7">#REF!</definedName>
    <definedName name="val_ora_c004" localSheetId="8">#REF!</definedName>
    <definedName name="val_ora_c004">#REF!</definedName>
    <definedName name="val_ora_c005" localSheetId="7">#REF!</definedName>
    <definedName name="val_ora_c005" localSheetId="8">#REF!</definedName>
    <definedName name="val_ora_c005">#REF!</definedName>
    <definedName name="val_ora_c007" localSheetId="7">#REF!</definedName>
    <definedName name="val_ora_c007" localSheetId="8">#REF!</definedName>
    <definedName name="val_ora_c007">#REF!</definedName>
    <definedName name="val_ora_c008" localSheetId="7">#REF!</definedName>
    <definedName name="val_ora_c008" localSheetId="8">#REF!</definedName>
    <definedName name="val_ora_c008">#REF!</definedName>
    <definedName name="val_ora_d0101" localSheetId="7">#REF!</definedName>
    <definedName name="val_ora_d0101" localSheetId="8">#REF!</definedName>
    <definedName name="val_ora_d0101">#REF!</definedName>
    <definedName name="val_ora_d0102" localSheetId="7">#REF!</definedName>
    <definedName name="val_ora_d0102" localSheetId="8">#REF!</definedName>
    <definedName name="val_ora_d0102">#REF!</definedName>
    <definedName name="val_ora_d0103">'[23]D0-Scamb.Inform.-Cond.SISR-2004'!$W$31+'[23]D0-Scamb.Inform.-Cond.SISR-2004'!$W$32</definedName>
    <definedName name="val_ora_d0105" localSheetId="7">#REF!</definedName>
    <definedName name="val_ora_d0105" localSheetId="8">#REF!</definedName>
    <definedName name="val_ora_d0105">#REF!</definedName>
    <definedName name="val_ora_d0201" localSheetId="7">#REF!</definedName>
    <definedName name="val_ora_d0201" localSheetId="8">#REF!</definedName>
    <definedName name="val_ora_d0201">#REF!</definedName>
    <definedName name="val_ora_e01" localSheetId="7">#REF!</definedName>
    <definedName name="val_ora_e01" localSheetId="8">#REF!</definedName>
    <definedName name="val_ora_e01">#REF!</definedName>
    <definedName name="val_ora_e0102" localSheetId="7">#REF!</definedName>
    <definedName name="val_ora_e0102" localSheetId="8">#REF!</definedName>
    <definedName name="val_ora_e0102">#REF!</definedName>
    <definedName name="val_ora_e0103" localSheetId="7">#REF!</definedName>
    <definedName name="val_ora_e0103" localSheetId="8">#REF!</definedName>
    <definedName name="val_ora_e0103">#REF!</definedName>
    <definedName name="val_ora_e04" localSheetId="7">#REF!</definedName>
    <definedName name="val_ora_e04" localSheetId="8">#REF!</definedName>
    <definedName name="val_ora_e04">#REF!</definedName>
    <definedName name="val_ora_e05" localSheetId="7">#REF!</definedName>
    <definedName name="val_ora_e05" localSheetId="8">#REF!</definedName>
    <definedName name="val_ora_e05">#REF!</definedName>
    <definedName name="val_ora_g0201" localSheetId="7">#REF!</definedName>
    <definedName name="val_ora_g0201" localSheetId="8">#REF!</definedName>
    <definedName name="val_ora_g0201">#REF!</definedName>
    <definedName name="val_tot_ap_reg" localSheetId="7">#REF!</definedName>
    <definedName name="val_tot_ap_reg" localSheetId="8">#REF!</definedName>
    <definedName name="val_tot_ap_reg">#REF!</definedName>
    <definedName name="val_tot_ap_reg1" localSheetId="7">#REF!</definedName>
    <definedName name="val_tot_ap_reg1" localSheetId="8">#REF!</definedName>
    <definedName name="val_tot_ap_reg1">#REF!</definedName>
    <definedName name="val_tot_ca_reg" localSheetId="7">#REF!</definedName>
    <definedName name="val_tot_ca_reg" localSheetId="8">#REF!</definedName>
    <definedName name="val_tot_ca_reg">#REF!</definedName>
    <definedName name="val_tot_car_reg" localSheetId="7">#REF!</definedName>
    <definedName name="val_tot_car_reg" localSheetId="8">#REF!</definedName>
    <definedName name="val_tot_car_reg">#REF!</definedName>
    <definedName name="val_tot_cep_reg" localSheetId="7">#REF!</definedName>
    <definedName name="val_tot_cep_reg" localSheetId="8">#REF!</definedName>
    <definedName name="val_tot_cep_reg">#REF!</definedName>
    <definedName name="val_tot_cup_reg" localSheetId="7">#REF!</definedName>
    <definedName name="val_tot_cup_reg" localSheetId="8">#REF!</definedName>
    <definedName name="val_tot_cup_reg">#REF!</definedName>
    <definedName name="val_tot_ec_reg" localSheetId="7">#REF!</definedName>
    <definedName name="val_tot_ec_reg" localSheetId="8">#REF!</definedName>
    <definedName name="val_tot_ec_reg">#REF!</definedName>
    <definedName name="val_tot_em_reg" localSheetId="7">#REF!</definedName>
    <definedName name="val_tot_em_reg" localSheetId="8">#REF!</definedName>
    <definedName name="val_tot_em_reg">#REF!</definedName>
    <definedName name="val_tot_gc_reg" localSheetId="7">#REF!</definedName>
    <definedName name="val_tot_gc_reg" localSheetId="8">#REF!</definedName>
    <definedName name="val_tot_gc_reg">#REF!</definedName>
    <definedName name="val_tot_ge_reg" localSheetId="7">#REF!</definedName>
    <definedName name="val_tot_ge_reg" localSheetId="8">#REF!</definedName>
    <definedName name="val_tot_ge_reg">#REF!</definedName>
    <definedName name="val_tot_ge_term" localSheetId="7">#REF!</definedName>
    <definedName name="val_tot_ge_term" localSheetId="8">#REF!</definedName>
    <definedName name="val_tot_ge_term">#REF!</definedName>
    <definedName name="val_tot_pa_reg" localSheetId="7">#REF!</definedName>
    <definedName name="val_tot_pa_reg" localSheetId="8">#REF!</definedName>
    <definedName name="val_tot_pa_reg">#REF!</definedName>
    <definedName name="val_tot_pi_reg" localSheetId="7">#REF!</definedName>
    <definedName name="val_tot_pi_reg" localSheetId="8">#REF!</definedName>
    <definedName name="val_tot_pi_reg">#REF!</definedName>
    <definedName name="val_tot_ps_reg" localSheetId="7">#REF!</definedName>
    <definedName name="val_tot_ps_reg" localSheetId="8">#REF!</definedName>
    <definedName name="val_tot_ps_reg">#REF!</definedName>
    <definedName name="val_tot_ps_reg_var" localSheetId="7">#REF!</definedName>
    <definedName name="val_tot_ps_reg_var" localSheetId="8">#REF!</definedName>
    <definedName name="val_tot_ps_reg_var">#REF!</definedName>
    <definedName name="verifica" localSheetId="7">#REF!</definedName>
    <definedName name="verifica" localSheetId="5">#REF!</definedName>
    <definedName name="verifica" localSheetId="8">#REF!</definedName>
    <definedName name="verifica">#REF!</definedName>
    <definedName name="x" localSheetId="7">#REF!</definedName>
    <definedName name="x" localSheetId="8">#REF!</definedName>
    <definedName name="x">#REF!</definedName>
    <definedName name="zxxx" localSheetId="7">#REF!</definedName>
    <definedName name="zxxx" localSheetId="8">#REF!</definedName>
    <definedName name="zxxx">#REF!</definedName>
  </definedNames>
  <calcPr calcId="181029" fullPrecision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72" i="4" l="1"/>
  <c r="H72" i="4"/>
  <c r="G66" i="4"/>
  <c r="H66" i="4"/>
  <c r="G60" i="4"/>
  <c r="G59" i="4" s="1"/>
  <c r="H60" i="4"/>
  <c r="H59" i="4" s="1"/>
  <c r="G52" i="4"/>
  <c r="H52" i="4"/>
  <c r="G58" i="4" l="1"/>
  <c r="H58" i="4"/>
  <c r="J64" i="4"/>
  <c r="J30" i="4"/>
  <c r="J31" i="4"/>
  <c r="J32" i="4"/>
  <c r="L32" i="4" s="1"/>
  <c r="J33" i="4"/>
  <c r="L33" i="4" s="1"/>
  <c r="J35" i="4"/>
  <c r="I126" i="4"/>
  <c r="J126" i="4"/>
  <c r="J129" i="4"/>
  <c r="J74" i="4"/>
  <c r="J82" i="4"/>
  <c r="J83" i="4"/>
  <c r="J85" i="4"/>
  <c r="I230" i="29"/>
  <c r="J12" i="44"/>
  <c r="I79" i="4"/>
  <c r="J79" i="4"/>
  <c r="J123" i="4"/>
  <c r="J50" i="4"/>
  <c r="L50" i="4" s="1"/>
  <c r="J51" i="4"/>
  <c r="L51" i="4" s="1"/>
  <c r="J53" i="4"/>
  <c r="J54" i="4"/>
  <c r="J55" i="4"/>
  <c r="L55" i="4" s="1"/>
  <c r="J56" i="4"/>
  <c r="J57" i="4"/>
  <c r="J62" i="4"/>
  <c r="L62" i="4" s="1"/>
  <c r="J63" i="4"/>
  <c r="L63" i="4" s="1"/>
  <c r="J65" i="4"/>
  <c r="J67" i="4"/>
  <c r="J68" i="4"/>
  <c r="J69" i="4"/>
  <c r="L69" i="4" s="1"/>
  <c r="J71" i="4"/>
  <c r="L71" i="4" s="1"/>
  <c r="J76" i="4"/>
  <c r="L76" i="4" s="1"/>
  <c r="I15" i="4"/>
  <c r="I109" i="4"/>
  <c r="I111" i="4"/>
  <c r="I113" i="4"/>
  <c r="I114" i="4"/>
  <c r="I115" i="4"/>
  <c r="I116" i="4"/>
  <c r="I117" i="4"/>
  <c r="I119" i="4"/>
  <c r="J109" i="4"/>
  <c r="J111" i="4"/>
  <c r="J113" i="4"/>
  <c r="J114" i="4"/>
  <c r="J115" i="4"/>
  <c r="J116" i="4"/>
  <c r="J117" i="4"/>
  <c r="J118" i="4"/>
  <c r="J119" i="4"/>
  <c r="J122" i="4"/>
  <c r="L122" i="4" s="1"/>
  <c r="J88" i="4"/>
  <c r="J43" i="4"/>
  <c r="J44" i="4"/>
  <c r="I141" i="4"/>
  <c r="J141" i="4"/>
  <c r="L141" i="4" s="1"/>
  <c r="I145" i="4"/>
  <c r="I146" i="4"/>
  <c r="I147" i="4"/>
  <c r="I148" i="4"/>
  <c r="J143" i="4"/>
  <c r="J145" i="4"/>
  <c r="J146" i="4"/>
  <c r="J148" i="4"/>
  <c r="J147" i="4"/>
  <c r="L147" i="4" s="1"/>
  <c r="J144" i="4"/>
  <c r="L144" i="4" s="1"/>
  <c r="I152" i="4"/>
  <c r="J152" i="4"/>
  <c r="I154" i="4"/>
  <c r="J154" i="4"/>
  <c r="I297" i="30"/>
  <c r="H74" i="44"/>
  <c r="H58" i="44"/>
  <c r="H841" i="43"/>
  <c r="H25" i="44"/>
  <c r="H285" i="43"/>
  <c r="H523" i="43"/>
  <c r="H699" i="43"/>
  <c r="H755" i="43"/>
  <c r="H762" i="43"/>
  <c r="L850" i="43"/>
  <c r="H7" i="44"/>
  <c r="H11" i="44"/>
  <c r="H20" i="44"/>
  <c r="H21" i="44"/>
  <c r="H40" i="44"/>
  <c r="H64" i="44"/>
  <c r="H68" i="44"/>
  <c r="H71" i="44"/>
  <c r="H72" i="44"/>
  <c r="H80" i="44"/>
  <c r="H103" i="44"/>
  <c r="H108" i="44"/>
  <c r="H128" i="44"/>
  <c r="H132" i="44"/>
  <c r="H136" i="44"/>
  <c r="H140" i="44"/>
  <c r="H144" i="44"/>
  <c r="H164" i="44"/>
  <c r="H165" i="44"/>
  <c r="H177" i="44"/>
  <c r="H180" i="44"/>
  <c r="H181" i="44"/>
  <c r="H185" i="44"/>
  <c r="H188" i="44"/>
  <c r="H189" i="44"/>
  <c r="H207" i="44"/>
  <c r="H211" i="44"/>
  <c r="H216" i="44"/>
  <c r="H218" i="44"/>
  <c r="H233" i="44"/>
  <c r="H236" i="44"/>
  <c r="H237" i="44"/>
  <c r="J231" i="44"/>
  <c r="I231" i="44" s="1"/>
  <c r="J235" i="44"/>
  <c r="I235" i="44" s="1"/>
  <c r="J237" i="44"/>
  <c r="J239" i="44"/>
  <c r="I239" i="44" s="1"/>
  <c r="J240" i="44"/>
  <c r="I240" i="44" s="1"/>
  <c r="J241" i="44"/>
  <c r="I241" i="44" s="1"/>
  <c r="J250" i="44"/>
  <c r="I250" i="44" s="1"/>
  <c r="J252" i="44"/>
  <c r="I252" i="44" s="1"/>
  <c r="J433" i="43"/>
  <c r="J439" i="43"/>
  <c r="I439" i="43" s="1"/>
  <c r="J450" i="43"/>
  <c r="I450" i="43" s="1"/>
  <c r="J451" i="43"/>
  <c r="I451" i="43" s="1"/>
  <c r="J461" i="43"/>
  <c r="I461" i="43" s="1"/>
  <c r="J466" i="43"/>
  <c r="K155" i="44"/>
  <c r="J380" i="43"/>
  <c r="I380" i="43" s="1"/>
  <c r="J385" i="43"/>
  <c r="I385" i="43" s="1"/>
  <c r="K341" i="43"/>
  <c r="K350" i="43"/>
  <c r="K37" i="43"/>
  <c r="K460" i="43"/>
  <c r="K496" i="43"/>
  <c r="K518" i="43"/>
  <c r="K563" i="43"/>
  <c r="K602" i="43"/>
  <c r="K798" i="43"/>
  <c r="J299" i="43"/>
  <c r="I299" i="43" s="1"/>
  <c r="K807" i="43"/>
  <c r="J203" i="43"/>
  <c r="I203" i="43" s="1"/>
  <c r="K216" i="44"/>
  <c r="J70" i="44"/>
  <c r="I70" i="44" s="1"/>
  <c r="J216" i="44"/>
  <c r="J214" i="44"/>
  <c r="I214" i="44" s="1"/>
  <c r="J399" i="43"/>
  <c r="I399" i="43" s="1"/>
  <c r="J406" i="43"/>
  <c r="I406" i="43" s="1"/>
  <c r="K40" i="44"/>
  <c r="K7" i="44"/>
  <c r="K18" i="44"/>
  <c r="K21" i="44"/>
  <c r="K23" i="44"/>
  <c r="K28" i="44"/>
  <c r="K49" i="44"/>
  <c r="K52" i="44"/>
  <c r="K53" i="44"/>
  <c r="K54" i="44"/>
  <c r="K63" i="44"/>
  <c r="K64" i="44"/>
  <c r="K67" i="44"/>
  <c r="K84" i="44"/>
  <c r="K99" i="44"/>
  <c r="K105" i="44"/>
  <c r="K106" i="44"/>
  <c r="K118" i="44"/>
  <c r="K122" i="44"/>
  <c r="K123" i="44"/>
  <c r="K129" i="44"/>
  <c r="K132" i="44"/>
  <c r="K136" i="44"/>
  <c r="K137" i="44"/>
  <c r="K142" i="44"/>
  <c r="K153" i="44"/>
  <c r="K162" i="44"/>
  <c r="K163" i="44"/>
  <c r="K165" i="44"/>
  <c r="K184" i="44"/>
  <c r="K194" i="44"/>
  <c r="K195" i="44"/>
  <c r="K198" i="44"/>
  <c r="K202" i="44"/>
  <c r="K207" i="44"/>
  <c r="K210" i="44"/>
  <c r="K21" i="43"/>
  <c r="K26" i="43"/>
  <c r="K103" i="43"/>
  <c r="K197" i="43"/>
  <c r="K206" i="43"/>
  <c r="K256" i="43"/>
  <c r="K271" i="43"/>
  <c r="K303" i="43"/>
  <c r="K320" i="43"/>
  <c r="K384" i="43"/>
  <c r="K387" i="43"/>
  <c r="K553" i="43"/>
  <c r="K650" i="43"/>
  <c r="K689" i="43"/>
  <c r="K711" i="43"/>
  <c r="K786" i="43"/>
  <c r="K220" i="44"/>
  <c r="K225" i="44"/>
  <c r="K227" i="44"/>
  <c r="K241" i="44"/>
  <c r="K247" i="44"/>
  <c r="K251" i="44"/>
  <c r="K835" i="43"/>
  <c r="K170" i="44"/>
  <c r="K172" i="44"/>
  <c r="H769" i="43"/>
  <c r="H6" i="44"/>
  <c r="H15" i="44"/>
  <c r="H50" i="44"/>
  <c r="H54" i="44"/>
  <c r="H57" i="44"/>
  <c r="H112" i="44"/>
  <c r="H116" i="44"/>
  <c r="H120" i="44"/>
  <c r="H124" i="44"/>
  <c r="H148" i="44"/>
  <c r="H159" i="44"/>
  <c r="H161" i="44"/>
  <c r="H169" i="44"/>
  <c r="H170" i="44"/>
  <c r="H173" i="44"/>
  <c r="H187" i="44"/>
  <c r="H200" i="44"/>
  <c r="H204" i="44"/>
  <c r="H221" i="44"/>
  <c r="H222" i="44"/>
  <c r="H223" i="44"/>
  <c r="H226" i="44"/>
  <c r="H228" i="44"/>
  <c r="H230" i="44"/>
  <c r="H244" i="44"/>
  <c r="H247" i="44"/>
  <c r="H248" i="44"/>
  <c r="J15" i="43"/>
  <c r="I15" i="43" s="1"/>
  <c r="J16" i="43"/>
  <c r="J18" i="43"/>
  <c r="I18" i="43" s="1"/>
  <c r="J21" i="43"/>
  <c r="I21" i="43" s="1"/>
  <c r="J23" i="43"/>
  <c r="J25" i="43"/>
  <c r="I25" i="43" s="1"/>
  <c r="J31" i="43"/>
  <c r="I31" i="43" s="1"/>
  <c r="J33" i="43"/>
  <c r="I33" i="43" s="1"/>
  <c r="J44" i="43"/>
  <c r="J47" i="43"/>
  <c r="I47" i="43" s="1"/>
  <c r="J54" i="43"/>
  <c r="I54" i="43" s="1"/>
  <c r="J57" i="43"/>
  <c r="I57" i="43" s="1"/>
  <c r="J62" i="43"/>
  <c r="I62" i="43" s="1"/>
  <c r="J69" i="43"/>
  <c r="J71" i="43"/>
  <c r="J75" i="43"/>
  <c r="J80" i="43"/>
  <c r="I80" i="43" s="1"/>
  <c r="J93" i="43"/>
  <c r="I93" i="43" s="1"/>
  <c r="J103" i="43"/>
  <c r="I103" i="43" s="1"/>
  <c r="J107" i="43"/>
  <c r="I107" i="43" s="1"/>
  <c r="J109" i="43"/>
  <c r="I109" i="43" s="1"/>
  <c r="J112" i="43"/>
  <c r="I112" i="43" s="1"/>
  <c r="J117" i="43"/>
  <c r="I117" i="43" s="1"/>
  <c r="J133" i="43"/>
  <c r="I133" i="43" s="1"/>
  <c r="J141" i="43"/>
  <c r="I141" i="43" s="1"/>
  <c r="J143" i="43"/>
  <c r="I143" i="43" s="1"/>
  <c r="J150" i="43"/>
  <c r="I150" i="43" s="1"/>
  <c r="J151" i="43"/>
  <c r="I151" i="43" s="1"/>
  <c r="J155" i="43"/>
  <c r="I155" i="43" s="1"/>
  <c r="J165" i="43"/>
  <c r="I165" i="43" s="1"/>
  <c r="J170" i="43"/>
  <c r="I170" i="43" s="1"/>
  <c r="J181" i="43"/>
  <c r="J183" i="43"/>
  <c r="I183" i="43" s="1"/>
  <c r="J184" i="43"/>
  <c r="I184" i="43" s="1"/>
  <c r="J186" i="43"/>
  <c r="I186" i="43" s="1"/>
  <c r="J187" i="43"/>
  <c r="I187" i="43"/>
  <c r="J188" i="43"/>
  <c r="I188" i="43" s="1"/>
  <c r="J195" i="43"/>
  <c r="J208" i="43"/>
  <c r="I208" i="43" s="1"/>
  <c r="J216" i="43"/>
  <c r="I216" i="43" s="1"/>
  <c r="J217" i="43"/>
  <c r="I217" i="43" s="1"/>
  <c r="J224" i="43"/>
  <c r="I224" i="43" s="1"/>
  <c r="J226" i="43"/>
  <c r="I226" i="43" s="1"/>
  <c r="J230" i="43"/>
  <c r="I230" i="43" s="1"/>
  <c r="J234" i="43"/>
  <c r="I234" i="43" s="1"/>
  <c r="J237" i="43"/>
  <c r="I237" i="43" s="1"/>
  <c r="J240" i="43"/>
  <c r="J253" i="43"/>
  <c r="I253" i="43" s="1"/>
  <c r="J256" i="43"/>
  <c r="J263" i="43"/>
  <c r="I263" i="43" s="1"/>
  <c r="J264" i="43"/>
  <c r="I264" i="43" s="1"/>
  <c r="J269" i="43"/>
  <c r="J274" i="43"/>
  <c r="I274" i="43" s="1"/>
  <c r="J277" i="43"/>
  <c r="I277" i="43" s="1"/>
  <c r="J278" i="43"/>
  <c r="I278" i="43" s="1"/>
  <c r="J282" i="43"/>
  <c r="I282" i="43" s="1"/>
  <c r="J286" i="43"/>
  <c r="I286" i="43" s="1"/>
  <c r="J290" i="43"/>
  <c r="I290" i="43" s="1"/>
  <c r="J300" i="43"/>
  <c r="I300" i="43" s="1"/>
  <c r="J304" i="43"/>
  <c r="I304" i="43" s="1"/>
  <c r="J308" i="43"/>
  <c r="I308" i="43" s="1"/>
  <c r="J309" i="43"/>
  <c r="I309" i="43" s="1"/>
  <c r="J312" i="43"/>
  <c r="I312" i="43" s="1"/>
  <c r="J313" i="43"/>
  <c r="I313" i="43" s="1"/>
  <c r="J318" i="43"/>
  <c r="I318" i="43" s="1"/>
  <c r="J325" i="43"/>
  <c r="I325" i="43" s="1"/>
  <c r="J368" i="43"/>
  <c r="J419" i="43"/>
  <c r="I419" i="43" s="1"/>
  <c r="J429" i="43"/>
  <c r="I429" i="43" s="1"/>
  <c r="J449" i="43"/>
  <c r="I449" i="43" s="1"/>
  <c r="J463" i="43"/>
  <c r="I463" i="43" s="1"/>
  <c r="J470" i="43"/>
  <c r="I470" i="43" s="1"/>
  <c r="J474" i="43"/>
  <c r="J478" i="43"/>
  <c r="I478" i="43" s="1"/>
  <c r="J483" i="43"/>
  <c r="I483" i="43" s="1"/>
  <c r="J486" i="43"/>
  <c r="I486" i="43" s="1"/>
  <c r="J490" i="43"/>
  <c r="I490" i="43" s="1"/>
  <c r="J491" i="43"/>
  <c r="I491" i="43" s="1"/>
  <c r="J494" i="43"/>
  <c r="I494" i="43" s="1"/>
  <c r="J498" i="43"/>
  <c r="I498" i="43" s="1"/>
  <c r="J506" i="43"/>
  <c r="I506" i="43" s="1"/>
  <c r="J510" i="43"/>
  <c r="I510" i="43" s="1"/>
  <c r="J514" i="43"/>
  <c r="J515" i="43"/>
  <c r="J522" i="43"/>
  <c r="I522" i="43" s="1"/>
  <c r="J530" i="43"/>
  <c r="I530" i="43" s="1"/>
  <c r="J538" i="43"/>
  <c r="I538" i="43" s="1"/>
  <c r="J567" i="43"/>
  <c r="J575" i="43"/>
  <c r="I575" i="43" s="1"/>
  <c r="J577" i="43"/>
  <c r="I577" i="43" s="1"/>
  <c r="J579" i="43"/>
  <c r="I579" i="43" s="1"/>
  <c r="J583" i="43"/>
  <c r="I583" i="43" s="1"/>
  <c r="J587" i="43"/>
  <c r="I587" i="43" s="1"/>
  <c r="J595" i="43"/>
  <c r="J599" i="43"/>
  <c r="I599" i="43" s="1"/>
  <c r="J602" i="43"/>
  <c r="J603" i="43"/>
  <c r="I603" i="43" s="1"/>
  <c r="J607" i="43"/>
  <c r="J609" i="43"/>
  <c r="I609" i="43" s="1"/>
  <c r="J611" i="43"/>
  <c r="I611" i="43" s="1"/>
  <c r="J614" i="43"/>
  <c r="I614" i="43" s="1"/>
  <c r="J615" i="43"/>
  <c r="I615" i="43" s="1"/>
  <c r="J621" i="43"/>
  <c r="I621" i="43" s="1"/>
  <c r="J638" i="43"/>
  <c r="J643" i="43"/>
  <c r="I643" i="43" s="1"/>
  <c r="J658" i="43"/>
  <c r="I658" i="43" s="1"/>
  <c r="J659" i="43"/>
  <c r="I659" i="43" s="1"/>
  <c r="J663" i="43"/>
  <c r="I663" i="43" s="1"/>
  <c r="J666" i="43"/>
  <c r="I666" i="43" s="1"/>
  <c r="J667" i="43"/>
  <c r="I667" i="43" s="1"/>
  <c r="J670" i="43"/>
  <c r="J671" i="43"/>
  <c r="I671" i="43" s="1"/>
  <c r="J674" i="43"/>
  <c r="I674" i="43" s="1"/>
  <c r="J675" i="43"/>
  <c r="I675" i="43" s="1"/>
  <c r="J679" i="43"/>
  <c r="I679" i="43" s="1"/>
  <c r="J683" i="43"/>
  <c r="I683" i="43" s="1"/>
  <c r="J684" i="43"/>
  <c r="I684" i="43" s="1"/>
  <c r="J688" i="43"/>
  <c r="I688" i="43" s="1"/>
  <c r="J692" i="43"/>
  <c r="I692" i="43" s="1"/>
  <c r="J693" i="43"/>
  <c r="I693" i="43" s="1"/>
  <c r="J694" i="43"/>
  <c r="I694" i="43" s="1"/>
  <c r="J696" i="43"/>
  <c r="I696" i="43" s="1"/>
  <c r="J697" i="43"/>
  <c r="I697" i="43" s="1"/>
  <c r="J699" i="43"/>
  <c r="J700" i="43"/>
  <c r="I700" i="43" s="1"/>
  <c r="J704" i="43"/>
  <c r="I704" i="43" s="1"/>
  <c r="J708" i="43"/>
  <c r="I708" i="43" s="1"/>
  <c r="J709" i="43"/>
  <c r="I709" i="43" s="1"/>
  <c r="J712" i="43"/>
  <c r="I712" i="43" s="1"/>
  <c r="J716" i="43"/>
  <c r="J718" i="43"/>
  <c r="I718" i="43" s="1"/>
  <c r="J720" i="43"/>
  <c r="I720" i="43" s="1"/>
  <c r="J724" i="43"/>
  <c r="J725" i="43"/>
  <c r="I725" i="43" s="1"/>
  <c r="J731" i="43"/>
  <c r="I731" i="43" s="1"/>
  <c r="J732" i="43"/>
  <c r="I732" i="43" s="1"/>
  <c r="J734" i="43"/>
  <c r="J736" i="43"/>
  <c r="I736" i="43" s="1"/>
  <c r="J737" i="43"/>
  <c r="J740" i="43"/>
  <c r="J745" i="43"/>
  <c r="I745" i="43" s="1"/>
  <c r="J746" i="43"/>
  <c r="I746" i="43" s="1"/>
  <c r="J749" i="43"/>
  <c r="I749" i="43" s="1"/>
  <c r="J752" i="43"/>
  <c r="J753" i="43"/>
  <c r="I753" i="43" s="1"/>
  <c r="J754" i="43"/>
  <c r="I754" i="43" s="1"/>
  <c r="J761" i="43"/>
  <c r="I761" i="43" s="1"/>
  <c r="J762" i="43"/>
  <c r="J765" i="43"/>
  <c r="I765" i="43" s="1"/>
  <c r="J767" i="43"/>
  <c r="I767" i="43" s="1"/>
  <c r="J769" i="43"/>
  <c r="J772" i="43"/>
  <c r="I772" i="43" s="1"/>
  <c r="J773" i="43"/>
  <c r="I773" i="43" s="1"/>
  <c r="J780" i="43"/>
  <c r="J791" i="43"/>
  <c r="J792" i="43"/>
  <c r="I792" i="43" s="1"/>
  <c r="J795" i="43"/>
  <c r="I795" i="43" s="1"/>
  <c r="J800" i="43"/>
  <c r="I800" i="43" s="1"/>
  <c r="J803" i="43"/>
  <c r="I803" i="43" s="1"/>
  <c r="J804" i="43"/>
  <c r="I804" i="43" s="1"/>
  <c r="J808" i="43"/>
  <c r="I808" i="43" s="1"/>
  <c r="J812" i="43"/>
  <c r="I812" i="43" s="1"/>
  <c r="J813" i="43"/>
  <c r="J815" i="43"/>
  <c r="J821" i="43"/>
  <c r="I821" i="43" s="1"/>
  <c r="J824" i="43"/>
  <c r="I824" i="43" s="1"/>
  <c r="J827" i="43"/>
  <c r="I827" i="43" s="1"/>
  <c r="J828" i="43"/>
  <c r="I828" i="43" s="1"/>
  <c r="J832" i="43"/>
  <c r="J833" i="43"/>
  <c r="I833" i="43" s="1"/>
  <c r="J840" i="43"/>
  <c r="I840" i="43" s="1"/>
  <c r="J847" i="43"/>
  <c r="I847" i="43" s="1"/>
  <c r="J848" i="43"/>
  <c r="I848" i="43" s="1"/>
  <c r="J849" i="43"/>
  <c r="J5" i="44"/>
  <c r="I5" i="44" s="1"/>
  <c r="J6" i="44"/>
  <c r="I6" i="44" s="1"/>
  <c r="J10" i="44"/>
  <c r="I10" i="44" s="1"/>
  <c r="J13" i="44"/>
  <c r="I13" i="44" s="1"/>
  <c r="J17" i="44"/>
  <c r="I17" i="44" s="1"/>
  <c r="J18" i="44"/>
  <c r="I18" i="44" s="1"/>
  <c r="J19" i="44"/>
  <c r="I19" i="44" s="1"/>
  <c r="J20" i="44"/>
  <c r="J22" i="44"/>
  <c r="I22" i="44" s="1"/>
  <c r="J24" i="44"/>
  <c r="I24" i="44" s="1"/>
  <c r="J28" i="44"/>
  <c r="I28" i="44" s="1"/>
  <c r="J47" i="44"/>
  <c r="I47" i="44" s="1"/>
  <c r="J53" i="44"/>
  <c r="I53" i="44" s="1"/>
  <c r="J65" i="44"/>
  <c r="I65" i="44" s="1"/>
  <c r="J66" i="44"/>
  <c r="I66" i="44" s="1"/>
  <c r="J71" i="44"/>
  <c r="J85" i="44"/>
  <c r="I85" i="44" s="1"/>
  <c r="J88" i="44"/>
  <c r="I88" i="44" s="1"/>
  <c r="J89" i="44"/>
  <c r="I89" i="44" s="1"/>
  <c r="J95" i="44"/>
  <c r="I95" i="44" s="1"/>
  <c r="J118" i="44"/>
  <c r="I118" i="44" s="1"/>
  <c r="J122" i="44"/>
  <c r="I122" i="44" s="1"/>
  <c r="J124" i="44"/>
  <c r="J126" i="44"/>
  <c r="I126" i="44" s="1"/>
  <c r="J142" i="44"/>
  <c r="I142" i="44" s="1"/>
  <c r="J147" i="44"/>
  <c r="I147" i="44" s="1"/>
  <c r="J153" i="44"/>
  <c r="I153" i="44" s="1"/>
  <c r="J163" i="44"/>
  <c r="I163" i="44" s="1"/>
  <c r="J167" i="44"/>
  <c r="I167" i="44" s="1"/>
  <c r="J171" i="44"/>
  <c r="I171" i="44" s="1"/>
  <c r="J177" i="44"/>
  <c r="I177" i="44" s="1"/>
  <c r="J187" i="44"/>
  <c r="I187" i="44" s="1"/>
  <c r="J190" i="44"/>
  <c r="I190" i="44" s="1"/>
  <c r="J191" i="44"/>
  <c r="J193" i="44"/>
  <c r="I193" i="44" s="1"/>
  <c r="J199" i="44"/>
  <c r="I199" i="44" s="1"/>
  <c r="J202" i="44"/>
  <c r="I202" i="44" s="1"/>
  <c r="J203" i="44"/>
  <c r="I203" i="44" s="1"/>
  <c r="J206" i="44"/>
  <c r="I206" i="44" s="1"/>
  <c r="J207" i="44"/>
  <c r="J209" i="44"/>
  <c r="I209" i="44" s="1"/>
  <c r="J211" i="44"/>
  <c r="J215" i="44"/>
  <c r="I215" i="44" s="1"/>
  <c r="J217" i="44"/>
  <c r="I217" i="44" s="1"/>
  <c r="J220" i="44"/>
  <c r="I220" i="44" s="1"/>
  <c r="J221" i="44"/>
  <c r="J226" i="44"/>
  <c r="I226" i="44" s="1"/>
  <c r="J229" i="44"/>
  <c r="J232" i="44"/>
  <c r="I232" i="44" s="1"/>
  <c r="K35" i="43"/>
  <c r="K114" i="43"/>
  <c r="K146" i="43"/>
  <c r="K242" i="43"/>
  <c r="K280" i="43"/>
  <c r="K297" i="43"/>
  <c r="K330" i="43"/>
  <c r="K370" i="43"/>
  <c r="K373" i="43"/>
  <c r="K389" i="43"/>
  <c r="K577" i="43"/>
  <c r="K648" i="43"/>
  <c r="K708" i="43"/>
  <c r="K719" i="43"/>
  <c r="K776" i="43"/>
  <c r="K815" i="43"/>
  <c r="K14" i="44"/>
  <c r="K15" i="44"/>
  <c r="K151" i="44"/>
  <c r="K168" i="44"/>
  <c r="H12" i="44"/>
  <c r="K8" i="44"/>
  <c r="I231" i="29"/>
  <c r="I298" i="30"/>
  <c r="J134" i="4"/>
  <c r="J138" i="4"/>
  <c r="J151" i="4"/>
  <c r="J153" i="4"/>
  <c r="L153" i="4" s="1"/>
  <c r="J164" i="4"/>
  <c r="L164" i="4" s="1"/>
  <c r="J166" i="4"/>
  <c r="L166" i="4" s="1"/>
  <c r="J167" i="4"/>
  <c r="I167" i="4"/>
  <c r="J16" i="4"/>
  <c r="L16" i="4" s="1"/>
  <c r="J26" i="4"/>
  <c r="J95" i="4"/>
  <c r="L95" i="4" s="1"/>
  <c r="J96" i="4"/>
  <c r="J97" i="4"/>
  <c r="H231" i="29"/>
  <c r="H230" i="29"/>
  <c r="I165" i="4"/>
  <c r="I166" i="4"/>
  <c r="I164" i="4"/>
  <c r="K164" i="4" s="1"/>
  <c r="I151" i="4"/>
  <c r="H29" i="4"/>
  <c r="G29" i="4"/>
  <c r="H298" i="30"/>
  <c r="H142" i="4"/>
  <c r="G142" i="4"/>
  <c r="H297" i="30"/>
  <c r="H44" i="44"/>
  <c r="H8" i="44"/>
  <c r="H395" i="43"/>
  <c r="K228" i="43"/>
  <c r="K140" i="43"/>
  <c r="K43" i="43"/>
  <c r="K39" i="43"/>
  <c r="K23" i="43"/>
  <c r="K5" i="43"/>
  <c r="J49" i="44"/>
  <c r="I49" i="44" s="1"/>
  <c r="J33" i="44"/>
  <c r="I33" i="44" s="1"/>
  <c r="J31" i="44"/>
  <c r="I31" i="44" s="1"/>
  <c r="J782" i="43"/>
  <c r="I782" i="43" s="1"/>
  <c r="J757" i="43"/>
  <c r="I757" i="43" s="1"/>
  <c r="J735" i="43"/>
  <c r="J728" i="43"/>
  <c r="I728" i="43" s="1"/>
  <c r="I724" i="43"/>
  <c r="J654" i="43"/>
  <c r="I654" i="43" s="1"/>
  <c r="J651" i="43"/>
  <c r="I651" i="43" s="1"/>
  <c r="J639" i="43"/>
  <c r="I639" i="43" s="1"/>
  <c r="J631" i="43"/>
  <c r="I631" i="43" s="1"/>
  <c r="J586" i="43"/>
  <c r="I586" i="43" s="1"/>
  <c r="J574" i="43"/>
  <c r="I574" i="43" s="1"/>
  <c r="J563" i="43"/>
  <c r="J559" i="43"/>
  <c r="I559" i="43" s="1"/>
  <c r="J554" i="43"/>
  <c r="I554" i="43" s="1"/>
  <c r="J551" i="43"/>
  <c r="I551" i="43" s="1"/>
  <c r="J543" i="43"/>
  <c r="I543" i="43" s="1"/>
  <c r="J542" i="43"/>
  <c r="I542" i="43" s="1"/>
  <c r="J540" i="43"/>
  <c r="I540" i="43" s="1"/>
  <c r="J539" i="43"/>
  <c r="I539" i="43" s="1"/>
  <c r="J535" i="43"/>
  <c r="J531" i="43"/>
  <c r="I531" i="43" s="1"/>
  <c r="J527" i="43"/>
  <c r="I527" i="43" s="1"/>
  <c r="J524" i="43"/>
  <c r="I524" i="43" s="1"/>
  <c r="J519" i="43"/>
  <c r="I519" i="43" s="1"/>
  <c r="J511" i="43"/>
  <c r="J507" i="43"/>
  <c r="I507" i="43" s="1"/>
  <c r="J503" i="43"/>
  <c r="J495" i="43"/>
  <c r="I495" i="43" s="1"/>
  <c r="J487" i="43"/>
  <c r="I487" i="43" s="1"/>
  <c r="J479" i="43"/>
  <c r="I479" i="43" s="1"/>
  <c r="J475" i="43"/>
  <c r="I475" i="43" s="1"/>
  <c r="J471" i="43"/>
  <c r="J441" i="43"/>
  <c r="J438" i="43"/>
  <c r="I438" i="43" s="1"/>
  <c r="J430" i="43"/>
  <c r="I430" i="43" s="1"/>
  <c r="J426" i="43"/>
  <c r="I426" i="43" s="1"/>
  <c r="J420" i="43"/>
  <c r="I420" i="43" s="1"/>
  <c r="J417" i="43"/>
  <c r="I417" i="43" s="1"/>
  <c r="J415" i="43"/>
  <c r="I415" i="43" s="1"/>
  <c r="J412" i="43"/>
  <c r="I412" i="43" s="1"/>
  <c r="J405" i="43"/>
  <c r="J392" i="43"/>
  <c r="I392" i="43" s="1"/>
  <c r="J391" i="43"/>
  <c r="I391" i="43" s="1"/>
  <c r="J388" i="43"/>
  <c r="J383" i="43"/>
  <c r="I383" i="43" s="1"/>
  <c r="J377" i="43"/>
  <c r="J374" i="43"/>
  <c r="J373" i="43"/>
  <c r="I373" i="43" s="1"/>
  <c r="J370" i="43"/>
  <c r="I370" i="43" s="1"/>
  <c r="J360" i="43"/>
  <c r="I360" i="43" s="1"/>
  <c r="J359" i="43"/>
  <c r="J354" i="43"/>
  <c r="I354" i="43" s="1"/>
  <c r="J350" i="43"/>
  <c r="J346" i="43"/>
  <c r="I346" i="43" s="1"/>
  <c r="J342" i="43"/>
  <c r="I342" i="43" s="1"/>
  <c r="J341" i="43"/>
  <c r="J334" i="43"/>
  <c r="I334" i="43" s="1"/>
  <c r="J331" i="43"/>
  <c r="I331" i="43" s="1"/>
  <c r="J330" i="43"/>
  <c r="I330" i="43" s="1"/>
  <c r="J326" i="43"/>
  <c r="J322" i="43"/>
  <c r="J321" i="43"/>
  <c r="I321" i="43" s="1"/>
  <c r="J315" i="43"/>
  <c r="I315" i="43" s="1"/>
  <c r="J314" i="43"/>
  <c r="I314" i="43" s="1"/>
  <c r="J305" i="43"/>
  <c r="I305" i="43" s="1"/>
  <c r="J287" i="43"/>
  <c r="I287" i="43" s="1"/>
  <c r="J283" i="43"/>
  <c r="I283" i="43" s="1"/>
  <c r="J279" i="43"/>
  <c r="J275" i="43"/>
  <c r="I275" i="43" s="1"/>
  <c r="J267" i="43"/>
  <c r="I267" i="43" s="1"/>
  <c r="J262" i="43"/>
  <c r="I262" i="43" s="1"/>
  <c r="J258" i="43"/>
  <c r="J255" i="43"/>
  <c r="I255" i="43" s="1"/>
  <c r="J254" i="43"/>
  <c r="I254" i="43" s="1"/>
  <c r="J251" i="43"/>
  <c r="I251" i="43" s="1"/>
  <c r="J248" i="43"/>
  <c r="I248" i="43" s="1"/>
  <c r="J246" i="43"/>
  <c r="I246" i="43" s="1"/>
  <c r="J243" i="43"/>
  <c r="I243" i="43" s="1"/>
  <c r="J231" i="43"/>
  <c r="I231" i="43" s="1"/>
  <c r="J227" i="43"/>
  <c r="I227" i="43" s="1"/>
  <c r="J223" i="43"/>
  <c r="I223" i="43" s="1"/>
  <c r="J219" i="43"/>
  <c r="J215" i="43"/>
  <c r="I215" i="43" s="1"/>
  <c r="J211" i="43"/>
  <c r="I211" i="43" s="1"/>
  <c r="J210" i="43"/>
  <c r="I210" i="43" s="1"/>
  <c r="J206" i="43"/>
  <c r="I206" i="43" s="1"/>
  <c r="J200" i="43"/>
  <c r="I200" i="43" s="1"/>
  <c r="J199" i="43"/>
  <c r="I199" i="43" s="1"/>
  <c r="J197" i="43"/>
  <c r="I197" i="43" s="1"/>
  <c r="J196" i="43"/>
  <c r="I196" i="43" s="1"/>
  <c r="J180" i="43"/>
  <c r="I180" i="43" s="1"/>
  <c r="J179" i="43"/>
  <c r="I179" i="43" s="1"/>
  <c r="J176" i="43"/>
  <c r="I176" i="43" s="1"/>
  <c r="J175" i="43"/>
  <c r="I175" i="43" s="1"/>
  <c r="J171" i="43"/>
  <c r="I171" i="43" s="1"/>
  <c r="J167" i="43"/>
  <c r="J164" i="43"/>
  <c r="I164" i="43" s="1"/>
  <c r="J163" i="43"/>
  <c r="I163" i="43" s="1"/>
  <c r="J160" i="43"/>
  <c r="I160" i="43" s="1"/>
  <c r="J159" i="43"/>
  <c r="I159" i="43" s="1"/>
  <c r="J156" i="43"/>
  <c r="I156" i="43" s="1"/>
  <c r="J148" i="43"/>
  <c r="J144" i="43"/>
  <c r="I144" i="43" s="1"/>
  <c r="J140" i="43"/>
  <c r="J136" i="43"/>
  <c r="J131" i="43"/>
  <c r="I131" i="43" s="1"/>
  <c r="J128" i="43"/>
  <c r="J127" i="43"/>
  <c r="I127" i="43" s="1"/>
  <c r="J124" i="43"/>
  <c r="I124" i="43" s="1"/>
  <c r="J123" i="43"/>
  <c r="I123" i="43" s="1"/>
  <c r="J119" i="43"/>
  <c r="I119" i="43" s="1"/>
  <c r="J108" i="43"/>
  <c r="I108" i="43" s="1"/>
  <c r="J101" i="43"/>
  <c r="I101" i="43" s="1"/>
  <c r="J100" i="43"/>
  <c r="I100" i="43" s="1"/>
  <c r="J96" i="43"/>
  <c r="I96" i="43" s="1"/>
  <c r="J91" i="43"/>
  <c r="I91" i="43" s="1"/>
  <c r="J88" i="43"/>
  <c r="I88" i="43" s="1"/>
  <c r="J87" i="43"/>
  <c r="J83" i="43"/>
  <c r="I83" i="43" s="1"/>
  <c r="J79" i="43"/>
  <c r="J76" i="43"/>
  <c r="I76" i="43" s="1"/>
  <c r="J68" i="43"/>
  <c r="I68" i="43" s="1"/>
  <c r="J64" i="43"/>
  <c r="J59" i="43"/>
  <c r="I59" i="43" s="1"/>
  <c r="J56" i="43"/>
  <c r="I56" i="43" s="1"/>
  <c r="J55" i="43"/>
  <c r="I55" i="43" s="1"/>
  <c r="J52" i="43"/>
  <c r="I52" i="43" s="1"/>
  <c r="J48" i="43"/>
  <c r="I48" i="43" s="1"/>
  <c r="J43" i="43"/>
  <c r="J42" i="43"/>
  <c r="I42" i="43" s="1"/>
  <c r="J32" i="43"/>
  <c r="I32" i="43" s="1"/>
  <c r="J20" i="43"/>
  <c r="I20" i="43" s="1"/>
  <c r="J19" i="43"/>
  <c r="I19" i="43" s="1"/>
  <c r="J14" i="43"/>
  <c r="I14" i="43" s="1"/>
  <c r="J13" i="43"/>
  <c r="I13" i="43" s="1"/>
  <c r="J9" i="43"/>
  <c r="J7" i="43"/>
  <c r="I7" i="43" s="1"/>
  <c r="J6" i="43"/>
  <c r="I6" i="43" s="1"/>
  <c r="H229" i="44"/>
  <c r="N229" i="44" s="1"/>
  <c r="H152" i="44"/>
  <c r="H49" i="44"/>
  <c r="H36" i="44"/>
  <c r="H33" i="44"/>
  <c r="H31" i="44"/>
  <c r="N31" i="44" s="1"/>
  <c r="H849" i="43"/>
  <c r="H846" i="43"/>
  <c r="H838" i="43"/>
  <c r="H837" i="43"/>
  <c r="H836" i="43"/>
  <c r="H833" i="43"/>
  <c r="H832" i="43"/>
  <c r="H831" i="43"/>
  <c r="H821" i="43"/>
  <c r="H820" i="43"/>
  <c r="H816" i="43"/>
  <c r="H815" i="43"/>
  <c r="H814" i="43"/>
  <c r="H813" i="43"/>
  <c r="H812" i="43"/>
  <c r="H810" i="43"/>
  <c r="H809" i="43"/>
  <c r="H806" i="43"/>
  <c r="H805" i="43"/>
  <c r="H804" i="43"/>
  <c r="H803" i="43"/>
  <c r="H802" i="43"/>
  <c r="H801" i="43"/>
  <c r="H800" i="43"/>
  <c r="H799" i="43"/>
  <c r="H797" i="43"/>
  <c r="H795" i="43"/>
  <c r="H794" i="43"/>
  <c r="H793" i="43"/>
  <c r="H792" i="43"/>
  <c r="H791" i="43"/>
  <c r="H790" i="43"/>
  <c r="H788" i="43"/>
  <c r="H787" i="43"/>
  <c r="H785" i="43"/>
  <c r="H784" i="43"/>
  <c r="H783" i="43"/>
  <c r="H782" i="43"/>
  <c r="H781" i="43"/>
  <c r="N781" i="43" s="1"/>
  <c r="H780" i="43"/>
  <c r="H779" i="43"/>
  <c r="H778" i="43"/>
  <c r="H777" i="43"/>
  <c r="H776" i="43"/>
  <c r="H775" i="43"/>
  <c r="H774" i="43"/>
  <c r="H771" i="43"/>
  <c r="H770" i="43"/>
  <c r="H767" i="43"/>
  <c r="H766" i="43"/>
  <c r="H765" i="43"/>
  <c r="H764" i="43"/>
  <c r="H763" i="43"/>
  <c r="H761" i="43"/>
  <c r="H760" i="43"/>
  <c r="H759" i="43"/>
  <c r="H758" i="43"/>
  <c r="H757" i="43"/>
  <c r="H756" i="43"/>
  <c r="H754" i="43"/>
  <c r="H753" i="43"/>
  <c r="H752" i="43"/>
  <c r="H751" i="43"/>
  <c r="N751" i="43" s="1"/>
  <c r="H750" i="43"/>
  <c r="H749" i="43"/>
  <c r="H748" i="43"/>
  <c r="H747" i="43"/>
  <c r="H744" i="43"/>
  <c r="H743" i="43"/>
  <c r="H742" i="43"/>
  <c r="H740" i="43"/>
  <c r="H739" i="43"/>
  <c r="H738" i="43"/>
  <c r="H737" i="43"/>
  <c r="H736" i="43"/>
  <c r="H735" i="43"/>
  <c r="H734" i="43"/>
  <c r="H733" i="43"/>
  <c r="H732" i="43"/>
  <c r="H731" i="43"/>
  <c r="H730" i="43"/>
  <c r="H729" i="43"/>
  <c r="H728" i="43"/>
  <c r="H727" i="43"/>
  <c r="H726" i="43"/>
  <c r="H725" i="43"/>
  <c r="H724" i="43"/>
  <c r="H723" i="43"/>
  <c r="H722" i="43"/>
  <c r="H721" i="43"/>
  <c r="H719" i="43"/>
  <c r="N719" i="43" s="1"/>
  <c r="H718" i="43"/>
  <c r="H717" i="43"/>
  <c r="H716" i="43"/>
  <c r="H715" i="43"/>
  <c r="H714" i="43"/>
  <c r="H713" i="43"/>
  <c r="H712" i="43"/>
  <c r="H711" i="43"/>
  <c r="H710" i="43"/>
  <c r="H709" i="43"/>
  <c r="H708" i="43"/>
  <c r="H707" i="43"/>
  <c r="H706" i="43"/>
  <c r="H705" i="43"/>
  <c r="H704" i="43"/>
  <c r="H703" i="43"/>
  <c r="H702" i="43"/>
  <c r="H695" i="43"/>
  <c r="H692" i="43"/>
  <c r="H691" i="43"/>
  <c r="H682" i="43"/>
  <c r="H680" i="43"/>
  <c r="H679" i="43"/>
  <c r="H678" i="43"/>
  <c r="H677" i="43"/>
  <c r="H676" i="43"/>
  <c r="H675" i="43"/>
  <c r="H674" i="43"/>
  <c r="H670" i="43"/>
  <c r="H666" i="43"/>
  <c r="H665" i="43"/>
  <c r="H664" i="43"/>
  <c r="H655" i="43"/>
  <c r="H649" i="43"/>
  <c r="H648" i="43"/>
  <c r="H642" i="43"/>
  <c r="H637" i="43"/>
  <c r="H631" i="43"/>
  <c r="H630" i="43"/>
  <c r="H624" i="43"/>
  <c r="H609" i="43"/>
  <c r="H608" i="43"/>
  <c r="H607" i="43"/>
  <c r="H601" i="43"/>
  <c r="H595" i="43"/>
  <c r="H590" i="43"/>
  <c r="H584" i="43"/>
  <c r="H583" i="43"/>
  <c r="H582" i="43"/>
  <c r="H579" i="43"/>
  <c r="H578" i="43"/>
  <c r="H577" i="43"/>
  <c r="H569" i="43"/>
  <c r="H568" i="43"/>
  <c r="H567" i="43"/>
  <c r="H566" i="43"/>
  <c r="H562" i="43"/>
  <c r="H561" i="43"/>
  <c r="H559" i="43"/>
  <c r="H556" i="43"/>
  <c r="H555" i="43"/>
  <c r="H554" i="43"/>
  <c r="H553" i="43"/>
  <c r="H552" i="43"/>
  <c r="H551" i="43"/>
  <c r="H550" i="43"/>
  <c r="H549" i="43"/>
  <c r="H548" i="43"/>
  <c r="H546" i="43"/>
  <c r="H545" i="43"/>
  <c r="H544" i="43"/>
  <c r="H542" i="43"/>
  <c r="H541" i="43"/>
  <c r="H540" i="43"/>
  <c r="H539" i="43"/>
  <c r="H538" i="43"/>
  <c r="H537" i="43"/>
  <c r="H536" i="43"/>
  <c r="H535" i="43"/>
  <c r="H534" i="43"/>
  <c r="H533" i="43"/>
  <c r="H532" i="43"/>
  <c r="H531" i="43"/>
  <c r="H530" i="43"/>
  <c r="H529" i="43"/>
  <c r="H528" i="43"/>
  <c r="H526" i="43"/>
  <c r="H525" i="43"/>
  <c r="H521" i="43"/>
  <c r="H520" i="43"/>
  <c r="H515" i="43"/>
  <c r="H513" i="43"/>
  <c r="H507" i="43"/>
  <c r="H501" i="43"/>
  <c r="H496" i="43"/>
  <c r="H490" i="43"/>
  <c r="H489" i="43"/>
  <c r="H483" i="43"/>
  <c r="H478" i="43"/>
  <c r="H473" i="43"/>
  <c r="H468" i="43"/>
  <c r="H467" i="43"/>
  <c r="H463" i="43"/>
  <c r="N463" i="43" s="1"/>
  <c r="H458" i="43"/>
  <c r="N458" i="43" s="1"/>
  <c r="H455" i="43"/>
  <c r="H452" i="43"/>
  <c r="H449" i="43"/>
  <c r="H446" i="43"/>
  <c r="H441" i="43"/>
  <c r="H438" i="43"/>
  <c r="H435" i="43"/>
  <c r="H431" i="43"/>
  <c r="H430" i="43"/>
  <c r="H429" i="43"/>
  <c r="H428" i="43"/>
  <c r="H427" i="43"/>
  <c r="H426" i="43"/>
  <c r="H425" i="43"/>
  <c r="H423" i="43"/>
  <c r="H422" i="43"/>
  <c r="H421" i="43"/>
  <c r="H420" i="43"/>
  <c r="H419" i="43"/>
  <c r="H417" i="43"/>
  <c r="H416" i="43"/>
  <c r="H411" i="43"/>
  <c r="H410" i="43"/>
  <c r="H405" i="43"/>
  <c r="H398" i="43"/>
  <c r="H396" i="43"/>
  <c r="H393" i="43"/>
  <c r="H392" i="43"/>
  <c r="N392" i="43" s="1"/>
  <c r="H391" i="43"/>
  <c r="H390" i="43"/>
  <c r="H388" i="43"/>
  <c r="H384" i="43"/>
  <c r="H383" i="43"/>
  <c r="H381" i="43"/>
  <c r="H380" i="43"/>
  <c r="H378" i="43"/>
  <c r="H374" i="43"/>
  <c r="H373" i="43"/>
  <c r="H371" i="43"/>
  <c r="H370" i="43"/>
  <c r="H354" i="43"/>
  <c r="H351" i="43"/>
  <c r="H347" i="43"/>
  <c r="H346" i="43"/>
  <c r="H345" i="43"/>
  <c r="H344" i="43"/>
  <c r="H340" i="43"/>
  <c r="H336" i="43"/>
  <c r="H330" i="43"/>
  <c r="H325" i="43"/>
  <c r="H324" i="43"/>
  <c r="H318" i="43"/>
  <c r="H317" i="43"/>
  <c r="H316" i="43"/>
  <c r="H314" i="43"/>
  <c r="N314" i="43" s="1"/>
  <c r="H313" i="43"/>
  <c r="H312" i="43"/>
  <c r="H301" i="43"/>
  <c r="H297" i="43"/>
  <c r="H293" i="43"/>
  <c r="H291" i="43"/>
  <c r="H289" i="43"/>
  <c r="H287" i="43"/>
  <c r="N287" i="43" s="1"/>
  <c r="H286" i="43"/>
  <c r="H283" i="43"/>
  <c r="H282" i="43"/>
  <c r="H281" i="43"/>
  <c r="H278" i="43"/>
  <c r="H277" i="43"/>
  <c r="H275" i="43"/>
  <c r="H274" i="43"/>
  <c r="H273" i="43"/>
  <c r="H271" i="43"/>
  <c r="H270" i="43"/>
  <c r="H269" i="43"/>
  <c r="H267" i="43"/>
  <c r="H266" i="43"/>
  <c r="H263" i="43"/>
  <c r="H262" i="43"/>
  <c r="H261" i="43"/>
  <c r="H260" i="43"/>
  <c r="H259" i="43"/>
  <c r="H258" i="43"/>
  <c r="H257" i="43"/>
  <c r="H256" i="43"/>
  <c r="H254" i="43"/>
  <c r="H253" i="43"/>
  <c r="H252" i="43"/>
  <c r="H250" i="43"/>
  <c r="H249" i="43"/>
  <c r="H248" i="43"/>
  <c r="N248" i="43" s="1"/>
  <c r="H247" i="43"/>
  <c r="H246" i="43"/>
  <c r="H245" i="43"/>
  <c r="H244" i="43"/>
  <c r="H243" i="43"/>
  <c r="H242" i="43"/>
  <c r="H241" i="43"/>
  <c r="H240" i="43"/>
  <c r="H239" i="43"/>
  <c r="H238" i="43"/>
  <c r="H237" i="43"/>
  <c r="H236" i="43"/>
  <c r="H235" i="43"/>
  <c r="H234" i="43"/>
  <c r="N234" i="43" s="1"/>
  <c r="H232" i="43"/>
  <c r="H231" i="43"/>
  <c r="H228" i="43"/>
  <c r="H227" i="43"/>
  <c r="H226" i="43"/>
  <c r="H225" i="43"/>
  <c r="H224" i="43"/>
  <c r="H223" i="43"/>
  <c r="H222" i="43"/>
  <c r="H221" i="43"/>
  <c r="H220" i="43"/>
  <c r="H219" i="43"/>
  <c r="H218" i="43"/>
  <c r="H217" i="43"/>
  <c r="H216" i="43"/>
  <c r="H215" i="43"/>
  <c r="H214" i="43"/>
  <c r="H213" i="43"/>
  <c r="H212" i="43"/>
  <c r="H211" i="43"/>
  <c r="H210" i="43"/>
  <c r="N210" i="43" s="1"/>
  <c r="H209" i="43"/>
  <c r="H208" i="43"/>
  <c r="N208" i="43" s="1"/>
  <c r="H207" i="43"/>
  <c r="H206" i="43"/>
  <c r="H202" i="43"/>
  <c r="H201" i="43"/>
  <c r="H199" i="43"/>
  <c r="N199" i="43" s="1"/>
  <c r="H198" i="43"/>
  <c r="H197" i="43"/>
  <c r="N197" i="43" s="1"/>
  <c r="H195" i="43"/>
  <c r="H194" i="43"/>
  <c r="H193" i="43"/>
  <c r="H192" i="43"/>
  <c r="H191" i="43"/>
  <c r="H190" i="43"/>
  <c r="H189" i="43"/>
  <c r="H188" i="43"/>
  <c r="H185" i="43"/>
  <c r="H184" i="43"/>
  <c r="H182" i="43"/>
  <c r="H181" i="43"/>
  <c r="H180" i="43"/>
  <c r="H179" i="43"/>
  <c r="N179" i="43" s="1"/>
  <c r="H178" i="43"/>
  <c r="H177" i="43"/>
  <c r="H176" i="43"/>
  <c r="H175" i="43"/>
  <c r="H174" i="43"/>
  <c r="H173" i="43"/>
  <c r="H172" i="43"/>
  <c r="H171" i="43"/>
  <c r="H170" i="43"/>
  <c r="H169" i="43"/>
  <c r="H168" i="43"/>
  <c r="H167" i="43"/>
  <c r="H166" i="43"/>
  <c r="H165" i="43"/>
  <c r="N165" i="43" s="1"/>
  <c r="H164" i="43"/>
  <c r="H163" i="43"/>
  <c r="H162" i="43"/>
  <c r="H161" i="43"/>
  <c r="H160" i="43"/>
  <c r="H159" i="43"/>
  <c r="N159" i="43" s="1"/>
  <c r="H158" i="43"/>
  <c r="H157" i="43"/>
  <c r="H156" i="43"/>
  <c r="H155" i="43"/>
  <c r="H154" i="43"/>
  <c r="H153" i="43"/>
  <c r="H152" i="43"/>
  <c r="H151" i="43"/>
  <c r="H150" i="43"/>
  <c r="H148" i="43"/>
  <c r="H147" i="43"/>
  <c r="H146" i="43"/>
  <c r="H145" i="43"/>
  <c r="H144" i="43"/>
  <c r="H143" i="43"/>
  <c r="N143" i="43" s="1"/>
  <c r="H142" i="43"/>
  <c r="H141" i="43"/>
  <c r="H140" i="43"/>
  <c r="H139" i="43"/>
  <c r="H138" i="43"/>
  <c r="H137" i="43"/>
  <c r="H136" i="43"/>
  <c r="H135" i="43"/>
  <c r="H130" i="43"/>
  <c r="H128" i="43"/>
  <c r="H127" i="43"/>
  <c r="N127" i="43" s="1"/>
  <c r="H126" i="43"/>
  <c r="H124" i="43"/>
  <c r="H123" i="43"/>
  <c r="H122" i="43"/>
  <c r="H119" i="43"/>
  <c r="H116" i="43"/>
  <c r="H114" i="43"/>
  <c r="H113" i="43"/>
  <c r="H112" i="43"/>
  <c r="H111" i="43"/>
  <c r="H110" i="43"/>
  <c r="H109" i="43"/>
  <c r="H108" i="43"/>
  <c r="H107" i="43"/>
  <c r="H106" i="43"/>
  <c r="H105" i="43"/>
  <c r="H104" i="43"/>
  <c r="H103" i="43"/>
  <c r="H102" i="43"/>
  <c r="H101" i="43"/>
  <c r="H100" i="43"/>
  <c r="H99" i="43"/>
  <c r="H98" i="43"/>
  <c r="H97" i="43"/>
  <c r="H96" i="43"/>
  <c r="H95" i="43"/>
  <c r="H94" i="43"/>
  <c r="H93" i="43"/>
  <c r="N93" i="43" s="1"/>
  <c r="H92" i="43"/>
  <c r="H91" i="43"/>
  <c r="N91" i="43" s="1"/>
  <c r="H90" i="43"/>
  <c r="H89" i="43"/>
  <c r="H88" i="43"/>
  <c r="H87" i="43"/>
  <c r="H86" i="43"/>
  <c r="H85" i="43"/>
  <c r="H84" i="43"/>
  <c r="H83" i="43"/>
  <c r="H82" i="43"/>
  <c r="H81" i="43"/>
  <c r="H80" i="43"/>
  <c r="H79" i="43"/>
  <c r="H78" i="43"/>
  <c r="H77" i="43"/>
  <c r="H76" i="43"/>
  <c r="N76" i="43" s="1"/>
  <c r="H75" i="43"/>
  <c r="H74" i="43"/>
  <c r="H73" i="43"/>
  <c r="H72" i="43"/>
  <c r="H71" i="43"/>
  <c r="H70" i="43"/>
  <c r="H69" i="43"/>
  <c r="N69" i="43" s="1"/>
  <c r="H68" i="43"/>
  <c r="H67" i="43"/>
  <c r="H66" i="43"/>
  <c r="H65" i="43"/>
  <c r="H64" i="43"/>
  <c r="H63" i="43"/>
  <c r="H62" i="43"/>
  <c r="H61" i="43"/>
  <c r="H60" i="43"/>
  <c r="H59" i="43"/>
  <c r="H58" i="43"/>
  <c r="H57" i="43"/>
  <c r="H56" i="43"/>
  <c r="H55" i="43"/>
  <c r="H53" i="43"/>
  <c r="H52" i="43"/>
  <c r="H51" i="43"/>
  <c r="H50" i="43"/>
  <c r="H49" i="43"/>
  <c r="H48" i="43"/>
  <c r="N48" i="43" s="1"/>
  <c r="H47" i="43"/>
  <c r="N47" i="43" s="1"/>
  <c r="H43" i="43"/>
  <c r="H39" i="43"/>
  <c r="H35" i="43"/>
  <c r="H33" i="43"/>
  <c r="N33" i="43" s="1"/>
  <c r="H32" i="43"/>
  <c r="H31" i="43"/>
  <c r="H29" i="43"/>
  <c r="H28" i="43"/>
  <c r="H27" i="43"/>
  <c r="H25" i="43"/>
  <c r="H24" i="43"/>
  <c r="H23" i="43"/>
  <c r="H14" i="43"/>
  <c r="H10" i="43"/>
  <c r="H6" i="43"/>
  <c r="H5" i="43"/>
  <c r="K838" i="43"/>
  <c r="K837" i="43"/>
  <c r="K834" i="43"/>
  <c r="K829" i="43"/>
  <c r="K826" i="43"/>
  <c r="K825" i="43"/>
  <c r="K824" i="43"/>
  <c r="K820" i="43"/>
  <c r="K818" i="43"/>
  <c r="K813" i="43"/>
  <c r="K811" i="43"/>
  <c r="K808" i="43"/>
  <c r="K784" i="43"/>
  <c r="K782" i="43"/>
  <c r="K768" i="43"/>
  <c r="K741" i="43"/>
  <c r="K735" i="43"/>
  <c r="K731" i="43"/>
  <c r="K710" i="43"/>
  <c r="K688" i="43"/>
  <c r="K683" i="43"/>
  <c r="K656" i="43"/>
  <c r="K606" i="43"/>
  <c r="K552" i="43"/>
  <c r="K527" i="43"/>
  <c r="K488" i="43"/>
  <c r="K424" i="43"/>
  <c r="K386" i="43"/>
  <c r="K376" i="43"/>
  <c r="K368" i="43"/>
  <c r="K367" i="43"/>
  <c r="K317" i="43"/>
  <c r="K307" i="43"/>
  <c r="K293" i="43"/>
  <c r="K272" i="43"/>
  <c r="K261" i="43"/>
  <c r="K260" i="43"/>
  <c r="K257" i="43"/>
  <c r="K236" i="43"/>
  <c r="K226" i="43"/>
  <c r="K221" i="43"/>
  <c r="K220" i="43"/>
  <c r="K195" i="43"/>
  <c r="K189" i="43"/>
  <c r="K179" i="43"/>
  <c r="K161" i="43"/>
  <c r="K154" i="43"/>
  <c r="K147" i="43"/>
  <c r="K144" i="43"/>
  <c r="K141" i="43"/>
  <c r="K135" i="43"/>
  <c r="K132" i="43"/>
  <c r="K128" i="43"/>
  <c r="K125" i="43"/>
  <c r="K118" i="43"/>
  <c r="K112" i="43"/>
  <c r="K110" i="43"/>
  <c r="K99" i="43"/>
  <c r="K95" i="43"/>
  <c r="K85" i="43"/>
  <c r="K84" i="43"/>
  <c r="K71" i="43"/>
  <c r="K69" i="43"/>
  <c r="K61" i="43"/>
  <c r="K53" i="43"/>
  <c r="K52" i="43"/>
  <c r="K33" i="43"/>
  <c r="K32" i="43"/>
  <c r="K25" i="43"/>
  <c r="K13" i="43"/>
  <c r="K845" i="43"/>
  <c r="J356" i="43"/>
  <c r="I356" i="43" s="1"/>
  <c r="J408" i="43"/>
  <c r="I408" i="43" s="1"/>
  <c r="J397" i="43"/>
  <c r="J400" i="43"/>
  <c r="I400" i="43" s="1"/>
  <c r="J402" i="43"/>
  <c r="J681" i="43"/>
  <c r="I681" i="43" s="1"/>
  <c r="J423" i="43"/>
  <c r="I423" i="43" s="1"/>
  <c r="J422" i="43"/>
  <c r="I422" i="43"/>
  <c r="J779" i="43"/>
  <c r="I779" i="43" s="1"/>
  <c r="J205" i="43"/>
  <c r="I205" i="43" s="1"/>
  <c r="J310" i="43"/>
  <c r="I310" i="43"/>
  <c r="J296" i="43"/>
  <c r="I296" i="43" s="1"/>
  <c r="J295" i="43"/>
  <c r="K773" i="43"/>
  <c r="K662" i="43"/>
  <c r="K633" i="43"/>
  <c r="K587" i="43"/>
  <c r="K612" i="43"/>
  <c r="K569" i="43"/>
  <c r="K564" i="43"/>
  <c r="K487" i="43"/>
  <c r="K475" i="43"/>
  <c r="K453" i="43"/>
  <c r="K436" i="43"/>
  <c r="K363" i="43"/>
  <c r="K352" i="43"/>
  <c r="K284" i="43"/>
  <c r="K302" i="43"/>
  <c r="K131" i="43"/>
  <c r="K848" i="43"/>
  <c r="J41" i="43"/>
  <c r="I41" i="43" s="1"/>
  <c r="J40" i="43"/>
  <c r="K570" i="43"/>
  <c r="J302" i="43"/>
  <c r="I302" i="43" s="1"/>
  <c r="J22" i="43"/>
  <c r="I22" i="43" s="1"/>
  <c r="J366" i="43"/>
  <c r="I366" i="43" s="1"/>
  <c r="J741" i="43"/>
  <c r="H8" i="43"/>
  <c r="K469" i="43"/>
  <c r="K500" i="43"/>
  <c r="H842" i="43"/>
  <c r="H681" i="43"/>
  <c r="N681" i="43" s="1"/>
  <c r="H433" i="43"/>
  <c r="K255" i="43"/>
  <c r="J465" i="43"/>
  <c r="J464" i="43"/>
  <c r="I464" i="43" s="1"/>
  <c r="J460" i="43"/>
  <c r="I460" i="43" s="1"/>
  <c r="J459" i="43"/>
  <c r="I459" i="43" s="1"/>
  <c r="J456" i="43"/>
  <c r="I456" i="43" s="1"/>
  <c r="J454" i="43"/>
  <c r="I454" i="43" s="1"/>
  <c r="J448" i="43"/>
  <c r="I448" i="43" s="1"/>
  <c r="J447" i="43"/>
  <c r="J442" i="43"/>
  <c r="I442" i="43" s="1"/>
  <c r="J437" i="43"/>
  <c r="I437" i="43" s="1"/>
  <c r="J436" i="43"/>
  <c r="H848" i="43"/>
  <c r="H847" i="43"/>
  <c r="H845" i="43"/>
  <c r="H840" i="43"/>
  <c r="H829" i="43"/>
  <c r="H828" i="43"/>
  <c r="H827" i="43"/>
  <c r="H826" i="43"/>
  <c r="H825" i="43"/>
  <c r="H824" i="43"/>
  <c r="H822" i="43"/>
  <c r="H818" i="43"/>
  <c r="H817" i="43"/>
  <c r="H811" i="43"/>
  <c r="H808" i="43"/>
  <c r="H807" i="43"/>
  <c r="H798" i="43"/>
  <c r="H773" i="43"/>
  <c r="H772" i="43"/>
  <c r="H741" i="43"/>
  <c r="H690" i="43"/>
  <c r="H689" i="43"/>
  <c r="H688" i="43"/>
  <c r="H686" i="43"/>
  <c r="H685" i="43"/>
  <c r="H684" i="43"/>
  <c r="H683" i="43"/>
  <c r="H673" i="43"/>
  <c r="H672" i="43"/>
  <c r="H671" i="43"/>
  <c r="H669" i="43"/>
  <c r="H668" i="43"/>
  <c r="H667" i="43"/>
  <c r="H663" i="43"/>
  <c r="H662" i="43"/>
  <c r="H661" i="43"/>
  <c r="H660" i="43"/>
  <c r="H659" i="43"/>
  <c r="H658" i="43"/>
  <c r="H657" i="43"/>
  <c r="H656" i="43"/>
  <c r="H653" i="43"/>
  <c r="H652" i="43"/>
  <c r="H651" i="43"/>
  <c r="H646" i="43"/>
  <c r="H645" i="43"/>
  <c r="H644" i="43"/>
  <c r="H641" i="43"/>
  <c r="H640" i="43"/>
  <c r="H639" i="43"/>
  <c r="H638" i="43"/>
  <c r="H636" i="43"/>
  <c r="H634" i="43"/>
  <c r="H633" i="43"/>
  <c r="H632" i="43"/>
  <c r="H606" i="43"/>
  <c r="H604" i="43"/>
  <c r="H603" i="43"/>
  <c r="H602" i="43"/>
  <c r="H600" i="43"/>
  <c r="H599" i="43"/>
  <c r="H596" i="43"/>
  <c r="N596" i="43" s="1"/>
  <c r="H594" i="43"/>
  <c r="H592" i="43"/>
  <c r="H591" i="43"/>
  <c r="H586" i="43"/>
  <c r="H585" i="43"/>
  <c r="H629" i="43"/>
  <c r="H628" i="43"/>
  <c r="H627" i="43"/>
  <c r="H626" i="43"/>
  <c r="H625" i="43"/>
  <c r="H620" i="43"/>
  <c r="H617" i="43"/>
  <c r="H616" i="43"/>
  <c r="H615" i="43"/>
  <c r="H613" i="43"/>
  <c r="H612" i="43"/>
  <c r="H611" i="43"/>
  <c r="H581" i="43"/>
  <c r="H580" i="43"/>
  <c r="H574" i="43"/>
  <c r="H573" i="43"/>
  <c r="H570" i="43"/>
  <c r="H565" i="43"/>
  <c r="H563" i="43"/>
  <c r="H518" i="43"/>
  <c r="H516" i="43"/>
  <c r="H512" i="43"/>
  <c r="H511" i="43"/>
  <c r="H510" i="43"/>
  <c r="H509" i="43"/>
  <c r="H508" i="43"/>
  <c r="H506" i="43"/>
  <c r="H504" i="43"/>
  <c r="H503" i="43"/>
  <c r="H502" i="43"/>
  <c r="H499" i="43"/>
  <c r="H498" i="43"/>
  <c r="H497" i="43"/>
  <c r="N497" i="43" s="1"/>
  <c r="H495" i="43"/>
  <c r="H494" i="43"/>
  <c r="N494" i="43" s="1"/>
  <c r="H492" i="43"/>
  <c r="H488" i="43"/>
  <c r="H487" i="43"/>
  <c r="H486" i="43"/>
  <c r="H485" i="43"/>
  <c r="H484" i="43"/>
  <c r="H482" i="43"/>
  <c r="H480" i="43"/>
  <c r="H479" i="43"/>
  <c r="H477" i="43"/>
  <c r="H475" i="43"/>
  <c r="H474" i="43"/>
  <c r="N474" i="43" s="1"/>
  <c r="H472" i="43"/>
  <c r="H471" i="43"/>
  <c r="H470" i="43"/>
  <c r="H469" i="43"/>
  <c r="H466" i="43"/>
  <c r="H465" i="43"/>
  <c r="H462" i="43"/>
  <c r="H461" i="43"/>
  <c r="H460" i="43"/>
  <c r="H459" i="43"/>
  <c r="H457" i="43"/>
  <c r="H454" i="43"/>
  <c r="H453" i="43"/>
  <c r="H450" i="43"/>
  <c r="H448" i="43"/>
  <c r="H445" i="43"/>
  <c r="H443" i="43"/>
  <c r="H442" i="43"/>
  <c r="N442" i="43" s="1"/>
  <c r="H439" i="43"/>
  <c r="H437" i="43"/>
  <c r="H434" i="43"/>
  <c r="H424" i="43"/>
  <c r="H418" i="43"/>
  <c r="H413" i="43"/>
  <c r="H409" i="43"/>
  <c r="H408" i="43"/>
  <c r="H406" i="43"/>
  <c r="H404" i="43"/>
  <c r="H403" i="43"/>
  <c r="H402" i="43"/>
  <c r="H401" i="43"/>
  <c r="H400" i="43"/>
  <c r="H399" i="43"/>
  <c r="H397" i="43"/>
  <c r="H394" i="43"/>
  <c r="H387" i="43"/>
  <c r="H385" i="43"/>
  <c r="H377" i="43"/>
  <c r="H376" i="43"/>
  <c r="H368" i="43"/>
  <c r="H366" i="43"/>
  <c r="H363" i="43"/>
  <c r="H362" i="43"/>
  <c r="H360" i="43"/>
  <c r="H359" i="43"/>
  <c r="H358" i="43"/>
  <c r="N358" i="43" s="1"/>
  <c r="H356" i="43"/>
  <c r="H355" i="43"/>
  <c r="H352" i="43"/>
  <c r="H350" i="43"/>
  <c r="H343" i="43"/>
  <c r="H342" i="43"/>
  <c r="H341" i="43"/>
  <c r="H339" i="43"/>
  <c r="H337" i="43"/>
  <c r="H335" i="43"/>
  <c r="H333" i="43"/>
  <c r="H332" i="43"/>
  <c r="H331" i="43"/>
  <c r="H329" i="43"/>
  <c r="H328" i="43"/>
  <c r="H326" i="43"/>
  <c r="H322" i="43"/>
  <c r="H321" i="43"/>
  <c r="H320" i="43"/>
  <c r="H309" i="43"/>
  <c r="N309" i="43" s="1"/>
  <c r="H308" i="43"/>
  <c r="H305" i="43"/>
  <c r="N305" i="43" s="1"/>
  <c r="H304" i="43"/>
  <c r="H302" i="43"/>
  <c r="N302" i="43" s="1"/>
  <c r="H298" i="43"/>
  <c r="H294" i="43"/>
  <c r="H290" i="43"/>
  <c r="H279" i="43"/>
  <c r="H276" i="43"/>
  <c r="H265" i="43"/>
  <c r="H255" i="43"/>
  <c r="H230" i="43"/>
  <c r="H205" i="43"/>
  <c r="H204" i="43"/>
  <c r="H134" i="43"/>
  <c r="H132" i="43"/>
  <c r="H121" i="43"/>
  <c r="H120" i="43"/>
  <c r="H118" i="43"/>
  <c r="H117" i="43"/>
  <c r="H44" i="43"/>
  <c r="H40" i="43"/>
  <c r="H37" i="43"/>
  <c r="H21" i="43"/>
  <c r="H20" i="43"/>
  <c r="H16" i="43"/>
  <c r="H13" i="43"/>
  <c r="H12" i="43"/>
  <c r="H9" i="43"/>
  <c r="H558" i="43"/>
  <c r="I769" i="43"/>
  <c r="I254" i="44"/>
  <c r="H823" i="43"/>
  <c r="H746" i="43"/>
  <c r="N746" i="43" s="1"/>
  <c r="L118" i="4"/>
  <c r="J155" i="44"/>
  <c r="I155" i="44" s="1"/>
  <c r="J843" i="43"/>
  <c r="I843" i="43" s="1"/>
  <c r="J819" i="43"/>
  <c r="I819" i="43" s="1"/>
  <c r="J807" i="43"/>
  <c r="I807" i="43" s="1"/>
  <c r="J790" i="43"/>
  <c r="J776" i="43"/>
  <c r="J768" i="43"/>
  <c r="I768" i="43" s="1"/>
  <c r="J764" i="43"/>
  <c r="I764" i="43" s="1"/>
  <c r="J744" i="43"/>
  <c r="J739" i="43"/>
  <c r="I739" i="43" s="1"/>
  <c r="J715" i="43"/>
  <c r="I715" i="43" s="1"/>
  <c r="J703" i="43"/>
  <c r="I703" i="43" s="1"/>
  <c r="J691" i="43"/>
  <c r="I691" i="43" s="1"/>
  <c r="J687" i="43"/>
  <c r="I687" i="43" s="1"/>
  <c r="J678" i="43"/>
  <c r="I678" i="43" s="1"/>
  <c r="J662" i="43"/>
  <c r="I662" i="43" s="1"/>
  <c r="J650" i="43"/>
  <c r="I650" i="43" s="1"/>
  <c r="J646" i="43"/>
  <c r="J642" i="43"/>
  <c r="I642" i="43" s="1"/>
  <c r="J634" i="43"/>
  <c r="I634" i="43" s="1"/>
  <c r="J630" i="43"/>
  <c r="I630" i="43" s="1"/>
  <c r="J618" i="43"/>
  <c r="I618" i="43" s="1"/>
  <c r="J606" i="43"/>
  <c r="I606" i="43" s="1"/>
  <c r="J594" i="43"/>
  <c r="I594" i="43" s="1"/>
  <c r="J590" i="43"/>
  <c r="I590" i="43" s="1"/>
  <c r="J582" i="43"/>
  <c r="I582" i="43" s="1"/>
  <c r="J425" i="43"/>
  <c r="I425" i="43" s="1"/>
  <c r="J270" i="43"/>
  <c r="I270" i="43" s="1"/>
  <c r="J266" i="43"/>
  <c r="I266" i="43" s="1"/>
  <c r="J222" i="43"/>
  <c r="I222" i="43" s="1"/>
  <c r="J218" i="43"/>
  <c r="I218" i="43" s="1"/>
  <c r="J139" i="43"/>
  <c r="I139" i="43" s="1"/>
  <c r="J135" i="43"/>
  <c r="I135" i="43" s="1"/>
  <c r="J99" i="43"/>
  <c r="J95" i="43"/>
  <c r="I95" i="43" s="1"/>
  <c r="J67" i="43"/>
  <c r="I67" i="43" s="1"/>
  <c r="J63" i="43"/>
  <c r="I63" i="43" s="1"/>
  <c r="K77" i="44"/>
  <c r="K668" i="43"/>
  <c r="I134" i="4"/>
  <c r="J198" i="44"/>
  <c r="I198" i="44" s="1"/>
  <c r="J106" i="44"/>
  <c r="I106" i="44" s="1"/>
  <c r="J831" i="43"/>
  <c r="I831" i="43" s="1"/>
  <c r="J349" i="43"/>
  <c r="I349" i="43" s="1"/>
  <c r="J369" i="43"/>
  <c r="I369" i="43" s="1"/>
  <c r="J387" i="43"/>
  <c r="I387" i="43" s="1"/>
  <c r="J411" i="43"/>
  <c r="I411" i="43" s="1"/>
  <c r="J566" i="43"/>
  <c r="I566" i="43" s="1"/>
  <c r="J598" i="43"/>
  <c r="I598" i="43" s="1"/>
  <c r="J622" i="43"/>
  <c r="I622" i="43" s="1"/>
  <c r="J707" i="43"/>
  <c r="I707" i="43" s="1"/>
  <c r="J719" i="43"/>
  <c r="I719" i="43" s="1"/>
  <c r="J799" i="43"/>
  <c r="I799" i="43" s="1"/>
  <c r="J823" i="43"/>
  <c r="I823" i="43" s="1"/>
  <c r="K654" i="43"/>
  <c r="K530" i="43"/>
  <c r="J181" i="44"/>
  <c r="I181" i="44" s="1"/>
  <c r="J363" i="43"/>
  <c r="I363" i="43"/>
  <c r="J382" i="43"/>
  <c r="I382" i="43" s="1"/>
  <c r="J403" i="43"/>
  <c r="I403" i="43" s="1"/>
  <c r="J546" i="43"/>
  <c r="I546" i="43" s="1"/>
  <c r="J562" i="43"/>
  <c r="J748" i="43"/>
  <c r="I748" i="43" s="1"/>
  <c r="J760" i="43"/>
  <c r="N760" i="43" s="1"/>
  <c r="J781" i="43"/>
  <c r="I781" i="43" s="1"/>
  <c r="J794" i="43"/>
  <c r="I794" i="43" s="1"/>
  <c r="J94" i="4"/>
  <c r="L94" i="4" s="1"/>
  <c r="J11" i="4"/>
  <c r="L11" i="4" s="1"/>
  <c r="J138" i="44"/>
  <c r="K311" i="43"/>
  <c r="K122" i="43"/>
  <c r="J213" i="44"/>
  <c r="I213" i="44" s="1"/>
  <c r="J130" i="44"/>
  <c r="I130" i="44" s="1"/>
  <c r="J67" i="44"/>
  <c r="I67" i="44" s="1"/>
  <c r="H67" i="44"/>
  <c r="N67" i="44" s="1"/>
  <c r="J27" i="44"/>
  <c r="I27" i="44" s="1"/>
  <c r="K501" i="43"/>
  <c r="J175" i="44"/>
  <c r="I175" i="44" s="1"/>
  <c r="J34" i="44"/>
  <c r="I34" i="44" s="1"/>
  <c r="K618" i="43"/>
  <c r="J246" i="44"/>
  <c r="I246" i="44" s="1"/>
  <c r="H17" i="44"/>
  <c r="H26" i="44"/>
  <c r="H93" i="44"/>
  <c r="I65" i="4"/>
  <c r="K649" i="43"/>
  <c r="H745" i="43"/>
  <c r="H789" i="43"/>
  <c r="H5" i="44"/>
  <c r="H55" i="44"/>
  <c r="H107" i="44"/>
  <c r="H184" i="44"/>
  <c r="H195" i="44"/>
  <c r="K492" i="43"/>
  <c r="J233" i="44"/>
  <c r="I233" i="44" s="1"/>
  <c r="H694" i="43"/>
  <c r="H41" i="43"/>
  <c r="H36" i="43"/>
  <c r="I43" i="43"/>
  <c r="H46" i="43"/>
  <c r="H796" i="43"/>
  <c r="H768" i="43"/>
  <c r="H700" i="43"/>
  <c r="H696" i="43"/>
  <c r="H621" i="43"/>
  <c r="H605" i="43"/>
  <c r="H587" i="43"/>
  <c r="H575" i="43"/>
  <c r="H571" i="43"/>
  <c r="H517" i="43"/>
  <c r="H505" i="43"/>
  <c r="H451" i="43"/>
  <c r="H447" i="43"/>
  <c r="H310" i="43"/>
  <c r="H306" i="43"/>
  <c r="H299" i="43"/>
  <c r="H295" i="43"/>
  <c r="H251" i="43"/>
  <c r="H407" i="43"/>
  <c r="N407" i="43" s="1"/>
  <c r="H348" i="43"/>
  <c r="N348" i="43" s="1"/>
  <c r="H14" i="44"/>
  <c r="H24" i="44"/>
  <c r="H23" i="44"/>
  <c r="H252" i="44"/>
  <c r="H232" i="44"/>
  <c r="H225" i="44"/>
  <c r="H214" i="44"/>
  <c r="H151" i="44"/>
  <c r="H98" i="44"/>
  <c r="H78" i="44"/>
  <c r="H28" i="44"/>
  <c r="N28" i="44" s="1"/>
  <c r="H240" i="44"/>
  <c r="H106" i="44"/>
  <c r="N106" i="44" s="1"/>
  <c r="H62" i="44"/>
  <c r="H94" i="44"/>
  <c r="H191" i="44"/>
  <c r="H119" i="44"/>
  <c r="H52" i="44"/>
  <c r="H210" i="44"/>
  <c r="H176" i="44"/>
  <c r="H155" i="44"/>
  <c r="H844" i="43"/>
  <c r="H643" i="43"/>
  <c r="H622" i="43"/>
  <c r="H598" i="43"/>
  <c r="H597" i="43"/>
  <c r="H593" i="43"/>
  <c r="H589" i="43"/>
  <c r="H588" i="43"/>
  <c r="H564" i="43"/>
  <c r="H500" i="43"/>
  <c r="H493" i="43"/>
  <c r="H481" i="43"/>
  <c r="H476" i="43"/>
  <c r="H464" i="43"/>
  <c r="H338" i="43"/>
  <c r="H334" i="43"/>
  <c r="N334" i="43" s="1"/>
  <c r="H327" i="43"/>
  <c r="H233" i="43"/>
  <c r="N233" i="43" s="1"/>
  <c r="H229" i="43"/>
  <c r="H42" i="43"/>
  <c r="N42" i="43" s="1"/>
  <c r="H18" i="43"/>
  <c r="K793" i="43"/>
  <c r="K364" i="43"/>
  <c r="K360" i="43"/>
  <c r="K802" i="43"/>
  <c r="K76" i="43"/>
  <c r="K621" i="43"/>
  <c r="K579" i="43"/>
  <c r="K439" i="43"/>
  <c r="K205" i="43"/>
  <c r="K334" i="43"/>
  <c r="K497" i="43"/>
  <c r="K574" i="43"/>
  <c r="K781" i="43"/>
  <c r="K199" i="43"/>
  <c r="K11" i="44"/>
  <c r="K847" i="43"/>
  <c r="K693" i="43"/>
  <c r="K671" i="43"/>
  <c r="K658" i="43"/>
  <c r="K641" i="43"/>
  <c r="K108" i="43"/>
  <c r="K775" i="43"/>
  <c r="K758" i="43"/>
  <c r="K742" i="43"/>
  <c r="K550" i="43"/>
  <c r="K20" i="43"/>
  <c r="K326" i="43"/>
  <c r="K251" i="43"/>
  <c r="K121" i="43"/>
  <c r="K413" i="43"/>
  <c r="K461" i="43"/>
  <c r="K7" i="43"/>
  <c r="K842" i="43"/>
  <c r="K617" i="43"/>
  <c r="K560" i="43"/>
  <c r="K59" i="43"/>
  <c r="K50" i="43"/>
  <c r="K636" i="43"/>
  <c r="K632" i="43"/>
  <c r="K600" i="43"/>
  <c r="K596" i="43"/>
  <c r="K626" i="43"/>
  <c r="K616" i="43"/>
  <c r="K504" i="43"/>
  <c r="K493" i="43"/>
  <c r="K445" i="43"/>
  <c r="K294" i="43"/>
  <c r="K339" i="43"/>
  <c r="K40" i="43"/>
  <c r="K229" i="43"/>
  <c r="K209" i="43"/>
  <c r="K138" i="43"/>
  <c r="K196" i="44"/>
  <c r="K49" i="43"/>
  <c r="K75" i="43"/>
  <c r="K86" i="43"/>
  <c r="K165" i="43"/>
  <c r="K185" i="43"/>
  <c r="K243" i="43"/>
  <c r="K753" i="43"/>
  <c r="K162" i="43"/>
  <c r="K283" i="43"/>
  <c r="K410" i="43"/>
  <c r="K318" i="43"/>
  <c r="K523" i="43"/>
  <c r="K471" i="43"/>
  <c r="K29" i="43"/>
  <c r="K78" i="43"/>
  <c r="K94" i="43"/>
  <c r="K174" i="43"/>
  <c r="K680" i="43"/>
  <c r="K170" i="43"/>
  <c r="K416" i="43"/>
  <c r="K763" i="43"/>
  <c r="K98" i="44"/>
  <c r="K571" i="43"/>
  <c r="K669" i="43"/>
  <c r="K794" i="43"/>
  <c r="K755" i="43"/>
  <c r="K557" i="43"/>
  <c r="K544" i="43"/>
  <c r="K521" i="43"/>
  <c r="K381" i="43"/>
  <c r="K331" i="43"/>
  <c r="K194" i="43"/>
  <c r="K143" i="44"/>
  <c r="K43" i="44"/>
  <c r="K686" i="43"/>
  <c r="K635" i="43"/>
  <c r="K479" i="43"/>
  <c r="K459" i="43"/>
  <c r="K406" i="43"/>
  <c r="K356" i="43"/>
  <c r="K306" i="43"/>
  <c r="K338" i="43"/>
  <c r="K38" i="43"/>
  <c r="K625" i="43"/>
  <c r="K599" i="43"/>
  <c r="K645" i="43"/>
  <c r="K697" i="43"/>
  <c r="K720" i="43"/>
  <c r="K254" i="43"/>
  <c r="K670" i="43"/>
  <c r="K701" i="43"/>
  <c r="K435" i="43"/>
  <c r="K506" i="43"/>
  <c r="K375" i="43"/>
  <c r="K443" i="43"/>
  <c r="K457" i="43"/>
  <c r="K482" i="43"/>
  <c r="K772" i="43"/>
  <c r="K169" i="43"/>
  <c r="K184" i="43"/>
  <c r="K198" i="43"/>
  <c r="K528" i="43"/>
  <c r="K736" i="43"/>
  <c r="K747" i="43"/>
  <c r="K777" i="43"/>
  <c r="K432" i="43"/>
  <c r="K70" i="43"/>
  <c r="K828" i="43"/>
  <c r="K180" i="43"/>
  <c r="K160" i="43"/>
  <c r="K149" i="43"/>
  <c r="K100" i="43"/>
  <c r="K72" i="43"/>
  <c r="K63" i="43"/>
  <c r="K103" i="44"/>
  <c r="K643" i="43"/>
  <c r="K588" i="43"/>
  <c r="K622" i="43"/>
  <c r="K327" i="43"/>
  <c r="K476" i="43"/>
  <c r="K17" i="43"/>
  <c r="K464" i="43"/>
  <c r="K627" i="43"/>
  <c r="K298" i="43"/>
  <c r="K343" i="43"/>
  <c r="K361" i="43"/>
  <c r="K9" i="43"/>
  <c r="K44" i="43"/>
  <c r="K484" i="43"/>
  <c r="K495" i="43"/>
  <c r="K517" i="43"/>
  <c r="K575" i="43"/>
  <c r="K605" i="43"/>
  <c r="K639" i="43"/>
  <c r="K661" i="43"/>
  <c r="K67" i="43"/>
  <c r="K124" i="43"/>
  <c r="K156" i="43"/>
  <c r="K278" i="43"/>
  <c r="K309" i="43"/>
  <c r="K539" i="43"/>
  <c r="K713" i="43"/>
  <c r="K739" i="43"/>
  <c r="K751" i="43"/>
  <c r="K814" i="43"/>
  <c r="K57" i="43"/>
  <c r="K155" i="43"/>
  <c r="K203" i="43"/>
  <c r="K292" i="43"/>
  <c r="K346" i="43"/>
  <c r="K490" i="43"/>
  <c r="K642" i="43"/>
  <c r="K537" i="43"/>
  <c r="K150" i="43"/>
  <c r="K243" i="44"/>
  <c r="K721" i="43"/>
  <c r="K310" i="43"/>
  <c r="K231" i="43"/>
  <c r="K217" i="43"/>
  <c r="K129" i="43"/>
  <c r="K90" i="43"/>
  <c r="K83" i="43"/>
  <c r="K167" i="44"/>
  <c r="K111" i="44"/>
  <c r="K681" i="43"/>
  <c r="K202" i="43"/>
  <c r="K524" i="43"/>
  <c r="K613" i="43"/>
  <c r="K589" i="43"/>
  <c r="K390" i="43"/>
  <c r="K722" i="43"/>
  <c r="K572" i="43"/>
  <c r="K752" i="43"/>
  <c r="K534" i="43"/>
  <c r="K227" i="43"/>
  <c r="K111" i="43"/>
  <c r="K102" i="43"/>
  <c r="K849" i="43"/>
  <c r="K508" i="43"/>
  <c r="K395" i="43"/>
  <c r="K434" i="43"/>
  <c r="K573" i="43"/>
  <c r="K48" i="43"/>
  <c r="K65" i="43"/>
  <c r="K98" i="43"/>
  <c r="K105" i="43"/>
  <c r="K157" i="43"/>
  <c r="K177" i="43"/>
  <c r="K181" i="43"/>
  <c r="K403" i="43"/>
  <c r="K545" i="43"/>
  <c r="K687" i="43"/>
  <c r="K717" i="43"/>
  <c r="K414" i="43"/>
  <c r="K30" i="44"/>
  <c r="K666" i="43"/>
  <c r="K422" i="43"/>
  <c r="K167" i="43"/>
  <c r="K143" i="43"/>
  <c r="K47" i="43"/>
  <c r="K839" i="43"/>
  <c r="K822" i="43"/>
  <c r="K788" i="43"/>
  <c r="K759" i="43"/>
  <c r="K281" i="43"/>
  <c r="K250" i="43"/>
  <c r="K151" i="43"/>
  <c r="K145" i="43"/>
  <c r="K127" i="43"/>
  <c r="K60" i="43"/>
  <c r="K51" i="43"/>
  <c r="K42" i="43"/>
  <c r="K150" i="44"/>
  <c r="K481" i="43"/>
  <c r="K365" i="43"/>
  <c r="K335" i="43"/>
  <c r="K265" i="43"/>
  <c r="K415" i="43"/>
  <c r="K382" i="43"/>
  <c r="K653" i="43"/>
  <c r="K546" i="43"/>
  <c r="K172" i="43"/>
  <c r="K177" i="44"/>
  <c r="K45" i="44"/>
  <c r="K843" i="43"/>
  <c r="K576" i="43"/>
  <c r="K491" i="43"/>
  <c r="K187" i="43"/>
  <c r="K214" i="43"/>
  <c r="K295" i="43"/>
  <c r="K466" i="43"/>
  <c r="K629" i="43"/>
  <c r="K619" i="43"/>
  <c r="K383" i="43"/>
  <c r="K778" i="43"/>
  <c r="K764" i="43"/>
  <c r="K725" i="43"/>
  <c r="K712" i="43"/>
  <c r="K388" i="43"/>
  <c r="K258" i="43"/>
  <c r="K238" i="43"/>
  <c r="K218" i="43"/>
  <c r="K89" i="43"/>
  <c r="K74" i="43"/>
  <c r="K28" i="43"/>
  <c r="K108" i="44"/>
  <c r="K694" i="43"/>
  <c r="K470" i="43"/>
  <c r="K299" i="43"/>
  <c r="K447" i="43"/>
  <c r="K499" i="43"/>
  <c r="K566" i="43"/>
  <c r="K582" i="43"/>
  <c r="K652" i="43"/>
  <c r="K667" i="43"/>
  <c r="K672" i="43"/>
  <c r="K93" i="43"/>
  <c r="K153" i="43"/>
  <c r="K191" i="43"/>
  <c r="K233" i="43"/>
  <c r="K247" i="43"/>
  <c r="K287" i="43"/>
  <c r="K353" i="43"/>
  <c r="K420" i="43"/>
  <c r="K512" i="43"/>
  <c r="K531" i="43"/>
  <c r="K559" i="43"/>
  <c r="K675" i="43"/>
  <c r="K726" i="43"/>
  <c r="K744" i="43"/>
  <c r="K58" i="43"/>
  <c r="K225" i="43"/>
  <c r="K340" i="43"/>
  <c r="K607" i="43"/>
  <c r="K655" i="43"/>
  <c r="K832" i="43"/>
  <c r="K323" i="43"/>
  <c r="K158" i="43"/>
  <c r="K610" i="43"/>
  <c r="K800" i="43"/>
  <c r="K374" i="43"/>
  <c r="K805" i="43"/>
  <c r="K347" i="43"/>
  <c r="K277" i="43"/>
  <c r="K95" i="44"/>
  <c r="K486" i="43"/>
  <c r="K134" i="43"/>
  <c r="K362" i="43"/>
  <c r="K644" i="43"/>
  <c r="K24" i="44"/>
  <c r="K31" i="43"/>
  <c r="K104" i="43"/>
  <c r="K240" i="43"/>
  <c r="K273" i="43"/>
  <c r="K749" i="43"/>
  <c r="K431" i="43"/>
  <c r="K26" i="44"/>
  <c r="K532" i="43"/>
  <c r="K437" i="43"/>
  <c r="K640" i="43"/>
  <c r="K348" i="43"/>
  <c r="K279" i="43"/>
  <c r="K18" i="43"/>
  <c r="K404" i="43"/>
  <c r="K450" i="43"/>
  <c r="K480" i="43"/>
  <c r="K503" i="43"/>
  <c r="K598" i="43"/>
  <c r="K603" i="43"/>
  <c r="K634" i="43"/>
  <c r="K659" i="43"/>
  <c r="K789" i="43"/>
  <c r="K27" i="43"/>
  <c r="K113" i="43"/>
  <c r="K142" i="43"/>
  <c r="K196" i="43"/>
  <c r="K224" i="43"/>
  <c r="K249" i="43"/>
  <c r="K259" i="43"/>
  <c r="K268" i="43"/>
  <c r="K332" i="43"/>
  <c r="K426" i="43"/>
  <c r="K542" i="43"/>
  <c r="K547" i="43"/>
  <c r="K556" i="43"/>
  <c r="K679" i="43"/>
  <c r="K706" i="43"/>
  <c r="K718" i="43"/>
  <c r="K730" i="43"/>
  <c r="K737" i="43"/>
  <c r="K801" i="43"/>
  <c r="K809" i="43"/>
  <c r="K97" i="43"/>
  <c r="K159" i="43"/>
  <c r="K176" i="43"/>
  <c r="K536" i="43"/>
  <c r="K812" i="43"/>
  <c r="K841" i="43"/>
  <c r="K780" i="43"/>
  <c r="K543" i="43"/>
  <c r="K513" i="43"/>
  <c r="K82" i="43"/>
  <c r="K676" i="43"/>
  <c r="K526" i="43"/>
  <c r="K313" i="43"/>
  <c r="K173" i="43"/>
  <c r="K190" i="44"/>
  <c r="K210" i="43"/>
  <c r="K249" i="44"/>
  <c r="K734" i="43"/>
  <c r="K510" i="43"/>
  <c r="K417" i="43"/>
  <c r="K139" i="44"/>
  <c r="K355" i="43"/>
  <c r="K369" i="43"/>
  <c r="K397" i="43"/>
  <c r="K585" i="43"/>
  <c r="K638" i="43"/>
  <c r="K696" i="43"/>
  <c r="K215" i="43"/>
  <c r="K262" i="43"/>
  <c r="K392" i="43"/>
  <c r="K467" i="43"/>
  <c r="K54" i="43"/>
  <c r="K291" i="43"/>
  <c r="K223" i="43"/>
  <c r="K175" i="44"/>
  <c r="K65" i="44"/>
  <c r="K593" i="43"/>
  <c r="K394" i="43"/>
  <c r="K41" i="43"/>
  <c r="K442" i="43"/>
  <c r="K474" i="43"/>
  <c r="K647" i="43"/>
  <c r="K700" i="43"/>
  <c r="K24" i="43"/>
  <c r="K64" i="43"/>
  <c r="K92" i="43"/>
  <c r="K107" i="43"/>
  <c r="K137" i="43"/>
  <c r="K245" i="43"/>
  <c r="K377" i="43"/>
  <c r="K409" i="43"/>
  <c r="K448" i="43"/>
  <c r="K519" i="43"/>
  <c r="K714" i="43"/>
  <c r="K745" i="43"/>
  <c r="K817" i="43"/>
  <c r="K823" i="43"/>
  <c r="K827" i="43"/>
  <c r="K831" i="43"/>
  <c r="K836" i="43"/>
  <c r="K193" i="43"/>
  <c r="K269" i="43"/>
  <c r="K452" i="43"/>
  <c r="K242" i="44"/>
  <c r="K637" i="43"/>
  <c r="K489" i="43"/>
  <c r="K468" i="43"/>
  <c r="K441" i="43"/>
  <c r="K182" i="43"/>
  <c r="K231" i="44"/>
  <c r="K799" i="43"/>
  <c r="K766" i="43"/>
  <c r="K754" i="43"/>
  <c r="K750" i="43"/>
  <c r="K738" i="43"/>
  <c r="K372" i="43"/>
  <c r="K322" i="43"/>
  <c r="K201" i="43"/>
  <c r="K192" i="43"/>
  <c r="K91" i="44"/>
  <c r="K581" i="43"/>
  <c r="K565" i="43"/>
  <c r="K485" i="43"/>
  <c r="K462" i="43"/>
  <c r="K456" i="43"/>
  <c r="K230" i="43"/>
  <c r="K117" i="43"/>
  <c r="K423" i="43"/>
  <c r="K412" i="43"/>
  <c r="K651" i="43"/>
  <c r="K604" i="43"/>
  <c r="K371" i="43"/>
  <c r="K359" i="43"/>
  <c r="K88" i="43"/>
  <c r="K73" i="43"/>
  <c r="K12" i="43"/>
  <c r="K180" i="44"/>
  <c r="K816" i="43"/>
  <c r="K806" i="43"/>
  <c r="K430" i="43"/>
  <c r="K421" i="43"/>
  <c r="K349" i="43"/>
  <c r="K163" i="43"/>
  <c r="K109" i="43"/>
  <c r="K56" i="43"/>
  <c r="K238" i="44"/>
  <c r="K88" i="44"/>
  <c r="K22" i="44"/>
  <c r="K673" i="43"/>
  <c r="K660" i="43"/>
  <c r="K597" i="43"/>
  <c r="K628" i="43"/>
  <c r="K290" i="43"/>
  <c r="K204" i="43"/>
  <c r="K22" i="43"/>
  <c r="K156" i="44"/>
  <c r="K223" i="44"/>
  <c r="K535" i="43"/>
  <c r="K312" i="43"/>
  <c r="K267" i="43"/>
  <c r="K239" i="43"/>
  <c r="K219" i="43"/>
  <c r="K211" i="43"/>
  <c r="K96" i="43"/>
  <c r="K80" i="43"/>
  <c r="K68" i="43"/>
  <c r="K615" i="43"/>
  <c r="K329" i="43"/>
  <c r="K699" i="43"/>
  <c r="K114" i="44"/>
  <c r="K520" i="43"/>
  <c r="K458" i="43"/>
  <c r="K188" i="43"/>
  <c r="K795" i="43"/>
  <c r="K769" i="43"/>
  <c r="K733" i="43"/>
  <c r="K139" i="43"/>
  <c r="K133" i="43"/>
  <c r="K11" i="43"/>
  <c r="K192" i="44"/>
  <c r="K176" i="44"/>
  <c r="K80" i="44"/>
  <c r="K408" i="43"/>
  <c r="K328" i="43"/>
  <c r="K433" i="43"/>
  <c r="K30" i="43"/>
  <c r="K91" i="43"/>
  <c r="K5" i="44"/>
  <c r="K787" i="43"/>
  <c r="K583" i="43"/>
  <c r="K215" i="44"/>
  <c r="K663" i="43"/>
  <c r="K540" i="43"/>
  <c r="K380" i="43"/>
  <c r="K186" i="43"/>
  <c r="K175" i="43"/>
  <c r="K440" i="43"/>
  <c r="K36" i="43"/>
  <c r="K337" i="43"/>
  <c r="K34" i="43"/>
  <c r="K266" i="43"/>
  <c r="K756" i="43"/>
  <c r="K228" i="44"/>
  <c r="K674" i="43"/>
  <c r="K609" i="43"/>
  <c r="K183" i="43"/>
  <c r="K10" i="43"/>
  <c r="K245" i="44"/>
  <c r="K533" i="43"/>
  <c r="K427" i="43"/>
  <c r="K419" i="43"/>
  <c r="K401" i="43"/>
  <c r="K357" i="43"/>
  <c r="K296" i="43"/>
  <c r="K270" i="43"/>
  <c r="K124" i="44"/>
  <c r="K86" i="44"/>
  <c r="K71" i="44"/>
  <c r="K20" i="44"/>
  <c r="K594" i="43"/>
  <c r="K586" i="43"/>
  <c r="K568" i="43"/>
  <c r="K516" i="43"/>
  <c r="K400" i="43"/>
  <c r="K580" i="43"/>
  <c r="K444" i="43"/>
  <c r="K8" i="43"/>
  <c r="K477" i="43"/>
  <c r="K385" i="43"/>
  <c r="K15" i="43"/>
  <c r="K45" i="43"/>
  <c r="K407" i="43"/>
  <c r="K472" i="43"/>
  <c r="K698" i="43"/>
  <c r="K87" i="43"/>
  <c r="K106" i="43"/>
  <c r="K126" i="43"/>
  <c r="K190" i="43"/>
  <c r="K465" i="43"/>
  <c r="K511" i="43"/>
  <c r="K677" i="43"/>
  <c r="K704" i="43"/>
  <c r="K791" i="43"/>
  <c r="K115" i="43"/>
  <c r="K601" i="43"/>
  <c r="K703" i="43"/>
  <c r="K727" i="43"/>
  <c r="K707" i="43"/>
  <c r="K690" i="43"/>
  <c r="K685" i="43"/>
  <c r="K120" i="43"/>
  <c r="K185" i="44"/>
  <c r="K119" i="44"/>
  <c r="K93" i="44"/>
  <c r="K611" i="43"/>
  <c r="K191" i="44"/>
  <c r="K16" i="44"/>
  <c r="K767" i="43"/>
  <c r="K624" i="43"/>
  <c r="K396" i="43"/>
  <c r="K301" i="43"/>
  <c r="K222" i="44"/>
  <c r="K178" i="44"/>
  <c r="K149" i="44"/>
  <c r="K204" i="44"/>
  <c r="K57" i="44"/>
  <c r="K50" i="44"/>
  <c r="K144" i="44"/>
  <c r="K134" i="44"/>
  <c r="K81" i="44"/>
  <c r="K68" i="44"/>
  <c r="K821" i="43"/>
  <c r="K691" i="43"/>
  <c r="K567" i="43"/>
  <c r="K554" i="43"/>
  <c r="K478" i="43"/>
  <c r="K429" i="43"/>
  <c r="K288" i="43"/>
  <c r="K232" i="43"/>
  <c r="K16" i="43"/>
  <c r="K505" i="43"/>
  <c r="K623" i="43"/>
  <c r="K657" i="43"/>
  <c r="K62" i="43"/>
  <c r="K66" i="43"/>
  <c r="K235" i="43"/>
  <c r="K558" i="43"/>
  <c r="K729" i="43"/>
  <c r="K746" i="43"/>
  <c r="K136" i="43"/>
  <c r="K336" i="43"/>
  <c r="K411" i="43"/>
  <c r="K455" i="43"/>
  <c r="K525" i="43"/>
  <c r="K702" i="43"/>
  <c r="K608" i="43"/>
  <c r="K548" i="43"/>
  <c r="K473" i="43"/>
  <c r="K425" i="43"/>
  <c r="K354" i="43"/>
  <c r="K286" i="43"/>
  <c r="K402" i="43"/>
  <c r="K502" i="43"/>
  <c r="K620" i="43"/>
  <c r="K646" i="43"/>
  <c r="K81" i="43"/>
  <c r="K123" i="43"/>
  <c r="K241" i="43"/>
  <c r="K252" i="43"/>
  <c r="K275" i="43"/>
  <c r="K344" i="43"/>
  <c r="K555" i="43"/>
  <c r="K743" i="43"/>
  <c r="K119" i="43"/>
  <c r="K315" i="43"/>
  <c r="K393" i="43"/>
  <c r="K438" i="43"/>
  <c r="K507" i="43"/>
  <c r="K664" i="43"/>
  <c r="K810" i="43"/>
  <c r="K770" i="43"/>
  <c r="K590" i="43"/>
  <c r="K515" i="43"/>
  <c r="K449" i="43"/>
  <c r="K405" i="43"/>
  <c r="K325" i="43"/>
  <c r="K844" i="43"/>
  <c r="K46" i="43"/>
  <c r="K77" i="43"/>
  <c r="K116" i="43"/>
  <c r="K207" i="43"/>
  <c r="K248" i="43"/>
  <c r="K282" i="43"/>
  <c r="K304" i="43"/>
  <c r="K358" i="43"/>
  <c r="K378" i="43"/>
  <c r="K522" i="43"/>
  <c r="K529" i="43"/>
  <c r="K551" i="43"/>
  <c r="K723" i="43"/>
  <c r="K740" i="43"/>
  <c r="K208" i="43"/>
  <c r="K562" i="43"/>
  <c r="K783" i="43"/>
  <c r="K790" i="43"/>
  <c r="K631" i="43"/>
  <c r="K514" i="43"/>
  <c r="K446" i="43"/>
  <c r="K398" i="43"/>
  <c r="K324" i="43"/>
  <c r="K237" i="43"/>
  <c r="J32" i="44"/>
  <c r="I32" i="44" s="1"/>
  <c r="J242" i="44"/>
  <c r="I242" i="44" s="1"/>
  <c r="J224" i="44"/>
  <c r="I224" i="44" s="1"/>
  <c r="J185" i="44"/>
  <c r="I185" i="44" s="1"/>
  <c r="J157" i="44"/>
  <c r="I157" i="44" s="1"/>
  <c r="J140" i="44"/>
  <c r="I140" i="44" s="1"/>
  <c r="J134" i="44"/>
  <c r="J114" i="44"/>
  <c r="I114" i="44" s="1"/>
  <c r="J108" i="44"/>
  <c r="I108" i="44" s="1"/>
  <c r="J102" i="44"/>
  <c r="I102" i="44" s="1"/>
  <c r="J100" i="44"/>
  <c r="I100" i="44" s="1"/>
  <c r="J16" i="44"/>
  <c r="I16" i="44" s="1"/>
  <c r="J35" i="44"/>
  <c r="I35" i="44" s="1"/>
  <c r="J159" i="44"/>
  <c r="J143" i="44"/>
  <c r="I143" i="44" s="1"/>
  <c r="J116" i="44"/>
  <c r="I116" i="44" s="1"/>
  <c r="J110" i="44"/>
  <c r="I110" i="44" s="1"/>
  <c r="J86" i="44"/>
  <c r="I86" i="44" s="1"/>
  <c r="N49" i="44"/>
  <c r="J38" i="44"/>
  <c r="I38" i="44" s="1"/>
  <c r="J195" i="44"/>
  <c r="N195" i="44" s="1"/>
  <c r="J158" i="44"/>
  <c r="I158" i="44" s="1"/>
  <c r="J154" i="44"/>
  <c r="I154" i="44" s="1"/>
  <c r="J145" i="44"/>
  <c r="I145" i="44" s="1"/>
  <c r="J136" i="44"/>
  <c r="I136" i="44" s="1"/>
  <c r="J128" i="44"/>
  <c r="I128" i="44" s="1"/>
  <c r="J120" i="44"/>
  <c r="I120" i="44" s="1"/>
  <c r="J112" i="44"/>
  <c r="I112" i="44" s="1"/>
  <c r="J104" i="44"/>
  <c r="I104" i="44" s="1"/>
  <c r="J93" i="44"/>
  <c r="I93" i="44" s="1"/>
  <c r="J91" i="44"/>
  <c r="I91" i="44" s="1"/>
  <c r="J26" i="44"/>
  <c r="I26" i="44" s="1"/>
  <c r="J23" i="44"/>
  <c r="I23" i="44" s="1"/>
  <c r="J14" i="44"/>
  <c r="J40" i="44"/>
  <c r="I40" i="44" s="1"/>
  <c r="J46" i="44"/>
  <c r="I46" i="44" s="1"/>
  <c r="J45" i="44"/>
  <c r="I45" i="44" s="1"/>
  <c r="N310" i="43"/>
  <c r="N757" i="43"/>
  <c r="J820" i="43"/>
  <c r="J588" i="43"/>
  <c r="I588" i="43" s="1"/>
  <c r="J492" i="43"/>
  <c r="J393" i="43"/>
  <c r="I393" i="43" s="1"/>
  <c r="J323" i="43"/>
  <c r="I323" i="43" s="1"/>
  <c r="J280" i="43"/>
  <c r="I280" i="43" s="1"/>
  <c r="J11" i="43"/>
  <c r="I11" i="43" s="1"/>
  <c r="I762" i="43"/>
  <c r="J444" i="43"/>
  <c r="I444" i="43" s="1"/>
  <c r="J789" i="43"/>
  <c r="I789" i="43" s="1"/>
  <c r="J404" i="43"/>
  <c r="I404" i="43" s="1"/>
  <c r="J352" i="43"/>
  <c r="I352" i="43" s="1"/>
  <c r="J53" i="43"/>
  <c r="I53" i="43" s="1"/>
  <c r="J85" i="43"/>
  <c r="J125" i="43"/>
  <c r="I125" i="43" s="1"/>
  <c r="J149" i="43"/>
  <c r="I149" i="43" s="1"/>
  <c r="J189" i="43"/>
  <c r="I189" i="43" s="1"/>
  <c r="J232" i="43"/>
  <c r="I232" i="43" s="1"/>
  <c r="J292" i="43"/>
  <c r="I292" i="43" s="1"/>
  <c r="J357" i="43"/>
  <c r="I357" i="43" s="1"/>
  <c r="J476" i="43"/>
  <c r="J644" i="43"/>
  <c r="I644" i="43" s="1"/>
  <c r="N847" i="43"/>
  <c r="J367" i="43"/>
  <c r="I367" i="43" s="1"/>
  <c r="J173" i="43"/>
  <c r="I173" i="43" s="1"/>
  <c r="J306" i="43"/>
  <c r="I306" i="43" s="1"/>
  <c r="J375" i="43"/>
  <c r="I375" i="43" s="1"/>
  <c r="J508" i="43"/>
  <c r="I508" i="43" s="1"/>
  <c r="J619" i="43"/>
  <c r="I619" i="43" s="1"/>
  <c r="J635" i="43"/>
  <c r="I635" i="43" s="1"/>
  <c r="J786" i="43"/>
  <c r="I786" i="43" s="1"/>
  <c r="J844" i="43"/>
  <c r="I844" i="43" s="1"/>
  <c r="J39" i="43"/>
  <c r="I39" i="43" s="1"/>
  <c r="J775" i="43"/>
  <c r="I775" i="43" s="1"/>
  <c r="J682" i="43"/>
  <c r="J561" i="43"/>
  <c r="I561" i="43" s="1"/>
  <c r="J122" i="43"/>
  <c r="J114" i="43"/>
  <c r="I114" i="43" s="1"/>
  <c r="N151" i="43"/>
  <c r="J390" i="43"/>
  <c r="I390" i="43" s="1"/>
  <c r="J102" i="43"/>
  <c r="I102" i="43" s="1"/>
  <c r="N20" i="43"/>
  <c r="J407" i="43"/>
  <c r="I407" i="43" s="1"/>
  <c r="J158" i="43"/>
  <c r="I158" i="43" s="1"/>
  <c r="J838" i="43"/>
  <c r="I838" i="43" s="1"/>
  <c r="J826" i="43"/>
  <c r="I826" i="43" s="1"/>
  <c r="J822" i="43"/>
  <c r="I822" i="43" s="1"/>
  <c r="J810" i="43"/>
  <c r="I810" i="43" s="1"/>
  <c r="J802" i="43"/>
  <c r="J788" i="43"/>
  <c r="I788" i="43" s="1"/>
  <c r="J755" i="43"/>
  <c r="J743" i="43"/>
  <c r="I743" i="43" s="1"/>
  <c r="J706" i="43"/>
  <c r="J669" i="43"/>
  <c r="I669" i="43" s="1"/>
  <c r="J661" i="43"/>
  <c r="I661" i="43" s="1"/>
  <c r="J653" i="43"/>
  <c r="I653" i="43" s="1"/>
  <c r="J641" i="43"/>
  <c r="I641" i="43" s="1"/>
  <c r="J629" i="43"/>
  <c r="I629" i="43" s="1"/>
  <c r="J597" i="43"/>
  <c r="N597" i="43" s="1"/>
  <c r="J589" i="43"/>
  <c r="I589" i="43" s="1"/>
  <c r="J581" i="43"/>
  <c r="J569" i="43"/>
  <c r="I569" i="43" s="1"/>
  <c r="J557" i="43"/>
  <c r="J545" i="43"/>
  <c r="I545" i="43" s="1"/>
  <c r="J533" i="43"/>
  <c r="I533" i="43" s="1"/>
  <c r="J509" i="43"/>
  <c r="I509" i="43" s="1"/>
  <c r="J497" i="43"/>
  <c r="I497" i="43" s="1"/>
  <c r="J485" i="43"/>
  <c r="I485" i="43" s="1"/>
  <c r="J473" i="43"/>
  <c r="I473" i="43" s="1"/>
  <c r="J446" i="43"/>
  <c r="I446" i="43" s="1"/>
  <c r="J418" i="43"/>
  <c r="I418" i="43"/>
  <c r="J401" i="43"/>
  <c r="I401" i="43" s="1"/>
  <c r="J394" i="43"/>
  <c r="I394" i="43" s="1"/>
  <c r="J381" i="43"/>
  <c r="I381" i="43"/>
  <c r="J358" i="43"/>
  <c r="I358" i="43"/>
  <c r="J344" i="43"/>
  <c r="I344" i="43" s="1"/>
  <c r="J332" i="43"/>
  <c r="J324" i="43"/>
  <c r="I324" i="43" s="1"/>
  <c r="J316" i="43"/>
  <c r="I316" i="43" s="1"/>
  <c r="J273" i="43"/>
  <c r="I273" i="43" s="1"/>
  <c r="J261" i="43"/>
  <c r="I261" i="43" s="1"/>
  <c r="J249" i="43"/>
  <c r="I249" i="43" s="1"/>
  <c r="J245" i="43"/>
  <c r="I245" i="43" s="1"/>
  <c r="J233" i="43"/>
  <c r="I233" i="43" s="1"/>
  <c r="J198" i="43"/>
  <c r="I198" i="43" s="1"/>
  <c r="J190" i="43"/>
  <c r="I190" i="43" s="1"/>
  <c r="I16" i="43"/>
  <c r="J46" i="43"/>
  <c r="I46" i="43" s="1"/>
  <c r="J204" i="43"/>
  <c r="J294" i="43"/>
  <c r="I294" i="43" s="1"/>
  <c r="J513" i="43"/>
  <c r="I513" i="43" s="1"/>
  <c r="J738" i="43"/>
  <c r="I738" i="43" s="1"/>
  <c r="J842" i="43"/>
  <c r="I842" i="43" s="1"/>
  <c r="J797" i="43"/>
  <c r="I797" i="43" s="1"/>
  <c r="J763" i="43"/>
  <c r="I763" i="43" s="1"/>
  <c r="J751" i="43"/>
  <c r="I751" i="43" s="1"/>
  <c r="J747" i="43"/>
  <c r="I747" i="43" s="1"/>
  <c r="I734" i="43"/>
  <c r="J726" i="43"/>
  <c r="I726" i="43" s="1"/>
  <c r="J714" i="43"/>
  <c r="I714" i="43" s="1"/>
  <c r="J702" i="43"/>
  <c r="I702" i="43" s="1"/>
  <c r="J690" i="43"/>
  <c r="I690" i="43" s="1"/>
  <c r="J677" i="43"/>
  <c r="J645" i="43"/>
  <c r="I645" i="43" s="1"/>
  <c r="J633" i="43"/>
  <c r="I633" i="43" s="1"/>
  <c r="J625" i="43"/>
  <c r="I625" i="43" s="1"/>
  <c r="J617" i="43"/>
  <c r="I617" i="43" s="1"/>
  <c r="J605" i="43"/>
  <c r="J593" i="43"/>
  <c r="I593" i="43" s="1"/>
  <c r="J565" i="43"/>
  <c r="I565" i="43" s="1"/>
  <c r="J537" i="43"/>
  <c r="I537" i="43" s="1"/>
  <c r="J525" i="43"/>
  <c r="I525" i="43" s="1"/>
  <c r="J517" i="43"/>
  <c r="I517" i="43" s="1"/>
  <c r="J505" i="43"/>
  <c r="J493" i="43"/>
  <c r="I493" i="43" s="1"/>
  <c r="J481" i="43"/>
  <c r="J469" i="43"/>
  <c r="N469" i="43" s="1"/>
  <c r="J432" i="43"/>
  <c r="I432" i="43" s="1"/>
  <c r="J424" i="43"/>
  <c r="I424" i="43" s="1"/>
  <c r="J410" i="43"/>
  <c r="I410" i="43" s="1"/>
  <c r="J386" i="43"/>
  <c r="J353" i="43"/>
  <c r="I353" i="43" s="1"/>
  <c r="J340" i="43"/>
  <c r="I340" i="43" s="1"/>
  <c r="J336" i="43"/>
  <c r="I336" i="43" s="1"/>
  <c r="J320" i="43"/>
  <c r="I320" i="43" s="1"/>
  <c r="J307" i="43"/>
  <c r="I307" i="43" s="1"/>
  <c r="J289" i="43"/>
  <c r="I289" i="43" s="1"/>
  <c r="J265" i="43"/>
  <c r="I265" i="43" s="1"/>
  <c r="J241" i="43"/>
  <c r="I241" i="43" s="1"/>
  <c r="J229" i="43"/>
  <c r="I229" i="43" s="1"/>
  <c r="J221" i="43"/>
  <c r="I221" i="43" s="1"/>
  <c r="J209" i="43"/>
  <c r="I209" i="43" s="1"/>
  <c r="J178" i="43"/>
  <c r="I178" i="43" s="1"/>
  <c r="J142" i="43"/>
  <c r="I142" i="43" s="1"/>
  <c r="J106" i="43"/>
  <c r="I106" i="43" s="1"/>
  <c r="J94" i="43"/>
  <c r="I94" i="43" s="1"/>
  <c r="J78" i="43"/>
  <c r="I78" i="43" s="1"/>
  <c r="J70" i="43"/>
  <c r="I70" i="43" s="1"/>
  <c r="J50" i="43"/>
  <c r="I50" i="43" s="1"/>
  <c r="J34" i="43"/>
  <c r="I34" i="43" s="1"/>
  <c r="J8" i="43"/>
  <c r="I8" i="43" s="1"/>
  <c r="J298" i="43"/>
  <c r="J17" i="43"/>
  <c r="I17" i="43" s="1"/>
  <c r="J462" i="43"/>
  <c r="I462" i="43" s="1"/>
  <c r="J434" i="43"/>
  <c r="I434" i="43" s="1"/>
  <c r="J440" i="43"/>
  <c r="I440" i="43" s="1"/>
  <c r="J38" i="43"/>
  <c r="I38" i="43" s="1"/>
  <c r="J86" i="43"/>
  <c r="I86" i="43" s="1"/>
  <c r="J225" i="43"/>
  <c r="I225" i="43" s="1"/>
  <c r="J549" i="43"/>
  <c r="I549" i="43" s="1"/>
  <c r="J657" i="43"/>
  <c r="I657" i="43" s="1"/>
  <c r="J814" i="43"/>
  <c r="I814" i="43" s="1"/>
  <c r="I9" i="43"/>
  <c r="J846" i="43"/>
  <c r="I846" i="43" s="1"/>
  <c r="J834" i="43"/>
  <c r="I834" i="43" s="1"/>
  <c r="J830" i="43"/>
  <c r="I830" i="43" s="1"/>
  <c r="J818" i="43"/>
  <c r="I818" i="43" s="1"/>
  <c r="J806" i="43"/>
  <c r="I806" i="43" s="1"/>
  <c r="J793" i="43"/>
  <c r="I793" i="43" s="1"/>
  <c r="J784" i="43"/>
  <c r="I784" i="43" s="1"/>
  <c r="J771" i="43"/>
  <c r="I771" i="43" s="1"/>
  <c r="J759" i="43"/>
  <c r="I759" i="43" s="1"/>
  <c r="J730" i="43"/>
  <c r="I730" i="43" s="1"/>
  <c r="J722" i="43"/>
  <c r="I722" i="43" s="1"/>
  <c r="J710" i="43"/>
  <c r="I710" i="43" s="1"/>
  <c r="J698" i="43"/>
  <c r="I698" i="43" s="1"/>
  <c r="J686" i="43"/>
  <c r="J673" i="43"/>
  <c r="I673" i="43" s="1"/>
  <c r="J665" i="43"/>
  <c r="J649" i="43"/>
  <c r="I649" i="43" s="1"/>
  <c r="J637" i="43"/>
  <c r="I637" i="43" s="1"/>
  <c r="J613" i="43"/>
  <c r="I613" i="43" s="1"/>
  <c r="J601" i="43"/>
  <c r="I601" i="43" s="1"/>
  <c r="J585" i="43"/>
  <c r="I585" i="43" s="1"/>
  <c r="J573" i="43"/>
  <c r="I573" i="43" s="1"/>
  <c r="J553" i="43"/>
  <c r="J541" i="43"/>
  <c r="I541" i="43" s="1"/>
  <c r="J529" i="43"/>
  <c r="I529" i="43" s="1"/>
  <c r="J521" i="43"/>
  <c r="I521" i="43" s="1"/>
  <c r="J489" i="43"/>
  <c r="I489" i="43" s="1"/>
  <c r="J477" i="43"/>
  <c r="J458" i="43"/>
  <c r="I458" i="43" s="1"/>
  <c r="J428" i="43"/>
  <c r="I428" i="43" s="1"/>
  <c r="J414" i="43"/>
  <c r="I414" i="43" s="1"/>
  <c r="J376" i="43"/>
  <c r="I376" i="43" s="1"/>
  <c r="J362" i="43"/>
  <c r="J348" i="43"/>
  <c r="I348" i="43" s="1"/>
  <c r="J328" i="43"/>
  <c r="I328" i="43" s="1"/>
  <c r="J303" i="43"/>
  <c r="I303" i="43" s="1"/>
  <c r="J285" i="43"/>
  <c r="I285" i="43" s="1"/>
  <c r="J257" i="43"/>
  <c r="I257" i="43" s="1"/>
  <c r="J213" i="43"/>
  <c r="I213" i="43" s="1"/>
  <c r="J202" i="43"/>
  <c r="I202" i="43" s="1"/>
  <c r="J194" i="43"/>
  <c r="I194" i="43" s="1"/>
  <c r="J182" i="43"/>
  <c r="I182" i="43" s="1"/>
  <c r="J174" i="43"/>
  <c r="I174" i="43" s="1"/>
  <c r="J166" i="43"/>
  <c r="I166" i="43" s="1"/>
  <c r="J162" i="43"/>
  <c r="I162" i="43" s="1"/>
  <c r="J154" i="43"/>
  <c r="I154" i="43" s="1"/>
  <c r="J146" i="43"/>
  <c r="I146" i="43" s="1"/>
  <c r="J118" i="43"/>
  <c r="J110" i="43"/>
  <c r="I110" i="43" s="1"/>
  <c r="J98" i="43"/>
  <c r="I98" i="43" s="1"/>
  <c r="J90" i="43"/>
  <c r="I90" i="43" s="1"/>
  <c r="J82" i="43"/>
  <c r="J74" i="43"/>
  <c r="I74" i="43" s="1"/>
  <c r="J58" i="43"/>
  <c r="I58" i="43" s="1"/>
  <c r="J45" i="43"/>
  <c r="I45" i="43" s="1"/>
  <c r="J12" i="43"/>
  <c r="J798" i="43"/>
  <c r="J445" i="43"/>
  <c r="I445" i="43" s="1"/>
  <c r="J457" i="43"/>
  <c r="I457" i="43" s="1"/>
  <c r="J30" i="43"/>
  <c r="I30" i="43" s="1"/>
  <c r="J281" i="43"/>
  <c r="I281" i="43" s="1"/>
  <c r="J501" i="43"/>
  <c r="I501" i="43" s="1"/>
  <c r="J801" i="43"/>
  <c r="I801" i="43" s="1"/>
  <c r="J787" i="43"/>
  <c r="I787" i="43" s="1"/>
  <c r="J729" i="43"/>
  <c r="I729" i="43" s="1"/>
  <c r="J676" i="43"/>
  <c r="I676" i="43" s="1"/>
  <c r="J660" i="43"/>
  <c r="J612" i="43"/>
  <c r="J596" i="43"/>
  <c r="I596" i="43" s="1"/>
  <c r="J580" i="43"/>
  <c r="I580" i="43" s="1"/>
  <c r="J564" i="43"/>
  <c r="J548" i="43"/>
  <c r="I548" i="43" s="1"/>
  <c r="J532" i="43"/>
  <c r="I532" i="43" s="1"/>
  <c r="J516" i="43"/>
  <c r="J500" i="43"/>
  <c r="I500" i="43" s="1"/>
  <c r="J484" i="43"/>
  <c r="I484" i="43" s="1"/>
  <c r="J468" i="43"/>
  <c r="I468" i="43" s="1"/>
  <c r="J427" i="43"/>
  <c r="I427" i="43" s="1"/>
  <c r="J409" i="43"/>
  <c r="J384" i="43"/>
  <c r="I384" i="43" s="1"/>
  <c r="J365" i="43"/>
  <c r="I365" i="43" s="1"/>
  <c r="J347" i="43"/>
  <c r="I347" i="43" s="1"/>
  <c r="J339" i="43"/>
  <c r="J572" i="43"/>
  <c r="J628" i="43"/>
  <c r="I628" i="43" s="1"/>
  <c r="J556" i="43"/>
  <c r="I556" i="43" s="1"/>
  <c r="H527" i="43"/>
  <c r="J204" i="44"/>
  <c r="I204" i="44" s="1"/>
  <c r="J170" i="44"/>
  <c r="K237" i="44"/>
  <c r="K732" i="43"/>
  <c r="K715" i="43"/>
  <c r="K684" i="43"/>
  <c r="K541" i="43"/>
  <c r="K289" i="43"/>
  <c r="K182" i="44"/>
  <c r="K121" i="44"/>
  <c r="K62" i="44"/>
  <c r="H30" i="43"/>
  <c r="H34" i="43"/>
  <c r="H264" i="43"/>
  <c r="H272" i="43"/>
  <c r="H292" i="43"/>
  <c r="H300" i="43"/>
  <c r="H315" i="43"/>
  <c r="H319" i="43"/>
  <c r="H357" i="43"/>
  <c r="H519" i="43"/>
  <c r="H614" i="43"/>
  <c r="H43" i="44"/>
  <c r="H51" i="44"/>
  <c r="H66" i="44"/>
  <c r="H101" i="44"/>
  <c r="H110" i="44"/>
  <c r="H118" i="44"/>
  <c r="H126" i="44"/>
  <c r="H134" i="44"/>
  <c r="H142" i="44"/>
  <c r="H150" i="44"/>
  <c r="H158" i="44"/>
  <c r="H166" i="44"/>
  <c r="H231" i="44"/>
  <c r="N231" i="44" s="1"/>
  <c r="H239" i="44"/>
  <c r="H246" i="44"/>
  <c r="N246" i="44" s="1"/>
  <c r="H250" i="44"/>
  <c r="H524" i="43"/>
  <c r="H251" i="44"/>
  <c r="H296" i="43"/>
  <c r="N296" i="43" s="1"/>
  <c r="H307" i="43"/>
  <c r="H365" i="43"/>
  <c r="H386" i="43"/>
  <c r="H610" i="43"/>
  <c r="H432" i="43"/>
  <c r="H576" i="43"/>
  <c r="K803" i="43"/>
  <c r="K695" i="43"/>
  <c r="K630" i="43"/>
  <c r="K561" i="43"/>
  <c r="J173" i="44"/>
  <c r="I173" i="44" s="1"/>
  <c r="K748" i="43"/>
  <c r="K591" i="43"/>
  <c r="K428" i="43"/>
  <c r="K305" i="43"/>
  <c r="K274" i="43"/>
  <c r="K263" i="43"/>
  <c r="K79" i="43"/>
  <c r="K166" i="44"/>
  <c r="J72" i="44"/>
  <c r="I72" i="44" s="1"/>
  <c r="K399" i="43"/>
  <c r="H26" i="43"/>
  <c r="H187" i="43"/>
  <c r="H268" i="43"/>
  <c r="H280" i="43"/>
  <c r="H288" i="43"/>
  <c r="H311" i="43"/>
  <c r="H353" i="43"/>
  <c r="H372" i="43"/>
  <c r="H379" i="43"/>
  <c r="H444" i="43"/>
  <c r="H514" i="43"/>
  <c r="H522" i="43"/>
  <c r="H560" i="43"/>
  <c r="H572" i="43"/>
  <c r="H701" i="43"/>
  <c r="H29" i="44"/>
  <c r="H39" i="44"/>
  <c r="H48" i="44"/>
  <c r="H61" i="44"/>
  <c r="H70" i="44"/>
  <c r="H77" i="44"/>
  <c r="H81" i="44"/>
  <c r="H85" i="44"/>
  <c r="H89" i="44"/>
  <c r="H97" i="44"/>
  <c r="H105" i="44"/>
  <c r="H114" i="44"/>
  <c r="H122" i="44"/>
  <c r="H130" i="44"/>
  <c r="N130" i="44" s="1"/>
  <c r="H138" i="44"/>
  <c r="H162" i="44"/>
  <c r="H209" i="44"/>
  <c r="N209" i="44" s="1"/>
  <c r="H235" i="44"/>
  <c r="H243" i="44"/>
  <c r="H19" i="43"/>
  <c r="H38" i="43"/>
  <c r="H45" i="43"/>
  <c r="H436" i="43"/>
  <c r="H440" i="43"/>
  <c r="H456" i="43"/>
  <c r="H412" i="43"/>
  <c r="K342" i="43"/>
  <c r="K333" i="43"/>
  <c r="K366" i="43"/>
  <c r="K379" i="43"/>
  <c r="K391" i="43"/>
  <c r="H349" i="43"/>
  <c r="K316" i="43"/>
  <c r="H284" i="43"/>
  <c r="H303" i="43"/>
  <c r="H323" i="43"/>
  <c r="H375" i="43"/>
  <c r="H618" i="43"/>
  <c r="N618" i="43" s="1"/>
  <c r="H635" i="43"/>
  <c r="K418" i="43"/>
  <c r="K321" i="43"/>
  <c r="K19" i="43"/>
  <c r="K213" i="43"/>
  <c r="K222" i="43"/>
  <c r="K234" i="43"/>
  <c r="K244" i="43"/>
  <c r="K253" i="43"/>
  <c r="K757" i="43"/>
  <c r="K761" i="43"/>
  <c r="K765" i="43"/>
  <c r="K774" i="43"/>
  <c r="K779" i="43"/>
  <c r="K785" i="43"/>
  <c r="K792" i="43"/>
  <c r="K796" i="43"/>
  <c r="H183" i="43"/>
  <c r="J604" i="43"/>
  <c r="J620" i="43"/>
  <c r="I620" i="43" s="1"/>
  <c r="J636" i="43"/>
  <c r="I636" i="43" s="1"/>
  <c r="J652" i="43"/>
  <c r="J668" i="43"/>
  <c r="I668" i="43" s="1"/>
  <c r="J685" i="43"/>
  <c r="I685" i="43" s="1"/>
  <c r="J701" i="43"/>
  <c r="I701" i="43" s="1"/>
  <c r="J774" i="43"/>
  <c r="J825" i="43"/>
  <c r="I825" i="43" s="1"/>
  <c r="K682" i="43"/>
  <c r="K47" i="44"/>
  <c r="J188" i="44"/>
  <c r="I188" i="44" s="1"/>
  <c r="K58" i="44"/>
  <c r="K830" i="43"/>
  <c r="K771" i="43"/>
  <c r="K665" i="43"/>
  <c r="K595" i="43"/>
  <c r="J223" i="44"/>
  <c r="I223" i="44" s="1"/>
  <c r="J194" i="44"/>
  <c r="I194" i="44" s="1"/>
  <c r="J150" i="44"/>
  <c r="I150" i="44" s="1"/>
  <c r="J144" i="44"/>
  <c r="J90" i="44"/>
  <c r="I90" i="44" s="1"/>
  <c r="J80" i="44"/>
  <c r="I80" i="44" s="1"/>
  <c r="J76" i="44"/>
  <c r="I76" i="44" s="1"/>
  <c r="J37" i="44"/>
  <c r="I37" i="44" s="1"/>
  <c r="J841" i="43"/>
  <c r="I841" i="43" s="1"/>
  <c r="J837" i="43"/>
  <c r="I837" i="43" s="1"/>
  <c r="J829" i="43"/>
  <c r="I829" i="43" s="1"/>
  <c r="J817" i="43"/>
  <c r="I817" i="43" s="1"/>
  <c r="J809" i="43"/>
  <c r="I809" i="43" s="1"/>
  <c r="J805" i="43"/>
  <c r="I805" i="43" s="1"/>
  <c r="J796" i="43"/>
  <c r="I796" i="43" s="1"/>
  <c r="J783" i="43"/>
  <c r="I783" i="43" s="1"/>
  <c r="J778" i="43"/>
  <c r="I778" i="43" s="1"/>
  <c r="J770" i="43"/>
  <c r="I770" i="43" s="1"/>
  <c r="J766" i="43"/>
  <c r="I766" i="43" s="1"/>
  <c r="J758" i="43"/>
  <c r="I758" i="43" s="1"/>
  <c r="J750" i="43"/>
  <c r="I750" i="43" s="1"/>
  <c r="J742" i="43"/>
  <c r="J733" i="43"/>
  <c r="I733" i="43" s="1"/>
  <c r="J717" i="43"/>
  <c r="I717" i="43" s="1"/>
  <c r="J713" i="43"/>
  <c r="I713" i="43" s="1"/>
  <c r="J705" i="43"/>
  <c r="I705" i="43" s="1"/>
  <c r="J689" i="43"/>
  <c r="I689" i="43" s="1"/>
  <c r="J680" i="43"/>
  <c r="I680" i="43" s="1"/>
  <c r="J672" i="43"/>
  <c r="I672" i="43" s="1"/>
  <c r="J664" i="43"/>
  <c r="I664" i="43" s="1"/>
  <c r="J656" i="43"/>
  <c r="I656" i="43" s="1"/>
  <c r="J648" i="43"/>
  <c r="I648" i="43" s="1"/>
  <c r="J640" i="43"/>
  <c r="J632" i="43"/>
  <c r="I632" i="43" s="1"/>
  <c r="J624" i="43"/>
  <c r="I624" i="43" s="1"/>
  <c r="J616" i="43"/>
  <c r="I616" i="43" s="1"/>
  <c r="J608" i="43"/>
  <c r="N608" i="43" s="1"/>
  <c r="J600" i="43"/>
  <c r="I600" i="43" s="1"/>
  <c r="J592" i="43"/>
  <c r="I592" i="43" s="1"/>
  <c r="J584" i="43"/>
  <c r="J576" i="43"/>
  <c r="I576" i="43" s="1"/>
  <c r="J568" i="43"/>
  <c r="I568" i="43" s="1"/>
  <c r="J560" i="43"/>
  <c r="I560" i="43" s="1"/>
  <c r="J552" i="43"/>
  <c r="I552" i="43" s="1"/>
  <c r="J544" i="43"/>
  <c r="J536" i="43"/>
  <c r="I536" i="43" s="1"/>
  <c r="J528" i="43"/>
  <c r="I528" i="43" s="1"/>
  <c r="J520" i="43"/>
  <c r="I520" i="43" s="1"/>
  <c r="J512" i="43"/>
  <c r="J504" i="43"/>
  <c r="I504" i="43" s="1"/>
  <c r="J496" i="43"/>
  <c r="I496" i="43" s="1"/>
  <c r="J488" i="43"/>
  <c r="J480" i="43"/>
  <c r="I480" i="43" s="1"/>
  <c r="J472" i="43"/>
  <c r="I472" i="43" s="1"/>
  <c r="J455" i="43"/>
  <c r="I455" i="43" s="1"/>
  <c r="J431" i="43"/>
  <c r="I431" i="43" s="1"/>
  <c r="J421" i="43"/>
  <c r="I421" i="43" s="1"/>
  <c r="J413" i="43"/>
  <c r="I413" i="43" s="1"/>
  <c r="J398" i="43"/>
  <c r="I398" i="43" s="1"/>
  <c r="J389" i="43"/>
  <c r="I389" i="43" s="1"/>
  <c r="J379" i="43"/>
  <c r="I379" i="43" s="1"/>
  <c r="J371" i="43"/>
  <c r="I371" i="43" s="1"/>
  <c r="J361" i="43"/>
  <c r="I361" i="43" s="1"/>
  <c r="J351" i="43"/>
  <c r="I351" i="43" s="1"/>
  <c r="J343" i="43"/>
  <c r="I343" i="43" s="1"/>
  <c r="J335" i="43"/>
  <c r="I335" i="43" s="1"/>
  <c r="J327" i="43"/>
  <c r="I327" i="43" s="1"/>
  <c r="J319" i="43"/>
  <c r="I319" i="43" s="1"/>
  <c r="J311" i="43"/>
  <c r="I311" i="43" s="1"/>
  <c r="J301" i="43"/>
  <c r="I301" i="43" s="1"/>
  <c r="J284" i="43"/>
  <c r="I284" i="43" s="1"/>
  <c r="J276" i="43"/>
  <c r="J268" i="43"/>
  <c r="I268" i="43" s="1"/>
  <c r="J260" i="43"/>
  <c r="I260" i="43" s="1"/>
  <c r="J252" i="43"/>
  <c r="I252" i="43" s="1"/>
  <c r="J244" i="43"/>
  <c r="I244" i="43" s="1"/>
  <c r="J236" i="43"/>
  <c r="I236" i="43" s="1"/>
  <c r="J228" i="43"/>
  <c r="I228" i="43" s="1"/>
  <c r="J220" i="43"/>
  <c r="I220" i="43" s="1"/>
  <c r="J212" i="43"/>
  <c r="I212" i="43" s="1"/>
  <c r="J201" i="43"/>
  <c r="I201" i="43" s="1"/>
  <c r="J193" i="43"/>
  <c r="I193" i="43" s="1"/>
  <c r="J185" i="43"/>
  <c r="I185" i="43" s="1"/>
  <c r="J177" i="43"/>
  <c r="I177" i="43" s="1"/>
  <c r="J169" i="43"/>
  <c r="J161" i="43"/>
  <c r="J153" i="43"/>
  <c r="I153" i="43" s="1"/>
  <c r="J145" i="43"/>
  <c r="I145" i="43" s="1"/>
  <c r="J137" i="43"/>
  <c r="I137" i="43" s="1"/>
  <c r="J129" i="43"/>
  <c r="I129" i="43" s="1"/>
  <c r="J121" i="43"/>
  <c r="I121" i="43" s="1"/>
  <c r="J113" i="43"/>
  <c r="J105" i="43"/>
  <c r="I105" i="43" s="1"/>
  <c r="J97" i="43"/>
  <c r="I97" i="43" s="1"/>
  <c r="J89" i="43"/>
  <c r="J81" i="43"/>
  <c r="I81" i="43" s="1"/>
  <c r="J73" i="43"/>
  <c r="I73" i="43" s="1"/>
  <c r="J65" i="43"/>
  <c r="J49" i="43"/>
  <c r="I49" i="43" s="1"/>
  <c r="J37" i="43"/>
  <c r="J29" i="43"/>
  <c r="I29" i="43" s="1"/>
  <c r="J721" i="43"/>
  <c r="J845" i="43"/>
  <c r="I845" i="43" s="1"/>
  <c r="K135" i="44"/>
  <c r="K6" i="44"/>
  <c r="J230" i="44"/>
  <c r="I230" i="44" s="1"/>
  <c r="K797" i="43"/>
  <c r="K819" i="43"/>
  <c r="K125" i="44"/>
  <c r="K10" i="44"/>
  <c r="J244" i="44"/>
  <c r="N244" i="44" s="1"/>
  <c r="J218" i="44"/>
  <c r="I218" i="44" s="1"/>
  <c r="J172" i="44"/>
  <c r="I172" i="44" s="1"/>
  <c r="J166" i="44"/>
  <c r="J149" i="44"/>
  <c r="I149" i="44" s="1"/>
  <c r="J79" i="44"/>
  <c r="I79" i="44" s="1"/>
  <c r="J75" i="44"/>
  <c r="J69" i="44"/>
  <c r="I69" i="44" s="1"/>
  <c r="K226" i="44"/>
  <c r="K846" i="43"/>
  <c r="K208" i="44"/>
  <c r="K148" i="44"/>
  <c r="J222" i="44"/>
  <c r="I222" i="44" s="1"/>
  <c r="J189" i="44"/>
  <c r="I189" i="44" s="1"/>
  <c r="J168" i="44"/>
  <c r="I168" i="44" s="1"/>
  <c r="J162" i="44"/>
  <c r="I162" i="44" s="1"/>
  <c r="J148" i="44"/>
  <c r="I148" i="44" s="1"/>
  <c r="J82" i="44"/>
  <c r="I82" i="44" s="1"/>
  <c r="J78" i="44"/>
  <c r="I78" i="44" s="1"/>
  <c r="J74" i="44"/>
  <c r="I74" i="44" s="1"/>
  <c r="J41" i="44"/>
  <c r="I41" i="44" s="1"/>
  <c r="K235" i="44"/>
  <c r="K229" i="44"/>
  <c r="K213" i="44"/>
  <c r="J200" i="44"/>
  <c r="I200" i="44" s="1"/>
  <c r="J179" i="44"/>
  <c r="I179" i="44" s="1"/>
  <c r="J164" i="44"/>
  <c r="I164" i="44" s="1"/>
  <c r="J98" i="44"/>
  <c r="I98" i="44" s="1"/>
  <c r="J84" i="44"/>
  <c r="I84" i="44" s="1"/>
  <c r="J81" i="44"/>
  <c r="I81" i="44" s="1"/>
  <c r="J77" i="44"/>
  <c r="I77" i="44" s="1"/>
  <c r="K171" i="44"/>
  <c r="K248" i="44"/>
  <c r="K252" i="44"/>
  <c r="K239" i="44"/>
  <c r="K233" i="44"/>
  <c r="K218" i="44"/>
  <c r="K186" i="44"/>
  <c r="K76" i="44"/>
  <c r="J139" i="44"/>
  <c r="I139" i="44" s="1"/>
  <c r="J137" i="44"/>
  <c r="I137" i="44" s="1"/>
  <c r="J135" i="44"/>
  <c r="I135" i="44" s="1"/>
  <c r="J133" i="44"/>
  <c r="I133" i="44" s="1"/>
  <c r="J131" i="44"/>
  <c r="I131" i="44" s="1"/>
  <c r="J129" i="44"/>
  <c r="I129" i="44" s="1"/>
  <c r="J127" i="44"/>
  <c r="I127" i="44" s="1"/>
  <c r="J123" i="44"/>
  <c r="I123" i="44" s="1"/>
  <c r="J121" i="44"/>
  <c r="I121" i="44" s="1"/>
  <c r="J119" i="44"/>
  <c r="I119" i="44" s="1"/>
  <c r="J117" i="44"/>
  <c r="I117" i="44" s="1"/>
  <c r="J115" i="44"/>
  <c r="I115" i="44" s="1"/>
  <c r="J113" i="44"/>
  <c r="I113" i="44" s="1"/>
  <c r="J111" i="44"/>
  <c r="I111" i="44" s="1"/>
  <c r="J109" i="44"/>
  <c r="I109" i="44" s="1"/>
  <c r="J107" i="44"/>
  <c r="I107" i="44" s="1"/>
  <c r="J105" i="44"/>
  <c r="I105" i="44" s="1"/>
  <c r="J103" i="44"/>
  <c r="I103" i="44" s="1"/>
  <c r="J101" i="44"/>
  <c r="I101" i="44" s="1"/>
  <c r="J92" i="44"/>
  <c r="I92" i="44" s="1"/>
  <c r="J87" i="44"/>
  <c r="I87" i="44" s="1"/>
  <c r="J68" i="44"/>
  <c r="I68" i="44" s="1"/>
  <c r="J54" i="44"/>
  <c r="I54" i="44" s="1"/>
  <c r="J39" i="44"/>
  <c r="I39" i="44" s="1"/>
  <c r="J15" i="44"/>
  <c r="I15" i="44" s="1"/>
  <c r="K203" i="44"/>
  <c r="K141" i="44"/>
  <c r="K100" i="44"/>
  <c r="K97" i="44"/>
  <c r="K89" i="44"/>
  <c r="K48" i="44"/>
  <c r="K209" i="44"/>
  <c r="K160" i="44"/>
  <c r="K181" i="44"/>
  <c r="K145" i="44"/>
  <c r="K131" i="44"/>
  <c r="K126" i="44"/>
  <c r="K120" i="44"/>
  <c r="K113" i="44"/>
  <c r="K83" i="44"/>
  <c r="K66" i="44"/>
  <c r="K34" i="44"/>
  <c r="K17" i="44"/>
  <c r="K189" i="44"/>
  <c r="K174" i="44"/>
  <c r="K133" i="44"/>
  <c r="K128" i="44"/>
  <c r="K115" i="44"/>
  <c r="K9" i="44"/>
  <c r="K164" i="44"/>
  <c r="K152" i="44"/>
  <c r="K109" i="44"/>
  <c r="K94" i="44"/>
  <c r="K87" i="44"/>
  <c r="K82" i="44"/>
  <c r="K69" i="44"/>
  <c r="K36" i="44"/>
  <c r="K19" i="44"/>
  <c r="K140" i="44"/>
  <c r="K117" i="44"/>
  <c r="K104" i="44"/>
  <c r="K79" i="44"/>
  <c r="K59" i="44"/>
  <c r="K33" i="44"/>
  <c r="K31" i="44"/>
  <c r="K13" i="44"/>
  <c r="K72" i="44"/>
  <c r="H687" i="43"/>
  <c r="H698" i="43"/>
  <c r="H9" i="44"/>
  <c r="K44" i="44"/>
  <c r="K27" i="44"/>
  <c r="K73" i="44"/>
  <c r="J238" i="44"/>
  <c r="I238" i="44" s="1"/>
  <c r="K60" i="44"/>
  <c r="H38" i="44"/>
  <c r="H65" i="44"/>
  <c r="H73" i="44"/>
  <c r="H76" i="44"/>
  <c r="H84" i="44"/>
  <c r="H92" i="44"/>
  <c r="H100" i="44"/>
  <c r="H104" i="44"/>
  <c r="H113" i="44"/>
  <c r="H121" i="44"/>
  <c r="H149" i="44"/>
  <c r="H157" i="44"/>
  <c r="H249" i="44"/>
  <c r="H63" i="44"/>
  <c r="H234" i="44"/>
  <c r="H32" i="44"/>
  <c r="H35" i="44"/>
  <c r="H171" i="44"/>
  <c r="H190" i="44"/>
  <c r="H194" i="44"/>
  <c r="H198" i="44"/>
  <c r="H201" i="44"/>
  <c r="H213" i="44"/>
  <c r="H217" i="44"/>
  <c r="H224" i="44"/>
  <c r="N224" i="44" s="1"/>
  <c r="H245" i="44"/>
  <c r="H27" i="44"/>
  <c r="N27" i="44" s="1"/>
  <c r="H163" i="44"/>
  <c r="N163" i="44" s="1"/>
  <c r="H168" i="44"/>
  <c r="H13" i="44"/>
  <c r="H42" i="44"/>
  <c r="H69" i="44"/>
  <c r="H88" i="44"/>
  <c r="H96" i="44"/>
  <c r="H117" i="44"/>
  <c r="H125" i="44"/>
  <c r="H137" i="44"/>
  <c r="H145" i="44"/>
  <c r="H153" i="44"/>
  <c r="H238" i="44"/>
  <c r="H242" i="44"/>
  <c r="H141" i="44"/>
  <c r="H133" i="44"/>
  <c r="H129" i="44"/>
  <c r="H109" i="44"/>
  <c r="H16" i="44"/>
  <c r="N16" i="44" s="1"/>
  <c r="H19" i="44"/>
  <c r="H46" i="44"/>
  <c r="N46" i="44" s="1"/>
  <c r="H56" i="44"/>
  <c r="H160" i="44"/>
  <c r="J62" i="44"/>
  <c r="J58" i="44"/>
  <c r="I58" i="44" s="1"/>
  <c r="J44" i="44"/>
  <c r="I44" i="44" s="1"/>
  <c r="J30" i="44"/>
  <c r="I30" i="44" s="1"/>
  <c r="J25" i="44"/>
  <c r="I25" i="44" s="1"/>
  <c r="I69" i="43"/>
  <c r="I240" i="43"/>
  <c r="I256" i="43"/>
  <c r="N256" i="43"/>
  <c r="I474" i="43"/>
  <c r="I514" i="43"/>
  <c r="I742" i="43"/>
  <c r="N25" i="43"/>
  <c r="N101" i="43"/>
  <c r="I229" i="44"/>
  <c r="K187" i="44"/>
  <c r="K29" i="44"/>
  <c r="K232" i="44"/>
  <c r="K212" i="44"/>
  <c r="K74" i="44"/>
  <c r="K55" i="44"/>
  <c r="J160" i="44"/>
  <c r="I160" i="44" s="1"/>
  <c r="J96" i="44"/>
  <c r="I96" i="44" s="1"/>
  <c r="K96" i="44"/>
  <c r="I133" i="4"/>
  <c r="K158" i="44"/>
  <c r="K138" i="44"/>
  <c r="K230" i="44"/>
  <c r="K173" i="44"/>
  <c r="K154" i="44"/>
  <c r="K92" i="44"/>
  <c r="K61" i="44"/>
  <c r="J212" i="44"/>
  <c r="I212" i="44" s="1"/>
  <c r="J208" i="44"/>
  <c r="I208" i="44" s="1"/>
  <c r="J176" i="44"/>
  <c r="J151" i="44"/>
  <c r="I151" i="44" s="1"/>
  <c r="J11" i="44"/>
  <c r="I11" i="44" s="1"/>
  <c r="J7" i="44"/>
  <c r="I7" i="44" s="1"/>
  <c r="H90" i="44"/>
  <c r="H135" i="44"/>
  <c r="H139" i="44"/>
  <c r="H143" i="44"/>
  <c r="N143" i="44" s="1"/>
  <c r="K12" i="44"/>
  <c r="K244" i="44"/>
  <c r="K234" i="44"/>
  <c r="K200" i="44"/>
  <c r="K169" i="44"/>
  <c r="K161" i="44"/>
  <c r="K110" i="44"/>
  <c r="K90" i="44"/>
  <c r="K75" i="44"/>
  <c r="K42" i="44"/>
  <c r="J192" i="44"/>
  <c r="I192" i="44" s="1"/>
  <c r="J180" i="44"/>
  <c r="N180" i="44" s="1"/>
  <c r="J146" i="44"/>
  <c r="I146" i="44" s="1"/>
  <c r="J64" i="44"/>
  <c r="I64" i="44" s="1"/>
  <c r="J60" i="44"/>
  <c r="I60" i="44" s="1"/>
  <c r="J56" i="44"/>
  <c r="I56" i="44" s="1"/>
  <c r="J52" i="44"/>
  <c r="I52" i="44" s="1"/>
  <c r="J42" i="44"/>
  <c r="I42" i="44" s="1"/>
  <c r="K147" i="44"/>
  <c r="K250" i="44"/>
  <c r="K206" i="44"/>
  <c r="K197" i="44"/>
  <c r="K179" i="44"/>
  <c r="K157" i="44"/>
  <c r="K32" i="44"/>
  <c r="K25" i="44"/>
  <c r="K214" i="44"/>
  <c r="J248" i="44"/>
  <c r="I248" i="44" s="1"/>
  <c r="K217" i="44"/>
  <c r="K199" i="44"/>
  <c r="K146" i="44"/>
  <c r="K102" i="44"/>
  <c r="K56" i="44"/>
  <c r="K39" i="44"/>
  <c r="J234" i="44"/>
  <c r="I234" i="44" s="1"/>
  <c r="J219" i="44"/>
  <c r="I219" i="44" s="1"/>
  <c r="J205" i="44"/>
  <c r="I205" i="44" s="1"/>
  <c r="J201" i="44"/>
  <c r="J184" i="44"/>
  <c r="I184" i="44" s="1"/>
  <c r="J169" i="44"/>
  <c r="I169" i="44" s="1"/>
  <c r="J165" i="44"/>
  <c r="I165" i="44" s="1"/>
  <c r="J161" i="44"/>
  <c r="I161" i="44" s="1"/>
  <c r="J141" i="44"/>
  <c r="I141" i="44" s="1"/>
  <c r="J73" i="44"/>
  <c r="I73" i="44" s="1"/>
  <c r="J9" i="44"/>
  <c r="J228" i="44"/>
  <c r="J197" i="44"/>
  <c r="I197" i="44" s="1"/>
  <c r="J196" i="44"/>
  <c r="I196" i="44" s="1"/>
  <c r="J182" i="44"/>
  <c r="I182" i="44" s="1"/>
  <c r="J178" i="44"/>
  <c r="I178" i="44" s="1"/>
  <c r="J174" i="44"/>
  <c r="I174" i="44" s="1"/>
  <c r="J152" i="44"/>
  <c r="J97" i="44"/>
  <c r="I97" i="44" s="1"/>
  <c r="J83" i="44"/>
  <c r="I83" i="44" s="1"/>
  <c r="J63" i="44"/>
  <c r="I63" i="44" s="1"/>
  <c r="J61" i="44"/>
  <c r="I61" i="44" s="1"/>
  <c r="J59" i="44"/>
  <c r="J57" i="44"/>
  <c r="N57" i="44" s="1"/>
  <c r="J29" i="44"/>
  <c r="I29" i="44" s="1"/>
  <c r="K246" i="44"/>
  <c r="K224" i="44"/>
  <c r="K201" i="44"/>
  <c r="K193" i="44"/>
  <c r="K46" i="44"/>
  <c r="K35" i="44"/>
  <c r="J247" i="44"/>
  <c r="H47" i="44"/>
  <c r="H75" i="44"/>
  <c r="H79" i="44"/>
  <c r="H87" i="44"/>
  <c r="J43" i="44"/>
  <c r="I43" i="44" s="1"/>
  <c r="J8" i="44"/>
  <c r="I8" i="44" s="1"/>
  <c r="K240" i="44"/>
  <c r="K219" i="44"/>
  <c r="K188" i="44"/>
  <c r="K37" i="44"/>
  <c r="K38" i="44"/>
  <c r="J245" i="44"/>
  <c r="I245" i="44" s="1"/>
  <c r="J236" i="44"/>
  <c r="I236" i="44" s="1"/>
  <c r="H839" i="43"/>
  <c r="K236" i="44"/>
  <c r="K211" i="44"/>
  <c r="K183" i="44"/>
  <c r="K70" i="44"/>
  <c r="J249" i="44"/>
  <c r="I249" i="44" s="1"/>
  <c r="J243" i="44"/>
  <c r="I243" i="44" s="1"/>
  <c r="H45" i="44"/>
  <c r="H146" i="44"/>
  <c r="H154" i="44"/>
  <c r="H172" i="44"/>
  <c r="H199" i="44"/>
  <c r="N199" i="44" s="1"/>
  <c r="H202" i="44"/>
  <c r="H206" i="44"/>
  <c r="H59" i="44"/>
  <c r="H693" i="43"/>
  <c r="N693" i="43" s="1"/>
  <c r="H82" i="44"/>
  <c r="H86" i="44"/>
  <c r="H175" i="44"/>
  <c r="N175" i="44" s="1"/>
  <c r="H179" i="44"/>
  <c r="H183" i="44"/>
  <c r="H205" i="44"/>
  <c r="N622" i="43"/>
  <c r="I682" i="43"/>
  <c r="I820" i="43"/>
  <c r="I14" i="44"/>
  <c r="N128" i="44"/>
  <c r="I476" i="43"/>
  <c r="N476" i="43"/>
  <c r="N457" i="43"/>
  <c r="N669" i="43"/>
  <c r="N413" i="43"/>
  <c r="N846" i="43"/>
  <c r="I118" i="43"/>
  <c r="I557" i="43"/>
  <c r="N223" i="44"/>
  <c r="N74" i="44"/>
  <c r="N149" i="44"/>
  <c r="N837" i="43"/>
  <c r="N25" i="44"/>
  <c r="I228" i="44"/>
  <c r="K167" i="4" l="1"/>
  <c r="L167" i="4" s="1"/>
  <c r="N107" i="44"/>
  <c r="N826" i="43"/>
  <c r="N617" i="43"/>
  <c r="N106" i="43"/>
  <c r="N144" i="44"/>
  <c r="N240" i="44"/>
  <c r="K134" i="4"/>
  <c r="N683" i="43"/>
  <c r="N772" i="43"/>
  <c r="N109" i="43"/>
  <c r="N253" i="43"/>
  <c r="N419" i="43"/>
  <c r="N445" i="43"/>
  <c r="N86" i="44"/>
  <c r="N228" i="44"/>
  <c r="I135" i="4"/>
  <c r="N158" i="44"/>
  <c r="N300" i="43"/>
  <c r="N155" i="43"/>
  <c r="N464" i="43"/>
  <c r="N214" i="44"/>
  <c r="N306" i="43"/>
  <c r="N486" i="43"/>
  <c r="N123" i="43"/>
  <c r="N254" i="43"/>
  <c r="N438" i="43"/>
  <c r="N709" i="43"/>
  <c r="N204" i="44"/>
  <c r="I608" i="43"/>
  <c r="N90" i="44"/>
  <c r="N176" i="44"/>
  <c r="N13" i="44"/>
  <c r="N65" i="44"/>
  <c r="N698" i="43"/>
  <c r="N187" i="43"/>
  <c r="N118" i="44"/>
  <c r="N292" i="43"/>
  <c r="N527" i="43"/>
  <c r="N481" i="43"/>
  <c r="N93" i="44"/>
  <c r="N331" i="43"/>
  <c r="N43" i="43"/>
  <c r="N163" i="43"/>
  <c r="N175" i="43"/>
  <c r="N223" i="43"/>
  <c r="N246" i="43"/>
  <c r="N507" i="43"/>
  <c r="N609" i="43"/>
  <c r="N718" i="43"/>
  <c r="N804" i="43"/>
  <c r="N140" i="44"/>
  <c r="J133" i="4"/>
  <c r="L133" i="4" s="1"/>
  <c r="J149" i="4"/>
  <c r="I120" i="4"/>
  <c r="I168" i="4"/>
  <c r="J155" i="4"/>
  <c r="K146" i="4"/>
  <c r="L146" i="4" s="1"/>
  <c r="I143" i="4"/>
  <c r="K143" i="4" s="1"/>
  <c r="L143" i="4" s="1"/>
  <c r="I158" i="4"/>
  <c r="J120" i="4"/>
  <c r="K109" i="4"/>
  <c r="L109" i="4" s="1"/>
  <c r="K148" i="4"/>
  <c r="L148" i="4" s="1"/>
  <c r="L151" i="4"/>
  <c r="K151" i="4"/>
  <c r="J158" i="4"/>
  <c r="L158" i="4" s="1"/>
  <c r="I139" i="4"/>
  <c r="J139" i="4"/>
  <c r="L139" i="4" s="1"/>
  <c r="K154" i="4"/>
  <c r="L154" i="4" s="1"/>
  <c r="K166" i="4"/>
  <c r="J142" i="4"/>
  <c r="K147" i="4"/>
  <c r="K133" i="4"/>
  <c r="J150" i="4"/>
  <c r="J140" i="4"/>
  <c r="I140" i="4"/>
  <c r="J159" i="4"/>
  <c r="K116" i="4"/>
  <c r="L116" i="4" s="1"/>
  <c r="K114" i="4"/>
  <c r="L114" i="4" s="1"/>
  <c r="J23" i="4"/>
  <c r="L23" i="4" s="1"/>
  <c r="J21" i="4"/>
  <c r="J19" i="4"/>
  <c r="I96" i="4"/>
  <c r="K96" i="4" s="1"/>
  <c r="I42" i="4"/>
  <c r="I67" i="4"/>
  <c r="I57" i="4"/>
  <c r="I74" i="4"/>
  <c r="I11" i="4"/>
  <c r="K11" i="4" s="1"/>
  <c r="I97" i="4"/>
  <c r="J22" i="4"/>
  <c r="I43" i="4"/>
  <c r="K43" i="4" s="1"/>
  <c r="I71" i="4"/>
  <c r="K71" i="4" s="1"/>
  <c r="I56" i="4"/>
  <c r="I51" i="4"/>
  <c r="I83" i="4"/>
  <c r="K83" i="4" s="1"/>
  <c r="L83" i="4" s="1"/>
  <c r="I32" i="4"/>
  <c r="K32" i="4" s="1"/>
  <c r="I44" i="4"/>
  <c r="K44" i="4" s="1"/>
  <c r="I69" i="4"/>
  <c r="K69" i="4" s="1"/>
  <c r="I64" i="4"/>
  <c r="K64" i="4" s="1"/>
  <c r="I50" i="4"/>
  <c r="K50" i="4" s="1"/>
  <c r="I82" i="4"/>
  <c r="J36" i="4"/>
  <c r="L36" i="4" s="1"/>
  <c r="I62" i="4"/>
  <c r="K62" i="4" s="1"/>
  <c r="I53" i="4"/>
  <c r="K53" i="4" s="1"/>
  <c r="L53" i="4" s="1"/>
  <c r="I33" i="4"/>
  <c r="I95" i="4"/>
  <c r="K95" i="4" s="1"/>
  <c r="J9" i="4"/>
  <c r="L9" i="4" s="1"/>
  <c r="J42" i="4"/>
  <c r="I22" i="4"/>
  <c r="I76" i="4"/>
  <c r="K76" i="4" s="1"/>
  <c r="J70" i="4"/>
  <c r="L70" i="4" s="1"/>
  <c r="I68" i="4"/>
  <c r="K68" i="4" s="1"/>
  <c r="I63" i="4"/>
  <c r="I54" i="4"/>
  <c r="I85" i="4"/>
  <c r="K85" i="4" s="1"/>
  <c r="L85" i="4" s="1"/>
  <c r="K74" i="4"/>
  <c r="L74" i="4" s="1"/>
  <c r="I35" i="4"/>
  <c r="I30" i="4"/>
  <c r="K30" i="4" s="1"/>
  <c r="L30" i="4" s="1"/>
  <c r="J75" i="4"/>
  <c r="K82" i="4"/>
  <c r="L82" i="4" s="1"/>
  <c r="J25" i="4"/>
  <c r="J8" i="4"/>
  <c r="L8" i="4" s="1"/>
  <c r="J24" i="4"/>
  <c r="L24" i="4" s="1"/>
  <c r="J89" i="4"/>
  <c r="J90" i="4" s="1"/>
  <c r="I20" i="4"/>
  <c r="K35" i="4"/>
  <c r="L35" i="4" s="1"/>
  <c r="L134" i="4"/>
  <c r="J135" i="4"/>
  <c r="L135" i="4" s="1"/>
  <c r="J112" i="4"/>
  <c r="J110" i="4" s="1"/>
  <c r="K141" i="4"/>
  <c r="K113" i="4"/>
  <c r="L113" i="4" s="1"/>
  <c r="I112" i="4"/>
  <c r="I110" i="4" s="1"/>
  <c r="I21" i="4"/>
  <c r="K21" i="4" s="1"/>
  <c r="L21" i="4" s="1"/>
  <c r="I149" i="4"/>
  <c r="K149" i="4" s="1"/>
  <c r="J20" i="4"/>
  <c r="I138" i="4"/>
  <c r="K138" i="4" s="1"/>
  <c r="K57" i="4"/>
  <c r="L57" i="4" s="1"/>
  <c r="K152" i="4"/>
  <c r="I9" i="4"/>
  <c r="I19" i="4"/>
  <c r="K19" i="4" s="1"/>
  <c r="L19" i="4" s="1"/>
  <c r="I155" i="4"/>
  <c r="K155" i="4" s="1"/>
  <c r="L155" i="4" s="1"/>
  <c r="K115" i="4"/>
  <c r="L115" i="4" s="1"/>
  <c r="K63" i="4"/>
  <c r="J49" i="4"/>
  <c r="L49" i="4" s="1"/>
  <c r="I25" i="4"/>
  <c r="I150" i="4"/>
  <c r="K150" i="4" s="1"/>
  <c r="J121" i="4"/>
  <c r="L121" i="4" s="1"/>
  <c r="I24" i="4"/>
  <c r="J61" i="4"/>
  <c r="J60" i="4" s="1"/>
  <c r="J59" i="4" s="1"/>
  <c r="J52" i="4"/>
  <c r="J130" i="4"/>
  <c r="K33" i="4"/>
  <c r="K79" i="4"/>
  <c r="L79" i="4"/>
  <c r="L96" i="4"/>
  <c r="J98" i="4"/>
  <c r="L68" i="4"/>
  <c r="L56" i="4"/>
  <c r="K56" i="4"/>
  <c r="J41" i="4"/>
  <c r="J73" i="4"/>
  <c r="J72" i="4" s="1"/>
  <c r="I49" i="4"/>
  <c r="I8" i="4"/>
  <c r="K8" i="4" s="1"/>
  <c r="K65" i="4"/>
  <c r="L65" i="4" s="1"/>
  <c r="I61" i="4"/>
  <c r="J77" i="4"/>
  <c r="I41" i="4"/>
  <c r="I88" i="4"/>
  <c r="K88" i="4" s="1"/>
  <c r="L88" i="4" s="1"/>
  <c r="J10" i="4"/>
  <c r="L10" i="4" s="1"/>
  <c r="I77" i="4"/>
  <c r="I75" i="4"/>
  <c r="N593" i="43"/>
  <c r="N548" i="43"/>
  <c r="N747" i="43"/>
  <c r="N15" i="44"/>
  <c r="N161" i="44"/>
  <c r="N335" i="43"/>
  <c r="N568" i="43"/>
  <c r="N664" i="43"/>
  <c r="N805" i="43"/>
  <c r="N260" i="43"/>
  <c r="N177" i="43"/>
  <c r="N673" i="43"/>
  <c r="N556" i="43"/>
  <c r="N188" i="44"/>
  <c r="N327" i="43"/>
  <c r="N150" i="44"/>
  <c r="N842" i="43"/>
  <c r="N440" i="43"/>
  <c r="N34" i="43"/>
  <c r="I481" i="43"/>
  <c r="N410" i="43"/>
  <c r="N243" i="44"/>
  <c r="N265" i="43"/>
  <c r="I195" i="44"/>
  <c r="N104" i="44"/>
  <c r="N488" i="43"/>
  <c r="N226" i="44"/>
  <c r="N81" i="43"/>
  <c r="N589" i="43"/>
  <c r="N45" i="44"/>
  <c r="N19" i="44"/>
  <c r="N675" i="43"/>
  <c r="N251" i="43"/>
  <c r="N52" i="43"/>
  <c r="N97" i="43"/>
  <c r="N144" i="43"/>
  <c r="N153" i="43"/>
  <c r="N231" i="43"/>
  <c r="N244" i="43"/>
  <c r="N262" i="43"/>
  <c r="N347" i="43"/>
  <c r="N423" i="43"/>
  <c r="N428" i="43"/>
  <c r="N496" i="43"/>
  <c r="N725" i="43"/>
  <c r="N729" i="43"/>
  <c r="N748" i="43"/>
  <c r="N787" i="43"/>
  <c r="N797" i="43"/>
  <c r="N833" i="43"/>
  <c r="N724" i="43"/>
  <c r="N218" i="44"/>
  <c r="N520" i="43"/>
  <c r="N89" i="44"/>
  <c r="N477" i="43"/>
  <c r="N601" i="43"/>
  <c r="N290" i="43"/>
  <c r="N342" i="43"/>
  <c r="N574" i="43"/>
  <c r="N340" i="43"/>
  <c r="N653" i="43"/>
  <c r="N573" i="43"/>
  <c r="N616" i="43"/>
  <c r="N35" i="44"/>
  <c r="N206" i="44"/>
  <c r="N135" i="44"/>
  <c r="N41" i="43"/>
  <c r="N363" i="43"/>
  <c r="N356" i="43"/>
  <c r="N376" i="43"/>
  <c r="N394" i="43"/>
  <c r="N401" i="43"/>
  <c r="N418" i="43"/>
  <c r="N462" i="43"/>
  <c r="N475" i="43"/>
  <c r="N580" i="43"/>
  <c r="N32" i="43"/>
  <c r="N283" i="43"/>
  <c r="N391" i="43"/>
  <c r="N551" i="43"/>
  <c r="N141" i="44"/>
  <c r="N796" i="43"/>
  <c r="N200" i="44"/>
  <c r="N193" i="43"/>
  <c r="N480" i="43"/>
  <c r="N509" i="43"/>
  <c r="N26" i="44"/>
  <c r="I477" i="43"/>
  <c r="N8" i="43"/>
  <c r="N137" i="44"/>
  <c r="N88" i="44"/>
  <c r="N84" i="44"/>
  <c r="N721" i="43"/>
  <c r="N522" i="43"/>
  <c r="N319" i="43"/>
  <c r="N366" i="43"/>
  <c r="N694" i="43"/>
  <c r="N459" i="43"/>
  <c r="N31" i="43"/>
  <c r="N102" i="43"/>
  <c r="N373" i="43"/>
  <c r="N501" i="43"/>
  <c r="N666" i="43"/>
  <c r="N734" i="43"/>
  <c r="N753" i="43"/>
  <c r="N185" i="44"/>
  <c r="N576" i="43"/>
  <c r="N771" i="43"/>
  <c r="N39" i="43"/>
  <c r="N829" i="43"/>
  <c r="N114" i="44"/>
  <c r="N221" i="43"/>
  <c r="I760" i="43"/>
  <c r="N232" i="44"/>
  <c r="N403" i="43"/>
  <c r="N14" i="43"/>
  <c r="N55" i="43"/>
  <c r="N83" i="43"/>
  <c r="N211" i="43"/>
  <c r="N227" i="43"/>
  <c r="N354" i="43"/>
  <c r="N426" i="43"/>
  <c r="N379" i="43"/>
  <c r="N633" i="43"/>
  <c r="N506" i="43"/>
  <c r="N92" i="44"/>
  <c r="N29" i="44"/>
  <c r="I144" i="44"/>
  <c r="N517" i="43"/>
  <c r="N114" i="43"/>
  <c r="N222" i="44"/>
  <c r="N247" i="44"/>
  <c r="N742" i="43"/>
  <c r="N774" i="43"/>
  <c r="N119" i="43"/>
  <c r="N412" i="43"/>
  <c r="N45" i="43"/>
  <c r="N519" i="43"/>
  <c r="I597" i="43"/>
  <c r="N299" i="43"/>
  <c r="N46" i="43"/>
  <c r="N789" i="43"/>
  <c r="N387" i="43"/>
  <c r="N645" i="43"/>
  <c r="N773" i="43"/>
  <c r="N765" i="43"/>
  <c r="N116" i="44"/>
  <c r="I180" i="44"/>
  <c r="N245" i="44"/>
  <c r="N113" i="44"/>
  <c r="N588" i="43"/>
  <c r="N788" i="43"/>
  <c r="N38" i="43"/>
  <c r="N393" i="43"/>
  <c r="N213" i="43"/>
  <c r="N79" i="44"/>
  <c r="N139" i="44"/>
  <c r="N145" i="44"/>
  <c r="N198" i="44"/>
  <c r="N190" i="44"/>
  <c r="I339" i="43"/>
  <c r="N339" i="43"/>
  <c r="N660" i="43"/>
  <c r="I660" i="43"/>
  <c r="N510" i="43"/>
  <c r="N658" i="43"/>
  <c r="N662" i="43"/>
  <c r="N827" i="43"/>
  <c r="N110" i="43"/>
  <c r="N141" i="43"/>
  <c r="N150" i="43"/>
  <c r="N170" i="43"/>
  <c r="N263" i="43"/>
  <c r="N483" i="43"/>
  <c r="N738" i="43"/>
  <c r="N749" i="43"/>
  <c r="N803" i="43"/>
  <c r="N821" i="43"/>
  <c r="I279" i="43"/>
  <c r="N279" i="43"/>
  <c r="I326" i="43"/>
  <c r="N326" i="43"/>
  <c r="I716" i="43"/>
  <c r="N716" i="43"/>
  <c r="I567" i="43"/>
  <c r="N567" i="43"/>
  <c r="I85" i="43"/>
  <c r="N85" i="43"/>
  <c r="I737" i="43"/>
  <c r="N737" i="43"/>
  <c r="N177" i="44"/>
  <c r="N108" i="44"/>
  <c r="N160" i="44"/>
  <c r="N294" i="43"/>
  <c r="I505" i="43"/>
  <c r="N505" i="43"/>
  <c r="I195" i="43"/>
  <c r="N195" i="43"/>
  <c r="I23" i="43"/>
  <c r="N23" i="43"/>
  <c r="N148" i="44"/>
  <c r="N281" i="43"/>
  <c r="N154" i="44"/>
  <c r="N133" i="44"/>
  <c r="N171" i="44"/>
  <c r="N687" i="43"/>
  <c r="N230" i="44"/>
  <c r="I640" i="43"/>
  <c r="N640" i="43"/>
  <c r="N217" i="43"/>
  <c r="N583" i="43"/>
  <c r="N844" i="43"/>
  <c r="N16" i="43"/>
  <c r="N437" i="43"/>
  <c r="N828" i="43"/>
  <c r="N103" i="43"/>
  <c r="N277" i="43"/>
  <c r="N383" i="43"/>
  <c r="I752" i="43"/>
  <c r="N752" i="43"/>
  <c r="I740" i="43"/>
  <c r="N740" i="43"/>
  <c r="N98" i="44"/>
  <c r="N323" i="43"/>
  <c r="N70" i="44"/>
  <c r="N432" i="43"/>
  <c r="N315" i="43"/>
  <c r="N612" i="43"/>
  <c r="N14" i="44"/>
  <c r="N9" i="43"/>
  <c r="N308" i="43"/>
  <c r="N406" i="43"/>
  <c r="N448" i="43"/>
  <c r="N470" i="43"/>
  <c r="N495" i="43"/>
  <c r="N599" i="43"/>
  <c r="N56" i="43"/>
  <c r="N267" i="43"/>
  <c r="N318" i="43"/>
  <c r="N728" i="43"/>
  <c r="N732" i="43"/>
  <c r="N179" i="44"/>
  <c r="N202" i="44"/>
  <c r="N109" i="44"/>
  <c r="N217" i="44"/>
  <c r="N303" i="43"/>
  <c r="N349" i="43"/>
  <c r="N456" i="43"/>
  <c r="N39" i="44"/>
  <c r="N353" i="43"/>
  <c r="N365" i="43"/>
  <c r="N575" i="43"/>
  <c r="N17" i="44"/>
  <c r="N823" i="43"/>
  <c r="N21" i="43"/>
  <c r="N408" i="43"/>
  <c r="N450" i="43"/>
  <c r="N615" i="43"/>
  <c r="N840" i="43"/>
  <c r="N173" i="43"/>
  <c r="N188" i="43"/>
  <c r="N209" i="43"/>
  <c r="N240" i="43"/>
  <c r="N274" i="43"/>
  <c r="N478" i="43"/>
  <c r="N539" i="43"/>
  <c r="N630" i="43"/>
  <c r="N704" i="43"/>
  <c r="N761" i="43"/>
  <c r="N806" i="43"/>
  <c r="N820" i="43"/>
  <c r="N699" i="43"/>
  <c r="I176" i="44"/>
  <c r="N388" i="43"/>
  <c r="I388" i="43"/>
  <c r="I405" i="43"/>
  <c r="N405" i="43"/>
  <c r="I466" i="43"/>
  <c r="N466" i="43"/>
  <c r="I471" i="43"/>
  <c r="N471" i="43"/>
  <c r="I247" i="44"/>
  <c r="I516" i="43"/>
  <c r="N516" i="43"/>
  <c r="N11" i="44"/>
  <c r="N81" i="44"/>
  <c r="N620" i="43"/>
  <c r="N72" i="44"/>
  <c r="N484" i="43"/>
  <c r="N236" i="43"/>
  <c r="N778" i="43"/>
  <c r="I774" i="43"/>
  <c r="N87" i="44"/>
  <c r="N129" i="44"/>
  <c r="N168" i="44"/>
  <c r="N161" i="43"/>
  <c r="I161" i="43"/>
  <c r="N841" i="43"/>
  <c r="N105" i="44"/>
  <c r="N701" i="43"/>
  <c r="N560" i="43"/>
  <c r="N268" i="43"/>
  <c r="I82" i="43"/>
  <c r="N82" i="43"/>
  <c r="N531" i="43"/>
  <c r="N487" i="43"/>
  <c r="N565" i="43"/>
  <c r="N634" i="43"/>
  <c r="N690" i="43"/>
  <c r="I350" i="43"/>
  <c r="N350" i="43"/>
  <c r="I791" i="43"/>
  <c r="N791" i="43"/>
  <c r="I511" i="43"/>
  <c r="N511" i="43"/>
  <c r="N236" i="44"/>
  <c r="I488" i="43"/>
  <c r="N656" i="43"/>
  <c r="N845" i="43"/>
  <c r="N685" i="43"/>
  <c r="N628" i="43"/>
  <c r="N384" i="43"/>
  <c r="N58" i="44"/>
  <c r="N276" i="43"/>
  <c r="I276" i="43"/>
  <c r="N284" i="43"/>
  <c r="I741" i="43"/>
  <c r="N741" i="43"/>
  <c r="N733" i="43"/>
  <c r="I79" i="43"/>
  <c r="N79" i="43"/>
  <c r="I191" i="44"/>
  <c r="N191" i="44"/>
  <c r="N755" i="43"/>
  <c r="N112" i="44"/>
  <c r="N598" i="43"/>
  <c r="N230" i="43"/>
  <c r="N592" i="43"/>
  <c r="N651" i="43"/>
  <c r="N657" i="43"/>
  <c r="N661" i="43"/>
  <c r="N86" i="43"/>
  <c r="N98" i="43"/>
  <c r="N145" i="43"/>
  <c r="N162" i="43"/>
  <c r="N182" i="43"/>
  <c r="N206" i="43"/>
  <c r="N222" i="43"/>
  <c r="N232" i="43"/>
  <c r="N241" i="43"/>
  <c r="N245" i="43"/>
  <c r="N275" i="43"/>
  <c r="N282" i="43"/>
  <c r="N301" i="43"/>
  <c r="N420" i="43"/>
  <c r="N425" i="43"/>
  <c r="N590" i="43"/>
  <c r="N649" i="43"/>
  <c r="N722" i="43"/>
  <c r="N767" i="43"/>
  <c r="N783" i="43"/>
  <c r="N461" i="43"/>
  <c r="N136" i="44"/>
  <c r="N553" i="43"/>
  <c r="N252" i="44"/>
  <c r="N118" i="43"/>
  <c r="N304" i="43"/>
  <c r="N320" i="43"/>
  <c r="N352" i="43"/>
  <c r="N385" i="43"/>
  <c r="N399" i="43"/>
  <c r="N434" i="43"/>
  <c r="N460" i="43"/>
  <c r="N472" i="43"/>
  <c r="N485" i="43"/>
  <c r="N808" i="43"/>
  <c r="N822" i="43"/>
  <c r="N50" i="43"/>
  <c r="N59" i="43"/>
  <c r="N95" i="43"/>
  <c r="N124" i="43"/>
  <c r="N142" i="43"/>
  <c r="N171" i="43"/>
  <c r="N184" i="43"/>
  <c r="N190" i="43"/>
  <c r="N194" i="43"/>
  <c r="N215" i="43"/>
  <c r="N266" i="43"/>
  <c r="N330" i="43"/>
  <c r="N421" i="43"/>
  <c r="N430" i="43"/>
  <c r="N455" i="43"/>
  <c r="N489" i="43"/>
  <c r="N521" i="43"/>
  <c r="N537" i="43"/>
  <c r="N546" i="43"/>
  <c r="N569" i="43"/>
  <c r="N582" i="43"/>
  <c r="N637" i="43"/>
  <c r="N682" i="43"/>
  <c r="N702" i="43"/>
  <c r="N710" i="43"/>
  <c r="N714" i="43"/>
  <c r="N739" i="43"/>
  <c r="N754" i="43"/>
  <c r="N770" i="43"/>
  <c r="N800" i="43"/>
  <c r="N810" i="43"/>
  <c r="N577" i="43"/>
  <c r="N187" i="44"/>
  <c r="N120" i="44"/>
  <c r="N80" i="44"/>
  <c r="N53" i="43"/>
  <c r="N44" i="44"/>
  <c r="N62" i="44"/>
  <c r="N242" i="44"/>
  <c r="N194" i="44"/>
  <c r="N234" i="44"/>
  <c r="N38" i="44"/>
  <c r="N113" i="43"/>
  <c r="N162" i="44"/>
  <c r="N444" i="43"/>
  <c r="N239" i="44"/>
  <c r="N614" i="43"/>
  <c r="N818" i="43"/>
  <c r="N831" i="43"/>
  <c r="N764" i="43"/>
  <c r="N566" i="43"/>
  <c r="N643" i="43"/>
  <c r="N696" i="43"/>
  <c r="N5" i="44"/>
  <c r="N663" i="43"/>
  <c r="N100" i="43"/>
  <c r="N139" i="43"/>
  <c r="N156" i="43"/>
  <c r="N160" i="43"/>
  <c r="N707" i="43"/>
  <c r="N715" i="43"/>
  <c r="N838" i="43"/>
  <c r="N33" i="44"/>
  <c r="N40" i="44"/>
  <c r="N7" i="44"/>
  <c r="I57" i="44"/>
  <c r="N449" i="43"/>
  <c r="N380" i="43"/>
  <c r="I605" i="43"/>
  <c r="N605" i="43"/>
  <c r="I465" i="43"/>
  <c r="N465" i="43"/>
  <c r="I699" i="43"/>
  <c r="N400" i="43"/>
  <c r="N703" i="43"/>
  <c r="I128" i="43"/>
  <c r="N128" i="43"/>
  <c r="I140" i="43"/>
  <c r="N140" i="43"/>
  <c r="I148" i="43"/>
  <c r="N148" i="43"/>
  <c r="I503" i="43"/>
  <c r="N503" i="43"/>
  <c r="I535" i="43"/>
  <c r="N535" i="43"/>
  <c r="N211" i="44"/>
  <c r="I152" i="44"/>
  <c r="N152" i="44"/>
  <c r="N201" i="44"/>
  <c r="I201" i="44"/>
  <c r="I166" i="44"/>
  <c r="N166" i="44"/>
  <c r="N89" i="43"/>
  <c r="I89" i="43"/>
  <c r="I572" i="43"/>
  <c r="N572" i="43"/>
  <c r="I204" i="43"/>
  <c r="N204" i="43"/>
  <c r="I581" i="43"/>
  <c r="N581" i="43"/>
  <c r="I64" i="43"/>
  <c r="N64" i="43"/>
  <c r="I832" i="43"/>
  <c r="N832" i="43"/>
  <c r="I515" i="43"/>
  <c r="N515" i="43"/>
  <c r="N73" i="44"/>
  <c r="N504" i="43"/>
  <c r="N164" i="44"/>
  <c r="N357" i="43"/>
  <c r="I686" i="43"/>
  <c r="N686" i="43"/>
  <c r="I298" i="43"/>
  <c r="N298" i="43"/>
  <c r="N611" i="43"/>
  <c r="N63" i="43"/>
  <c r="N312" i="43"/>
  <c r="N398" i="43"/>
  <c r="I216" i="44"/>
  <c r="N216" i="44"/>
  <c r="I433" i="43"/>
  <c r="N433" i="43"/>
  <c r="N169" i="44"/>
  <c r="N173" i="44"/>
  <c r="N73" i="43"/>
  <c r="N49" i="43"/>
  <c r="I755" i="43"/>
  <c r="I469" i="43"/>
  <c r="N549" i="43"/>
  <c r="N493" i="43"/>
  <c r="N424" i="43"/>
  <c r="N324" i="43"/>
  <c r="N117" i="44"/>
  <c r="N69" i="44"/>
  <c r="N103" i="44"/>
  <c r="I512" i="43"/>
  <c r="N512" i="43"/>
  <c r="I584" i="43"/>
  <c r="N584" i="43"/>
  <c r="N621" i="43"/>
  <c r="I12" i="43"/>
  <c r="N12" i="43"/>
  <c r="N119" i="44"/>
  <c r="N404" i="43"/>
  <c r="N249" i="43"/>
  <c r="N146" i="44"/>
  <c r="N439" i="43"/>
  <c r="N213" i="44"/>
  <c r="N105" i="43"/>
  <c r="I37" i="43"/>
  <c r="N37" i="43"/>
  <c r="N264" i="43"/>
  <c r="I170" i="44"/>
  <c r="N170" i="44"/>
  <c r="I362" i="43"/>
  <c r="N362" i="43"/>
  <c r="N708" i="43"/>
  <c r="I122" i="43"/>
  <c r="N122" i="43"/>
  <c r="N652" i="43"/>
  <c r="N533" i="43"/>
  <c r="N769" i="43"/>
  <c r="N71" i="43"/>
  <c r="I71" i="43"/>
  <c r="N76" i="44"/>
  <c r="N825" i="43"/>
  <c r="I652" i="43"/>
  <c r="N202" i="43"/>
  <c r="N508" i="43"/>
  <c r="N96" i="44"/>
  <c r="N32" i="44"/>
  <c r="N169" i="43"/>
  <c r="I169" i="43"/>
  <c r="N235" i="44"/>
  <c r="N514" i="43"/>
  <c r="N280" i="43"/>
  <c r="N250" i="44"/>
  <c r="N142" i="44"/>
  <c r="N30" i="43"/>
  <c r="N541" i="43"/>
  <c r="N23" i="44"/>
  <c r="N587" i="43"/>
  <c r="N625" i="43"/>
  <c r="N629" i="43"/>
  <c r="N600" i="43"/>
  <c r="N606" i="43"/>
  <c r="N636" i="43"/>
  <c r="N641" i="43"/>
  <c r="N807" i="43"/>
  <c r="N58" i="43"/>
  <c r="N62" i="43"/>
  <c r="N70" i="43"/>
  <c r="N74" i="43"/>
  <c r="N78" i="43"/>
  <c r="N90" i="43"/>
  <c r="N94" i="43"/>
  <c r="N137" i="43"/>
  <c r="N154" i="43"/>
  <c r="N158" i="43"/>
  <c r="N166" i="43"/>
  <c r="N174" i="43"/>
  <c r="N178" i="43"/>
  <c r="N189" i="43"/>
  <c r="N198" i="43"/>
  <c r="N218" i="43"/>
  <c r="N226" i="43"/>
  <c r="N237" i="43"/>
  <c r="N270" i="43"/>
  <c r="N289" i="43"/>
  <c r="N316" i="43"/>
  <c r="N344" i="43"/>
  <c r="N381" i="43"/>
  <c r="N390" i="43"/>
  <c r="N411" i="43"/>
  <c r="N429" i="43"/>
  <c r="N528" i="43"/>
  <c r="N532" i="43"/>
  <c r="N536" i="43"/>
  <c r="N540" i="43"/>
  <c r="N554" i="43"/>
  <c r="N561" i="43"/>
  <c r="N579" i="43"/>
  <c r="N631" i="43"/>
  <c r="N676" i="43"/>
  <c r="N680" i="43"/>
  <c r="N705" i="43"/>
  <c r="N717" i="43"/>
  <c r="N726" i="43"/>
  <c r="N730" i="43"/>
  <c r="N743" i="43"/>
  <c r="N758" i="43"/>
  <c r="N763" i="43"/>
  <c r="N775" i="43"/>
  <c r="N779" i="43"/>
  <c r="N793" i="43"/>
  <c r="N799" i="43"/>
  <c r="N809" i="43"/>
  <c r="N814" i="43"/>
  <c r="I136" i="43"/>
  <c r="N136" i="43"/>
  <c r="N321" i="43"/>
  <c r="N603" i="43"/>
  <c r="N639" i="43"/>
  <c r="N671" i="43"/>
  <c r="N684" i="43"/>
  <c r="N824" i="43"/>
  <c r="N68" i="43"/>
  <c r="N88" i="43"/>
  <c r="N108" i="43"/>
  <c r="N278" i="43"/>
  <c r="N286" i="43"/>
  <c r="N346" i="43"/>
  <c r="N417" i="43"/>
  <c r="N674" i="43"/>
  <c r="N812" i="43"/>
  <c r="N679" i="43"/>
  <c r="N183" i="43"/>
  <c r="N307" i="43"/>
  <c r="N126" i="44"/>
  <c r="N110" i="44"/>
  <c r="N285" i="43"/>
  <c r="N18" i="43"/>
  <c r="N155" i="44"/>
  <c r="N768" i="43"/>
  <c r="N117" i="43"/>
  <c r="N667" i="43"/>
  <c r="N6" i="43"/>
  <c r="N559" i="43"/>
  <c r="N692" i="43"/>
  <c r="N782" i="43"/>
  <c r="N762" i="43"/>
  <c r="I386" i="43"/>
  <c r="N386" i="43"/>
  <c r="N677" i="43"/>
  <c r="I677" i="43"/>
  <c r="I706" i="43"/>
  <c r="N706" i="43"/>
  <c r="I374" i="43"/>
  <c r="N374" i="43"/>
  <c r="I780" i="43"/>
  <c r="N780" i="43"/>
  <c r="N64" i="44"/>
  <c r="N101" i="44"/>
  <c r="I604" i="43"/>
  <c r="N604" i="43"/>
  <c r="I402" i="43"/>
  <c r="N402" i="43"/>
  <c r="I441" i="43"/>
  <c r="N441" i="43"/>
  <c r="N8" i="44"/>
  <c r="N172" i="44"/>
  <c r="N29" i="43"/>
  <c r="N784" i="43"/>
  <c r="N585" i="43"/>
  <c r="N644" i="43"/>
  <c r="N153" i="44"/>
  <c r="I75" i="44"/>
  <c r="N75" i="44"/>
  <c r="I65" i="43"/>
  <c r="N65" i="43"/>
  <c r="I798" i="43"/>
  <c r="N798" i="43"/>
  <c r="I332" i="43"/>
  <c r="N332" i="43"/>
  <c r="N479" i="43"/>
  <c r="I138" i="44"/>
  <c r="N138" i="44"/>
  <c r="I776" i="43"/>
  <c r="N776" i="43"/>
  <c r="I436" i="43"/>
  <c r="N436" i="43"/>
  <c r="N602" i="43"/>
  <c r="I602" i="43"/>
  <c r="N97" i="44"/>
  <c r="N61" i="44"/>
  <c r="N52" i="44"/>
  <c r="N648" i="43"/>
  <c r="N189" i="44"/>
  <c r="N689" i="43"/>
  <c r="N311" i="43"/>
  <c r="N552" i="43"/>
  <c r="N343" i="43"/>
  <c r="N672" i="43"/>
  <c r="I721" i="43"/>
  <c r="N500" i="43"/>
  <c r="N468" i="43"/>
  <c r="N146" i="43"/>
  <c r="I612" i="43"/>
  <c r="N328" i="43"/>
  <c r="N375" i="43"/>
  <c r="N205" i="44"/>
  <c r="N82" i="44"/>
  <c r="I244" i="44"/>
  <c r="I553" i="43"/>
  <c r="N77" i="44"/>
  <c r="N665" i="43"/>
  <c r="I665" i="43"/>
  <c r="N545" i="43"/>
  <c r="I802" i="43"/>
  <c r="N802" i="43"/>
  <c r="I167" i="43"/>
  <c r="N167" i="43"/>
  <c r="I219" i="43"/>
  <c r="N219" i="43"/>
  <c r="I735" i="43"/>
  <c r="N735" i="43"/>
  <c r="I670" i="43"/>
  <c r="N670" i="43"/>
  <c r="I607" i="43"/>
  <c r="N607" i="43"/>
  <c r="I181" i="43"/>
  <c r="N181" i="43"/>
  <c r="I62" i="44"/>
  <c r="N165" i="44"/>
  <c r="N632" i="43"/>
  <c r="N750" i="43"/>
  <c r="N766" i="43"/>
  <c r="N238" i="44"/>
  <c r="I113" i="43"/>
  <c r="N817" i="43"/>
  <c r="N68" i="44"/>
  <c r="N47" i="44"/>
  <c r="I59" i="44"/>
  <c r="N59" i="44"/>
  <c r="N529" i="43"/>
  <c r="N157" i="44"/>
  <c r="I544" i="43"/>
  <c r="N544" i="43"/>
  <c r="I409" i="43"/>
  <c r="N409" i="43"/>
  <c r="I564" i="43"/>
  <c r="N564" i="43"/>
  <c r="N13" i="43"/>
  <c r="I159" i="44"/>
  <c r="N159" i="44"/>
  <c r="I562" i="43"/>
  <c r="N562" i="43"/>
  <c r="I595" i="43"/>
  <c r="N595" i="43"/>
  <c r="N368" i="43"/>
  <c r="I368" i="43"/>
  <c r="I269" i="43"/>
  <c r="N269" i="43"/>
  <c r="N801" i="43"/>
  <c r="N635" i="43"/>
  <c r="N233" i="44"/>
  <c r="I341" i="43"/>
  <c r="N341" i="43"/>
  <c r="I377" i="43"/>
  <c r="N377" i="43"/>
  <c r="N121" i="43"/>
  <c r="N792" i="43"/>
  <c r="I87" i="43"/>
  <c r="N87" i="43"/>
  <c r="I563" i="43"/>
  <c r="N563" i="43"/>
  <c r="N451" i="43"/>
  <c r="N360" i="43"/>
  <c r="N454" i="43"/>
  <c r="I20" i="44"/>
  <c r="N20" i="44"/>
  <c r="N100" i="44"/>
  <c r="N78" i="44"/>
  <c r="N19" i="43"/>
  <c r="N122" i="44"/>
  <c r="N24" i="44"/>
  <c r="N181" i="44"/>
  <c r="N67" i="43"/>
  <c r="I815" i="43"/>
  <c r="N815" i="43"/>
  <c r="N6" i="44"/>
  <c r="N586" i="43"/>
  <c r="N205" i="43"/>
  <c r="N80" i="43"/>
  <c r="N96" i="43"/>
  <c r="N112" i="43"/>
  <c r="N135" i="43"/>
  <c r="N164" i="43"/>
  <c r="N176" i="43"/>
  <c r="N180" i="43"/>
  <c r="N185" i="43"/>
  <c r="N201" i="43"/>
  <c r="N212" i="43"/>
  <c r="N216" i="43"/>
  <c r="N220" i="43"/>
  <c r="N224" i="43"/>
  <c r="N228" i="43"/>
  <c r="N243" i="43"/>
  <c r="N252" i="43"/>
  <c r="N257" i="43"/>
  <c r="N261" i="43"/>
  <c r="N273" i="43"/>
  <c r="N313" i="43"/>
  <c r="N336" i="43"/>
  <c r="N370" i="43"/>
  <c r="N422" i="43"/>
  <c r="N427" i="43"/>
  <c r="N431" i="43"/>
  <c r="N446" i="43"/>
  <c r="N473" i="43"/>
  <c r="N490" i="43"/>
  <c r="N513" i="43"/>
  <c r="N525" i="43"/>
  <c r="N530" i="43"/>
  <c r="N538" i="43"/>
  <c r="N542" i="43"/>
  <c r="N624" i="43"/>
  <c r="N642" i="43"/>
  <c r="N678" i="43"/>
  <c r="N325" i="43"/>
  <c r="N54" i="44"/>
  <c r="N255" i="43"/>
  <c r="N498" i="43"/>
  <c r="N659" i="43"/>
  <c r="N848" i="43"/>
  <c r="N712" i="43"/>
  <c r="N795" i="43"/>
  <c r="I127" i="4"/>
  <c r="L64" i="4"/>
  <c r="I123" i="4"/>
  <c r="N691" i="43"/>
  <c r="J132" i="44"/>
  <c r="J125" i="44"/>
  <c r="J94" i="44"/>
  <c r="J51" i="44"/>
  <c r="J396" i="43"/>
  <c r="I396" i="43" s="1"/>
  <c r="J378" i="43"/>
  <c r="I378" i="43" s="1"/>
  <c r="J372" i="43"/>
  <c r="J345" i="43"/>
  <c r="J338" i="43"/>
  <c r="I338" i="43" s="1"/>
  <c r="J293" i="43"/>
  <c r="I293" i="43" s="1"/>
  <c r="J288" i="43"/>
  <c r="J272" i="43"/>
  <c r="I272" i="43" s="1"/>
  <c r="J157" i="43"/>
  <c r="J147" i="43"/>
  <c r="I147" i="43" s="1"/>
  <c r="J138" i="43"/>
  <c r="J134" i="43"/>
  <c r="J132" i="43"/>
  <c r="J130" i="43"/>
  <c r="J126" i="43"/>
  <c r="J120" i="43"/>
  <c r="J115" i="43"/>
  <c r="I115" i="43" s="1"/>
  <c r="J111" i="43"/>
  <c r="I75" i="43"/>
  <c r="N75" i="43"/>
  <c r="J72" i="43"/>
  <c r="J66" i="43"/>
  <c r="J60" i="43"/>
  <c r="I44" i="43"/>
  <c r="N44" i="43"/>
  <c r="J36" i="43"/>
  <c r="I36" i="43" s="1"/>
  <c r="J26" i="43"/>
  <c r="N668" i="43"/>
  <c r="N225" i="43"/>
  <c r="N351" i="43"/>
  <c r="N759" i="43"/>
  <c r="N57" i="43"/>
  <c r="N121" i="44"/>
  <c r="N713" i="43"/>
  <c r="N151" i="44"/>
  <c r="N248" i="44"/>
  <c r="N63" i="44"/>
  <c r="N56" i="44"/>
  <c r="N9" i="44"/>
  <c r="N42" i="44"/>
  <c r="N249" i="44"/>
  <c r="N43" i="44"/>
  <c r="N184" i="44"/>
  <c r="I9" i="44"/>
  <c r="N229" i="43"/>
  <c r="N613" i="43"/>
  <c r="I397" i="43"/>
  <c r="N397" i="43"/>
  <c r="N371" i="43"/>
  <c r="J55" i="44"/>
  <c r="N85" i="44"/>
  <c r="N66" i="44"/>
  <c r="I492" i="43"/>
  <c r="N492" i="43"/>
  <c r="I134" i="44"/>
  <c r="N134" i="44"/>
  <c r="I646" i="43"/>
  <c r="N646" i="43"/>
  <c r="N447" i="43"/>
  <c r="I447" i="43"/>
  <c r="K55" i="43"/>
  <c r="I124" i="44"/>
  <c r="N124" i="44"/>
  <c r="I790" i="43"/>
  <c r="N790" i="43"/>
  <c r="K692" i="43"/>
  <c r="K614" i="43"/>
  <c r="K584" i="43"/>
  <c r="K130" i="43"/>
  <c r="I813" i="43"/>
  <c r="N813" i="43"/>
  <c r="J785" i="43"/>
  <c r="H30" i="44"/>
  <c r="N30" i="44" s="1"/>
  <c r="H34" i="44"/>
  <c r="N34" i="44" s="1"/>
  <c r="H53" i="44"/>
  <c r="N53" i="44" s="1"/>
  <c r="H83" i="44"/>
  <c r="N83" i="44" s="1"/>
  <c r="H91" i="44"/>
  <c r="N91" i="44" s="1"/>
  <c r="H95" i="44"/>
  <c r="N95" i="44" s="1"/>
  <c r="H99" i="44"/>
  <c r="I80" i="4"/>
  <c r="I12" i="44"/>
  <c r="N12" i="44"/>
  <c r="H22" i="43"/>
  <c r="N22" i="43" s="1"/>
  <c r="H361" i="43"/>
  <c r="N361" i="43" s="1"/>
  <c r="H382" i="43"/>
  <c r="N382" i="43" s="1"/>
  <c r="H491" i="43"/>
  <c r="N491" i="43" s="1"/>
  <c r="H697" i="43"/>
  <c r="N697" i="43" s="1"/>
  <c r="H367" i="43"/>
  <c r="N367" i="43" s="1"/>
  <c r="N524" i="43"/>
  <c r="I99" i="43"/>
  <c r="N99" i="43"/>
  <c r="N744" i="43"/>
  <c r="I744" i="43"/>
  <c r="I258" i="43"/>
  <c r="N258" i="43"/>
  <c r="I359" i="43"/>
  <c r="N359" i="43"/>
  <c r="J48" i="44"/>
  <c r="I849" i="43"/>
  <c r="N849" i="43"/>
  <c r="J839" i="43"/>
  <c r="I839" i="43" s="1"/>
  <c r="J835" i="43"/>
  <c r="I835" i="43" s="1"/>
  <c r="J816" i="43"/>
  <c r="K705" i="43"/>
  <c r="K592" i="43"/>
  <c r="K164" i="43"/>
  <c r="K130" i="44"/>
  <c r="K127" i="44"/>
  <c r="K116" i="44"/>
  <c r="K112" i="44"/>
  <c r="K107" i="44"/>
  <c r="K85" i="44"/>
  <c r="K51" i="44"/>
  <c r="K41" i="44"/>
  <c r="K494" i="43"/>
  <c r="K451" i="43"/>
  <c r="J453" i="43"/>
  <c r="J443" i="43"/>
  <c r="J251" i="44"/>
  <c r="I251" i="44" s="1"/>
  <c r="H11" i="43"/>
  <c r="N11" i="43" s="1"/>
  <c r="J21" i="44"/>
  <c r="H54" i="43"/>
  <c r="N54" i="43" s="1"/>
  <c r="H115" i="43"/>
  <c r="H125" i="43"/>
  <c r="N125" i="43" s="1"/>
  <c r="H129" i="43"/>
  <c r="N129" i="43" s="1"/>
  <c r="H133" i="43"/>
  <c r="N133" i="43" s="1"/>
  <c r="N700" i="43"/>
  <c r="N688" i="43"/>
  <c r="I40" i="43"/>
  <c r="N40" i="43"/>
  <c r="N736" i="43"/>
  <c r="N794" i="43"/>
  <c r="I322" i="43"/>
  <c r="N322" i="43"/>
  <c r="K221" i="44"/>
  <c r="K101" i="44"/>
  <c r="K78" i="44"/>
  <c r="J99" i="44"/>
  <c r="I99" i="44" s="1"/>
  <c r="I638" i="43"/>
  <c r="N638" i="43"/>
  <c r="J467" i="43"/>
  <c r="J435" i="43"/>
  <c r="J416" i="43"/>
  <c r="J395" i="43"/>
  <c r="J333" i="43"/>
  <c r="J329" i="43"/>
  <c r="J271" i="43"/>
  <c r="J192" i="43"/>
  <c r="J172" i="43"/>
  <c r="I172" i="43" s="1"/>
  <c r="J168" i="43"/>
  <c r="I168" i="43" s="1"/>
  <c r="J104" i="43"/>
  <c r="I104" i="43" s="1"/>
  <c r="J92" i="43"/>
  <c r="I92" i="43" s="1"/>
  <c r="J84" i="43"/>
  <c r="I84" i="43" s="1"/>
  <c r="J51" i="43"/>
  <c r="J35" i="43"/>
  <c r="K709" i="43"/>
  <c r="K498" i="43"/>
  <c r="H10" i="44"/>
  <c r="H18" i="44"/>
  <c r="N18" i="44" s="1"/>
  <c r="J80" i="4"/>
  <c r="I31" i="4"/>
  <c r="K31" i="4" s="1"/>
  <c r="L31" i="4" s="1"/>
  <c r="N594" i="43"/>
  <c r="L138" i="4"/>
  <c r="J210" i="44"/>
  <c r="I207" i="44"/>
  <c r="N207" i="44"/>
  <c r="J571" i="43"/>
  <c r="I571" i="43" s="1"/>
  <c r="J550" i="43"/>
  <c r="J547" i="43"/>
  <c r="I547" i="43" s="1"/>
  <c r="K760" i="43"/>
  <c r="K728" i="43"/>
  <c r="K724" i="43"/>
  <c r="K509" i="43"/>
  <c r="H830" i="43"/>
  <c r="N830" i="43" s="1"/>
  <c r="H834" i="43"/>
  <c r="N834" i="43" s="1"/>
  <c r="N745" i="43"/>
  <c r="N295" i="43"/>
  <c r="I295" i="43"/>
  <c r="K678" i="43"/>
  <c r="K483" i="43"/>
  <c r="J36" i="44"/>
  <c r="J836" i="43"/>
  <c r="I836" i="43" s="1"/>
  <c r="J727" i="43"/>
  <c r="J723" i="43"/>
  <c r="I723" i="43" s="1"/>
  <c r="J711" i="43"/>
  <c r="J695" i="43"/>
  <c r="J627" i="43"/>
  <c r="J623" i="43"/>
  <c r="I623" i="43" s="1"/>
  <c r="J610" i="43"/>
  <c r="J591" i="43"/>
  <c r="I591" i="43" s="1"/>
  <c r="J578" i="43"/>
  <c r="J570" i="43"/>
  <c r="K833" i="43"/>
  <c r="K762" i="43"/>
  <c r="K152" i="43"/>
  <c r="K578" i="43"/>
  <c r="I70" i="4"/>
  <c r="K264" i="43"/>
  <c r="K14" i="43"/>
  <c r="I221" i="44"/>
  <c r="N221" i="44"/>
  <c r="J811" i="43"/>
  <c r="J647" i="43"/>
  <c r="I647" i="43" s="1"/>
  <c r="J558" i="43"/>
  <c r="I558" i="43" s="1"/>
  <c r="J526" i="43"/>
  <c r="J523" i="43"/>
  <c r="J499" i="43"/>
  <c r="J364" i="43"/>
  <c r="I364" i="43" s="1"/>
  <c r="J297" i="43"/>
  <c r="J291" i="43"/>
  <c r="J259" i="43"/>
  <c r="J242" i="43"/>
  <c r="I242" i="43" s="1"/>
  <c r="J238" i="43"/>
  <c r="I238" i="43" s="1"/>
  <c r="J214" i="43"/>
  <c r="J27" i="43"/>
  <c r="K840" i="43"/>
  <c r="K716" i="43"/>
  <c r="K549" i="43"/>
  <c r="K345" i="43"/>
  <c r="K314" i="43"/>
  <c r="K300" i="43"/>
  <c r="K246" i="43"/>
  <c r="K212" i="43"/>
  <c r="K200" i="43"/>
  <c r="K178" i="43"/>
  <c r="K171" i="43"/>
  <c r="K166" i="43"/>
  <c r="K148" i="43"/>
  <c r="K454" i="43"/>
  <c r="N237" i="44"/>
  <c r="I237" i="44"/>
  <c r="H149" i="43"/>
  <c r="N149" i="43" s="1"/>
  <c r="H186" i="43"/>
  <c r="N186" i="43" s="1"/>
  <c r="H196" i="43"/>
  <c r="N196" i="43" s="1"/>
  <c r="H200" i="43"/>
  <c r="N200" i="43" s="1"/>
  <c r="H619" i="43"/>
  <c r="N619" i="43" s="1"/>
  <c r="H623" i="43"/>
  <c r="H647" i="43"/>
  <c r="H650" i="43"/>
  <c r="N650" i="43" s="1"/>
  <c r="H654" i="43"/>
  <c r="N654" i="43" s="1"/>
  <c r="H720" i="43"/>
  <c r="N720" i="43" s="1"/>
  <c r="H102" i="44"/>
  <c r="N102" i="44" s="1"/>
  <c r="H111" i="44"/>
  <c r="N111" i="44" s="1"/>
  <c r="H115" i="44"/>
  <c r="N115" i="44" s="1"/>
  <c r="H123" i="44"/>
  <c r="N123" i="44" s="1"/>
  <c r="H127" i="44"/>
  <c r="N127" i="44" s="1"/>
  <c r="H131" i="44"/>
  <c r="N131" i="44" s="1"/>
  <c r="H147" i="44"/>
  <c r="N147" i="44" s="1"/>
  <c r="H174" i="44"/>
  <c r="N174" i="44" s="1"/>
  <c r="H178" i="44"/>
  <c r="N178" i="44" s="1"/>
  <c r="H182" i="44"/>
  <c r="N182" i="44" s="1"/>
  <c r="H186" i="44"/>
  <c r="H193" i="44"/>
  <c r="N193" i="44" s="1"/>
  <c r="H197" i="44"/>
  <c r="N197" i="44" s="1"/>
  <c r="H208" i="44"/>
  <c r="N208" i="44" s="1"/>
  <c r="H212" i="44"/>
  <c r="N212" i="44" s="1"/>
  <c r="H220" i="44"/>
  <c r="N220" i="44" s="1"/>
  <c r="I55" i="4"/>
  <c r="H369" i="43"/>
  <c r="N369" i="43" s="1"/>
  <c r="H415" i="43"/>
  <c r="N415" i="43" s="1"/>
  <c r="H843" i="43"/>
  <c r="N843" i="43" s="1"/>
  <c r="H241" i="44"/>
  <c r="N241" i="44" s="1"/>
  <c r="J84" i="4"/>
  <c r="L84" i="4" s="1"/>
  <c r="I130" i="4"/>
  <c r="K130" i="4" s="1"/>
  <c r="L130" i="4" s="1"/>
  <c r="L44" i="4"/>
  <c r="L43" i="4"/>
  <c r="K112" i="4"/>
  <c r="L112" i="4" s="1"/>
  <c r="I12" i="4"/>
  <c r="K97" i="4"/>
  <c r="L97" i="4" s="1"/>
  <c r="N107" i="43"/>
  <c r="N731" i="43"/>
  <c r="J207" i="43"/>
  <c r="K117" i="4"/>
  <c r="L117" i="4" s="1"/>
  <c r="I153" i="4"/>
  <c r="K153" i="4" s="1"/>
  <c r="J15" i="4"/>
  <c r="K351" i="43"/>
  <c r="K319" i="43"/>
  <c r="K216" i="43"/>
  <c r="J227" i="44"/>
  <c r="I227" i="44" s="1"/>
  <c r="J225" i="44"/>
  <c r="I225" i="44" s="1"/>
  <c r="I211" i="44"/>
  <c r="J186" i="44"/>
  <c r="I186" i="44" s="1"/>
  <c r="J156" i="44"/>
  <c r="I156" i="44" s="1"/>
  <c r="I71" i="44"/>
  <c r="N71" i="44"/>
  <c r="J756" i="43"/>
  <c r="I756" i="43" s="1"/>
  <c r="J626" i="43"/>
  <c r="J518" i="43"/>
  <c r="J502" i="43"/>
  <c r="J452" i="43"/>
  <c r="J250" i="43"/>
  <c r="J247" i="43"/>
  <c r="I247" i="43" s="1"/>
  <c r="J239" i="43"/>
  <c r="I239" i="43" s="1"/>
  <c r="J191" i="43"/>
  <c r="K804" i="43"/>
  <c r="K538" i="43"/>
  <c r="K308" i="43"/>
  <c r="K276" i="43"/>
  <c r="K168" i="43"/>
  <c r="K101" i="43"/>
  <c r="K285" i="43"/>
  <c r="H15" i="43"/>
  <c r="N15" i="43" s="1"/>
  <c r="H203" i="43"/>
  <c r="N203" i="43" s="1"/>
  <c r="H389" i="43"/>
  <c r="N389" i="43" s="1"/>
  <c r="H414" i="43"/>
  <c r="N414" i="43" s="1"/>
  <c r="H543" i="43"/>
  <c r="N543" i="43" s="1"/>
  <c r="H547" i="43"/>
  <c r="H557" i="43"/>
  <c r="N557" i="43" s="1"/>
  <c r="H819" i="43"/>
  <c r="N819" i="43" s="1"/>
  <c r="H835" i="43"/>
  <c r="K145" i="4"/>
  <c r="L145" i="4"/>
  <c r="K119" i="4"/>
  <c r="L119" i="4" s="1"/>
  <c r="J128" i="4"/>
  <c r="L128" i="4" s="1"/>
  <c r="I129" i="4"/>
  <c r="K129" i="4" s="1"/>
  <c r="L129" i="4" s="1"/>
  <c r="H7" i="43"/>
  <c r="K463" i="43"/>
  <c r="K6" i="43"/>
  <c r="K850" i="43" s="1"/>
  <c r="J183" i="44"/>
  <c r="I183" i="44" s="1"/>
  <c r="J50" i="44"/>
  <c r="J777" i="43"/>
  <c r="J655" i="43"/>
  <c r="J482" i="43"/>
  <c r="J355" i="43"/>
  <c r="J317" i="43"/>
  <c r="J235" i="43"/>
  <c r="I235" i="43" s="1"/>
  <c r="J152" i="43"/>
  <c r="I152" i="43" s="1"/>
  <c r="J77" i="43"/>
  <c r="J10" i="43"/>
  <c r="H786" i="43"/>
  <c r="N786" i="43" s="1"/>
  <c r="H167" i="44"/>
  <c r="N167" i="44" s="1"/>
  <c r="I144" i="4"/>
  <c r="I122" i="4"/>
  <c r="K122" i="4" s="1"/>
  <c r="I118" i="4"/>
  <c r="I26" i="4"/>
  <c r="K26" i="4" s="1"/>
  <c r="L26" i="4" s="1"/>
  <c r="I16" i="4"/>
  <c r="K67" i="4"/>
  <c r="L67" i="4"/>
  <c r="I84" i="4"/>
  <c r="I94" i="4"/>
  <c r="J165" i="4"/>
  <c r="J555" i="43"/>
  <c r="J534" i="43"/>
  <c r="I534" i="43" s="1"/>
  <c r="J337" i="43"/>
  <c r="J116" i="43"/>
  <c r="J61" i="43"/>
  <c r="J28" i="43"/>
  <c r="J24" i="43"/>
  <c r="J5" i="43"/>
  <c r="H22" i="44"/>
  <c r="N22" i="44" s="1"/>
  <c r="H37" i="44"/>
  <c r="N37" i="44" s="1"/>
  <c r="H41" i="44"/>
  <c r="N41" i="44" s="1"/>
  <c r="H192" i="44"/>
  <c r="N192" i="44" s="1"/>
  <c r="H196" i="44"/>
  <c r="N196" i="44" s="1"/>
  <c r="H203" i="44"/>
  <c r="N203" i="44" s="1"/>
  <c r="H215" i="44"/>
  <c r="N215" i="44" s="1"/>
  <c r="H219" i="44"/>
  <c r="N219" i="44" s="1"/>
  <c r="H227" i="44"/>
  <c r="K123" i="4"/>
  <c r="L123" i="4" s="1"/>
  <c r="K111" i="4"/>
  <c r="L111" i="4" s="1"/>
  <c r="I23" i="4"/>
  <c r="K51" i="4"/>
  <c r="L126" i="4"/>
  <c r="K126" i="4"/>
  <c r="K159" i="44"/>
  <c r="H60" i="44"/>
  <c r="N60" i="44" s="1"/>
  <c r="H156" i="44"/>
  <c r="K54" i="4"/>
  <c r="L54" i="4" s="1"/>
  <c r="K205" i="44"/>
  <c r="I121" i="4"/>
  <c r="K121" i="4" s="1"/>
  <c r="J29" i="4"/>
  <c r="J34" i="4"/>
  <c r="K23" i="4" l="1"/>
  <c r="J66" i="4"/>
  <c r="L66" i="4" s="1"/>
  <c r="K9" i="4"/>
  <c r="K22" i="4"/>
  <c r="L22" i="4" s="1"/>
  <c r="K139" i="4"/>
  <c r="J160" i="4"/>
  <c r="K120" i="4"/>
  <c r="L120" i="4" s="1"/>
  <c r="K158" i="4"/>
  <c r="J156" i="4"/>
  <c r="K140" i="4"/>
  <c r="J124" i="4"/>
  <c r="J81" i="4"/>
  <c r="J40" i="4"/>
  <c r="K24" i="4"/>
  <c r="K75" i="4"/>
  <c r="L75" i="4" s="1"/>
  <c r="K25" i="4"/>
  <c r="L25" i="4" s="1"/>
  <c r="K77" i="4"/>
  <c r="L77" i="4" s="1"/>
  <c r="J48" i="4"/>
  <c r="L48" i="4" s="1"/>
  <c r="K135" i="4"/>
  <c r="K20" i="4"/>
  <c r="L20" i="4" s="1"/>
  <c r="L152" i="4"/>
  <c r="I159" i="4"/>
  <c r="L150" i="4"/>
  <c r="I40" i="4"/>
  <c r="K40" i="4" s="1"/>
  <c r="K42" i="4"/>
  <c r="L42" i="4" s="1"/>
  <c r="K49" i="4"/>
  <c r="I48" i="4"/>
  <c r="I18" i="4"/>
  <c r="I17" i="4" s="1"/>
  <c r="K41" i="4"/>
  <c r="L41" i="4" s="1"/>
  <c r="I29" i="4"/>
  <c r="K29" i="4" s="1"/>
  <c r="L29" i="4" s="1"/>
  <c r="I60" i="4"/>
  <c r="I59" i="4" s="1"/>
  <c r="K61" i="4"/>
  <c r="L61" i="4" s="1"/>
  <c r="N396" i="43"/>
  <c r="N36" i="43"/>
  <c r="N293" i="43"/>
  <c r="N591" i="43"/>
  <c r="N547" i="43"/>
  <c r="N647" i="43"/>
  <c r="N156" i="44"/>
  <c r="N835" i="43"/>
  <c r="N623" i="43"/>
  <c r="N338" i="43"/>
  <c r="N723" i="43"/>
  <c r="N147" i="43"/>
  <c r="N558" i="43"/>
  <c r="N227" i="44"/>
  <c r="N115" i="43"/>
  <c r="N99" i="44"/>
  <c r="N272" i="43"/>
  <c r="I36" i="4"/>
  <c r="J28" i="4"/>
  <c r="N61" i="43"/>
  <c r="I61" i="43"/>
  <c r="K94" i="4"/>
  <c r="I98" i="4"/>
  <c r="K98" i="4" s="1"/>
  <c r="L98" i="4" s="1"/>
  <c r="I128" i="4"/>
  <c r="K118" i="4"/>
  <c r="K144" i="4"/>
  <c r="I142" i="4"/>
  <c r="I482" i="43"/>
  <c r="N482" i="43"/>
  <c r="I452" i="43"/>
  <c r="N452" i="43"/>
  <c r="K15" i="4"/>
  <c r="L15" i="4"/>
  <c r="J14" i="4"/>
  <c r="N207" i="43"/>
  <c r="I207" i="43"/>
  <c r="H17" i="43"/>
  <c r="N17" i="43" s="1"/>
  <c r="I499" i="43"/>
  <c r="N499" i="43"/>
  <c r="I578" i="43"/>
  <c r="N578" i="43"/>
  <c r="I711" i="43"/>
  <c r="N711" i="43"/>
  <c r="I36" i="44"/>
  <c r="N36" i="44"/>
  <c r="N242" i="43"/>
  <c r="I271" i="43"/>
  <c r="N271" i="43"/>
  <c r="I21" i="44"/>
  <c r="I253" i="44" s="1"/>
  <c r="I255" i="44" s="1"/>
  <c r="N21" i="44"/>
  <c r="K253" i="44"/>
  <c r="N55" i="44"/>
  <c r="I55" i="44"/>
  <c r="N84" i="43"/>
  <c r="N225" i="44"/>
  <c r="I111" i="43"/>
  <c r="N111" i="43"/>
  <c r="I130" i="43"/>
  <c r="N130" i="43"/>
  <c r="I134" i="43"/>
  <c r="N134" i="43"/>
  <c r="I345" i="43"/>
  <c r="N345" i="43"/>
  <c r="I132" i="44"/>
  <c r="N132" i="44"/>
  <c r="N247" i="43"/>
  <c r="N239" i="43"/>
  <c r="N5" i="43"/>
  <c r="I5" i="43"/>
  <c r="J850" i="43"/>
  <c r="N28" i="43"/>
  <c r="I28" i="43"/>
  <c r="I116" i="43"/>
  <c r="N116" i="43"/>
  <c r="L165" i="4"/>
  <c r="J168" i="4"/>
  <c r="K165" i="4"/>
  <c r="J127" i="4"/>
  <c r="N77" i="43"/>
  <c r="I77" i="43"/>
  <c r="I355" i="43"/>
  <c r="N355" i="43"/>
  <c r="I655" i="43"/>
  <c r="N655" i="43"/>
  <c r="N50" i="44"/>
  <c r="I50" i="44"/>
  <c r="J18" i="4"/>
  <c r="I191" i="43"/>
  <c r="N191" i="43"/>
  <c r="I626" i="43"/>
  <c r="N626" i="43"/>
  <c r="K55" i="4"/>
  <c r="I52" i="4"/>
  <c r="N186" i="44"/>
  <c r="I27" i="43"/>
  <c r="N27" i="43"/>
  <c r="I259" i="43"/>
  <c r="N259" i="43"/>
  <c r="I297" i="43"/>
  <c r="N297" i="43"/>
  <c r="I526" i="43"/>
  <c r="N526" i="43"/>
  <c r="I570" i="43"/>
  <c r="N570" i="43"/>
  <c r="I695" i="43"/>
  <c r="N695" i="43"/>
  <c r="N238" i="43"/>
  <c r="I550" i="43"/>
  <c r="N550" i="43"/>
  <c r="I210" i="44"/>
  <c r="N210" i="44"/>
  <c r="N10" i="44"/>
  <c r="H253" i="44"/>
  <c r="I35" i="43"/>
  <c r="N35" i="43"/>
  <c r="N192" i="43"/>
  <c r="I192" i="43"/>
  <c r="I333" i="43"/>
  <c r="N333" i="43"/>
  <c r="N467" i="43"/>
  <c r="I467" i="43"/>
  <c r="N756" i="43"/>
  <c r="I453" i="43"/>
  <c r="N453" i="43"/>
  <c r="I48" i="44"/>
  <c r="N48" i="44"/>
  <c r="N104" i="43"/>
  <c r="I60" i="43"/>
  <c r="N60" i="43"/>
  <c r="I72" i="43"/>
  <c r="N72" i="43"/>
  <c r="I120" i="43"/>
  <c r="N120" i="43"/>
  <c r="I125" i="44"/>
  <c r="N125" i="44"/>
  <c r="N235" i="43"/>
  <c r="N7" i="43"/>
  <c r="I250" i="43"/>
  <c r="N250" i="43"/>
  <c r="I502" i="43"/>
  <c r="N502" i="43"/>
  <c r="I10" i="4"/>
  <c r="I214" i="43"/>
  <c r="N214" i="43"/>
  <c r="I523" i="43"/>
  <c r="N523" i="43"/>
  <c r="I811" i="43"/>
  <c r="N811" i="43"/>
  <c r="L80" i="4"/>
  <c r="J78" i="4"/>
  <c r="L78" i="4" s="1"/>
  <c r="I416" i="43"/>
  <c r="N416" i="43"/>
  <c r="I443" i="43"/>
  <c r="N443" i="43"/>
  <c r="I816" i="43"/>
  <c r="N816" i="43"/>
  <c r="H131" i="43"/>
  <c r="N131" i="43" s="1"/>
  <c r="K80" i="4"/>
  <c r="I78" i="4"/>
  <c r="I785" i="43"/>
  <c r="N785" i="43"/>
  <c r="N92" i="43"/>
  <c r="I66" i="43"/>
  <c r="N66" i="43"/>
  <c r="I126" i="43"/>
  <c r="N126" i="43"/>
  <c r="I157" i="43"/>
  <c r="N157" i="43"/>
  <c r="I288" i="43"/>
  <c r="N288" i="43"/>
  <c r="I372" i="43"/>
  <c r="N372" i="43"/>
  <c r="I94" i="44"/>
  <c r="N94" i="44"/>
  <c r="N534" i="43"/>
  <c r="N172" i="43"/>
  <c r="L149" i="4"/>
  <c r="J253" i="44"/>
  <c r="N183" i="44"/>
  <c r="L140" i="4"/>
  <c r="I24" i="43"/>
  <c r="N24" i="43"/>
  <c r="I337" i="43"/>
  <c r="N337" i="43"/>
  <c r="N555" i="43"/>
  <c r="I555" i="43"/>
  <c r="K84" i="4"/>
  <c r="I81" i="4"/>
  <c r="K16" i="4"/>
  <c r="I14" i="4"/>
  <c r="I10" i="43"/>
  <c r="N10" i="43"/>
  <c r="I317" i="43"/>
  <c r="N317" i="43"/>
  <c r="I777" i="43"/>
  <c r="N777" i="43"/>
  <c r="I89" i="4"/>
  <c r="I518" i="43"/>
  <c r="N518" i="43"/>
  <c r="J12" i="4"/>
  <c r="I73" i="4"/>
  <c r="H364" i="43"/>
  <c r="N364" i="43" s="1"/>
  <c r="I291" i="43"/>
  <c r="N291" i="43"/>
  <c r="K70" i="4"/>
  <c r="I66" i="4"/>
  <c r="I610" i="43"/>
  <c r="N610" i="43"/>
  <c r="N627" i="43"/>
  <c r="I627" i="43"/>
  <c r="I727" i="43"/>
  <c r="N727" i="43"/>
  <c r="N836" i="43"/>
  <c r="I51" i="43"/>
  <c r="N51" i="43"/>
  <c r="I329" i="43"/>
  <c r="N329" i="43"/>
  <c r="I395" i="43"/>
  <c r="N395" i="43"/>
  <c r="I435" i="43"/>
  <c r="N435" i="43"/>
  <c r="N571" i="43"/>
  <c r="N251" i="44"/>
  <c r="N168" i="43"/>
  <c r="I26" i="43"/>
  <c r="N26" i="43"/>
  <c r="I132" i="43"/>
  <c r="N132" i="43"/>
  <c r="I138" i="43"/>
  <c r="N138" i="43"/>
  <c r="I51" i="44"/>
  <c r="N51" i="44"/>
  <c r="N378" i="43"/>
  <c r="N152" i="43"/>
  <c r="N839" i="43"/>
  <c r="K81" i="4" l="1"/>
  <c r="J58" i="4"/>
  <c r="I58" i="4"/>
  <c r="K48" i="4"/>
  <c r="K78" i="4"/>
  <c r="J47" i="4"/>
  <c r="J46" i="4" s="1"/>
  <c r="J86" i="4" s="1"/>
  <c r="K159" i="4"/>
  <c r="L159" i="4" s="1"/>
  <c r="I160" i="4"/>
  <c r="K160" i="4" s="1"/>
  <c r="K59" i="4"/>
  <c r="L59" i="4" s="1"/>
  <c r="K60" i="4"/>
  <c r="L60" i="4" s="1"/>
  <c r="L81" i="4"/>
  <c r="L40" i="4"/>
  <c r="K66" i="4"/>
  <c r="J7" i="4"/>
  <c r="K14" i="4"/>
  <c r="I13" i="4"/>
  <c r="K10" i="4"/>
  <c r="I7" i="4"/>
  <c r="J17" i="4"/>
  <c r="J13" i="4" s="1"/>
  <c r="K18" i="4"/>
  <c r="L18" i="4" s="1"/>
  <c r="I850" i="43"/>
  <c r="K254" i="44"/>
  <c r="K255" i="44" s="1"/>
  <c r="J254" i="44"/>
  <c r="J255" i="44" s="1"/>
  <c r="N253" i="44"/>
  <c r="K12" i="4"/>
  <c r="L12" i="4" s="1"/>
  <c r="K127" i="4"/>
  <c r="L127" i="4" s="1"/>
  <c r="J131" i="4"/>
  <c r="K168" i="4"/>
  <c r="L168" i="4" s="1"/>
  <c r="L14" i="4"/>
  <c r="K142" i="4"/>
  <c r="I156" i="4"/>
  <c r="K156" i="4" s="1"/>
  <c r="L156" i="4" s="1"/>
  <c r="H254" i="44"/>
  <c r="H255" i="44" s="1"/>
  <c r="K52" i="4"/>
  <c r="L52" i="4" s="1"/>
  <c r="I47" i="4"/>
  <c r="K128" i="4"/>
  <c r="I131" i="4"/>
  <c r="K131" i="4" s="1"/>
  <c r="I72" i="4"/>
  <c r="K72" i="4" s="1"/>
  <c r="K73" i="4"/>
  <c r="L73" i="4" s="1"/>
  <c r="I90" i="4"/>
  <c r="K90" i="4" s="1"/>
  <c r="K89" i="4"/>
  <c r="L89" i="4" s="1"/>
  <c r="H850" i="43"/>
  <c r="N850" i="43" s="1"/>
  <c r="I124" i="4"/>
  <c r="K110" i="4"/>
  <c r="L110" i="4" s="1"/>
  <c r="K36" i="4"/>
  <c r="I34" i="4"/>
  <c r="K58" i="4" l="1"/>
  <c r="L58" i="4" s="1"/>
  <c r="L160" i="4"/>
  <c r="N255" i="44"/>
  <c r="K13" i="4"/>
  <c r="L13" i="4" s="1"/>
  <c r="L72" i="4"/>
  <c r="K47" i="4"/>
  <c r="N254" i="44"/>
  <c r="L142" i="4"/>
  <c r="K17" i="4"/>
  <c r="L17" i="4" s="1"/>
  <c r="L131" i="4"/>
  <c r="J162" i="4"/>
  <c r="K7" i="4"/>
  <c r="L7" i="4" s="1"/>
  <c r="K34" i="4"/>
  <c r="L34" i="4" s="1"/>
  <c r="I28" i="4"/>
  <c r="K28" i="4" s="1"/>
  <c r="K124" i="4"/>
  <c r="I162" i="4"/>
  <c r="L90" i="4"/>
  <c r="J37" i="4"/>
  <c r="I46" i="4" l="1"/>
  <c r="K46" i="4" s="1"/>
  <c r="L46" i="4" s="1"/>
  <c r="K162" i="4"/>
  <c r="L162" i="4" s="1"/>
  <c r="I37" i="4"/>
  <c r="I86" i="4"/>
  <c r="K86" i="4" s="1"/>
  <c r="L86" i="4" s="1"/>
  <c r="L124" i="4"/>
  <c r="L47" i="4"/>
  <c r="L28" i="4"/>
  <c r="J92" i="4"/>
  <c r="K37" i="4" l="1"/>
  <c r="I92" i="4"/>
  <c r="L37" i="4" l="1"/>
  <c r="K92" i="4"/>
  <c r="L92" i="4" s="1"/>
</calcChain>
</file>

<file path=xl/sharedStrings.xml><?xml version="1.0" encoding="utf-8"?>
<sst xmlns="http://schemas.openxmlformats.org/spreadsheetml/2006/main" count="4444" uniqueCount="2169">
  <si>
    <t>BA2430</t>
  </si>
  <si>
    <t>BA2440</t>
  </si>
  <si>
    <t>BA2450</t>
  </si>
  <si>
    <t>BA2470</t>
  </si>
  <si>
    <t>BA2480</t>
  </si>
  <si>
    <t>BA2490</t>
  </si>
  <si>
    <t>BA2510</t>
  </si>
  <si>
    <t>BA2520</t>
  </si>
  <si>
    <t>BA2540</t>
  </si>
  <si>
    <t>BA2550</t>
  </si>
  <si>
    <t>BA2570</t>
  </si>
  <si>
    <t>BA2600</t>
  </si>
  <si>
    <t>BA2610</t>
  </si>
  <si>
    <t>BA2620</t>
  </si>
  <si>
    <t>BA2880</t>
  </si>
  <si>
    <t>BA2890</t>
  </si>
  <si>
    <t>CA0020</t>
  </si>
  <si>
    <t>CA0030</t>
  </si>
  <si>
    <t>CA0040</t>
  </si>
  <si>
    <t>CA0060</t>
  </si>
  <si>
    <t>CA0070</t>
  </si>
  <si>
    <t>CA0080</t>
  </si>
  <si>
    <t>CA0090</t>
  </si>
  <si>
    <t>CA0100</t>
  </si>
  <si>
    <t>CA0120</t>
  </si>
  <si>
    <t>CA0130</t>
  </si>
  <si>
    <t>CA0140</t>
  </si>
  <si>
    <t>CA0160</t>
  </si>
  <si>
    <t>CA0170</t>
  </si>
  <si>
    <t>DA0010</t>
  </si>
  <si>
    <t>DA0020</t>
  </si>
  <si>
    <t>EA0020</t>
  </si>
  <si>
    <t>EA0040</t>
  </si>
  <si>
    <t>EA0060</t>
  </si>
  <si>
    <t>EA0080</t>
  </si>
  <si>
    <t>EA0090</t>
  </si>
  <si>
    <t>EA0100</t>
  </si>
  <si>
    <t>EA0110</t>
  </si>
  <si>
    <t>EA0120</t>
  </si>
  <si>
    <t>EA0360</t>
  </si>
  <si>
    <t>EA0380</t>
  </si>
  <si>
    <t>EA0390</t>
  </si>
  <si>
    <t>EA0400</t>
  </si>
  <si>
    <t>EA0410</t>
  </si>
  <si>
    <t>EA0420</t>
  </si>
  <si>
    <t>EA0430</t>
  </si>
  <si>
    <t>EA0440</t>
  </si>
  <si>
    <t>EA0450</t>
  </si>
  <si>
    <t>EA0470</t>
  </si>
  <si>
    <t>EA0490</t>
  </si>
  <si>
    <t>EA0500</t>
  </si>
  <si>
    <t>Immobilizzazioni finanziarie (con separata indicazione, per ciascuna voce dei crediti, degli importi esigibili entro l'esercizio successivo)</t>
  </si>
  <si>
    <t>Crediti finanziari</t>
  </si>
  <si>
    <t>Crediti finanziari v/Stato</t>
  </si>
  <si>
    <t>Crediti finanziari v/Regione</t>
  </si>
  <si>
    <t>Crediti finanziari v/partecipate</t>
  </si>
  <si>
    <t>Crediti finanziari v/altri</t>
  </si>
  <si>
    <t>Altri titoli</t>
  </si>
  <si>
    <t>Totale A)</t>
  </si>
  <si>
    <t>Rimanenze beni sanitari</t>
  </si>
  <si>
    <t>Rimanenze beni non sanitari</t>
  </si>
  <si>
    <t>Acconti per acquisti beni sanitari</t>
  </si>
  <si>
    <t>Acconti per acquisti beni non sanitari</t>
  </si>
  <si>
    <t>Crediti v/Stato</t>
  </si>
  <si>
    <t>Crediti v/Stato parte corrente</t>
  </si>
  <si>
    <t>Crediti v/Stato per spesa corrente ed acconti</t>
  </si>
  <si>
    <t>Crediti v/Stato -  altro</t>
  </si>
  <si>
    <t>Crediti v/Stato per investimenti</t>
  </si>
  <si>
    <t>Crediti v/Stato per ricerca</t>
  </si>
  <si>
    <t xml:space="preserve">Crediti v/Stato per ricerca - altre Amministrazioni centrali </t>
  </si>
  <si>
    <t xml:space="preserve">Crediti v/Ministero della Salute per ricerca corrente </t>
  </si>
  <si>
    <t>Crediti v/ Ministero della Salute per ricerca finalizzata</t>
  </si>
  <si>
    <t>Crediti v/Stato - investimenti per ricerca</t>
  </si>
  <si>
    <t>Crediti v/prefetture</t>
  </si>
  <si>
    <t>Crediti v/Regione o Provincia Autonoma</t>
  </si>
  <si>
    <t>Crediti v/Regione o Provincia Autonoma - parte corrente</t>
  </si>
  <si>
    <t>Crediti v/Regione o Provincia Autonoma per spesa corrente</t>
  </si>
  <si>
    <t>a) Crediti v/Regione o Provincia Autonoma per finanziamento sanitario ordinario corrente</t>
  </si>
  <si>
    <t>b) Crediti v/Regione o Provincia Autonoma per finanziamento sanitario aggiuntivo corrente LEA</t>
  </si>
  <si>
    <t>c) Crediti v/Regione o Provincia Autonoma per finanziamento sanitario aggiuntivo corrente extra LEA</t>
  </si>
  <si>
    <t>d) Crediti v/Regione o Provincia Autonoma per spesa corrente - altro</t>
  </si>
  <si>
    <t>Crediti v/Regione o Provincia Autonoma per ricerca</t>
  </si>
  <si>
    <t>Depositi cauzionali</t>
  </si>
  <si>
    <t>Ratei attivi</t>
  </si>
  <si>
    <t>Risconti attivi</t>
  </si>
  <si>
    <t>PATRIMONIO NETTO</t>
  </si>
  <si>
    <t>Fondo di dotazione</t>
  </si>
  <si>
    <t>Altre riserve</t>
  </si>
  <si>
    <t>RATEI E RISCONTI PASSIVI</t>
  </si>
  <si>
    <t>Ratei passivi</t>
  </si>
  <si>
    <t>Risconti passivi</t>
  </si>
  <si>
    <t>Immobilizzazioni immateriali</t>
  </si>
  <si>
    <t>Costi d'impianto e di ampliamento</t>
  </si>
  <si>
    <t>Immobilizzazioni materiali</t>
  </si>
  <si>
    <t>Entro 12 mesi</t>
  </si>
  <si>
    <t>Oltre 12 mesi</t>
  </si>
  <si>
    <t>Rimanenze</t>
  </si>
  <si>
    <t>Attività finanziarie che non costituiscono immobilizzazioni</t>
  </si>
  <si>
    <t>Disponibilità liquide</t>
  </si>
  <si>
    <t>Cassa</t>
  </si>
  <si>
    <t xml:space="preserve">Contributi per ripiani perdite </t>
  </si>
  <si>
    <t>Utili (perdite) portati a nuovo</t>
  </si>
  <si>
    <t>Utile (Perdita) dell'esercizio</t>
  </si>
  <si>
    <t>FONDI PER RISCHI E ONERI</t>
  </si>
  <si>
    <t>Fondi per rischi</t>
  </si>
  <si>
    <t>Debiti tributari</t>
  </si>
  <si>
    <t>Rivalutazioni</t>
  </si>
  <si>
    <t>Svalutazioni</t>
  </si>
  <si>
    <t>Oneri straordinari</t>
  </si>
  <si>
    <t>Proventi straordinari</t>
  </si>
  <si>
    <t>IRES</t>
  </si>
  <si>
    <t>Partecipazioni</t>
  </si>
  <si>
    <t>Conto  Economico</t>
  </si>
  <si>
    <t>Importi: Euro</t>
  </si>
  <si>
    <t xml:space="preserve">Importo </t>
  </si>
  <si>
    <t>%</t>
  </si>
  <si>
    <t xml:space="preserve">1) </t>
  </si>
  <si>
    <t>1)  Contributi da Regione o Prov. Aut. (extra fondo) vincolati</t>
  </si>
  <si>
    <t>2)  Contributi da Regione o Prov. Aut. (extra fondo) - Risorse aggiuntive da bilancio regionale a titolo di copertura LEA</t>
  </si>
  <si>
    <t>3)  Contributi da Regione o Prov. Aut. (extra fondo) - Risorse aggiuntive da bilancio regionale a titolo di copertura extra LEA</t>
  </si>
  <si>
    <t>4)  Contributi da Regione o Prov. Aut. (extra fondo) - Altro</t>
  </si>
  <si>
    <t>5)  Contributi da Aziende sanitarie pubbliche (extra fondo)</t>
  </si>
  <si>
    <t>6)  Contributi da altri soggetti pubblici</t>
  </si>
  <si>
    <t>AAA080</t>
  </si>
  <si>
    <t>AAA360</t>
  </si>
  <si>
    <t>AAA370</t>
  </si>
  <si>
    <t>AAA390</t>
  </si>
  <si>
    <t>AAA400</t>
  </si>
  <si>
    <t>AAA420</t>
  </si>
  <si>
    <t>AAA430</t>
  </si>
  <si>
    <t>1)  Contributi da Ministero della Salute per ricerca corrente</t>
  </si>
  <si>
    <t>2)  Contributi da Ministero della Salute per ricerca finalizzata</t>
  </si>
  <si>
    <t>3)  Contributi da Regione ed altri soggetti pubblici</t>
  </si>
  <si>
    <t>4)  Contributi da privati</t>
  </si>
  <si>
    <t>Rettifiche contributi c/esercizio per destinazione ad investimenti</t>
  </si>
  <si>
    <t>Utilizzo fondi per quote inutilizzate contributi vincolati di esercizi precedenti</t>
  </si>
  <si>
    <t>Ricavi per prestazioni sanitarie e sociosanitarie a rilevanza sanitaria</t>
  </si>
  <si>
    <t xml:space="preserve">Concorsi, recuperi e rimborsi </t>
  </si>
  <si>
    <t>Quote contributi in c/capitale imputata nell'esercizio</t>
  </si>
  <si>
    <t>Incrementi delle immobilizzazioni per lavori interni</t>
  </si>
  <si>
    <t>Alri ricavi e proventi</t>
  </si>
  <si>
    <t>Compartecipazione alla spesa per prestazioni sanitarie (ticket)</t>
  </si>
  <si>
    <t>TOTALE A)</t>
  </si>
  <si>
    <t>Acquisti di servizi sanitari</t>
  </si>
  <si>
    <t>3)</t>
  </si>
  <si>
    <t xml:space="preserve"> Accantonamento a F.do Imposte (Accertamenti, condoni, ecc.)</t>
  </si>
  <si>
    <t>ABA170</t>
  </si>
  <si>
    <t>ABA180</t>
  </si>
  <si>
    <t>ABA210</t>
  </si>
  <si>
    <t>ABA220</t>
  </si>
  <si>
    <t>ABA230</t>
  </si>
  <si>
    <t>ABA240</t>
  </si>
  <si>
    <t>ABA250</t>
  </si>
  <si>
    <t>ABA260</t>
  </si>
  <si>
    <t>ABA270</t>
  </si>
  <si>
    <t>ABA280</t>
  </si>
  <si>
    <t>ABA300</t>
  </si>
  <si>
    <t>ABA310</t>
  </si>
  <si>
    <t>ABA320</t>
  </si>
  <si>
    <t>ABA330</t>
  </si>
  <si>
    <t>ABA340</t>
  </si>
  <si>
    <t>ABA370</t>
  </si>
  <si>
    <t>ABA380</t>
  </si>
  <si>
    <t>ABA390</t>
  </si>
  <si>
    <t>AA0040</t>
  </si>
  <si>
    <t>AA0070</t>
  </si>
  <si>
    <t>AA0080</t>
  </si>
  <si>
    <t>AA0090</t>
  </si>
  <si>
    <t>AA0100</t>
  </si>
  <si>
    <t>AA0120</t>
  </si>
  <si>
    <t>AA0130</t>
  </si>
  <si>
    <t>AA0150</t>
  </si>
  <si>
    <t>AA0160</t>
  </si>
  <si>
    <t>AA0170</t>
  </si>
  <si>
    <t>AA0190</t>
  </si>
  <si>
    <t>AA0200</t>
  </si>
  <si>
    <t>AA0210</t>
  </si>
  <si>
    <t>AA0220</t>
  </si>
  <si>
    <t>AA0230</t>
  </si>
  <si>
    <t>AA0250</t>
  </si>
  <si>
    <t>AA0260</t>
  </si>
  <si>
    <t>AA0280</t>
  </si>
  <si>
    <t>AA0290</t>
  </si>
  <si>
    <t>AA0300</t>
  </si>
  <si>
    <t>PAA080</t>
  </si>
  <si>
    <t>PAA090</t>
  </si>
  <si>
    <t>PAA100</t>
  </si>
  <si>
    <t>AA0310</t>
  </si>
  <si>
    <t>AA0350</t>
  </si>
  <si>
    <t>AA0360</t>
  </si>
  <si>
    <t>AA0370</t>
  </si>
  <si>
    <t>AA0380</t>
  </si>
  <si>
    <t>AA0390</t>
  </si>
  <si>
    <t>AA0400</t>
  </si>
  <si>
    <t>AA0410</t>
  </si>
  <si>
    <t>AA0420</t>
  </si>
  <si>
    <t>AA0430</t>
  </si>
  <si>
    <t>AA0440</t>
  </si>
  <si>
    <t>PEA010</t>
  </si>
  <si>
    <t>PEA020</t>
  </si>
  <si>
    <t>PEA040</t>
  </si>
  <si>
    <t>PEA050</t>
  </si>
  <si>
    <t>PFA000</t>
  </si>
  <si>
    <t>PFA010</t>
  </si>
  <si>
    <t>PFA020</t>
  </si>
  <si>
    <t>PFA030</t>
  </si>
  <si>
    <t>Totale passivo</t>
  </si>
  <si>
    <t>IMMOBILIZZAZIONI IMMATERIALI</t>
  </si>
  <si>
    <t>Costi di impianto e di ampliamento</t>
  </si>
  <si>
    <t>Costi di ricerca e sviluppo</t>
  </si>
  <si>
    <t>Diritti di brevetto e diritti di utilizzazione delle opere d'ingegno</t>
  </si>
  <si>
    <t>AA0510</t>
  </si>
  <si>
    <t>AA0520</t>
  </si>
  <si>
    <t>AA0530</t>
  </si>
  <si>
    <t>AA0540</t>
  </si>
  <si>
    <t>AA0550</t>
  </si>
  <si>
    <t>AA0560</t>
  </si>
  <si>
    <t>Crediti v/Regione o Provincia Autonoma per spesa corrente - altro</t>
  </si>
  <si>
    <t>Crediti v/Regione o Provincia Autonoma per ricerca - vincolati a progetti europei</t>
  </si>
  <si>
    <t>Crediti v/Regione o Provincia Autonoma per ricerca -  vincolati a progetti ministeriali</t>
  </si>
  <si>
    <t>Crediti v/Regione o Provincia Autonoma per ricerca - quota regionale</t>
  </si>
  <si>
    <t>Crediti v/Regione o Provincia Autonoma per ricerca - Altro</t>
  </si>
  <si>
    <t>Crediti v/Regione o Provincia Autonoma per versamenti a patrimonio netto</t>
  </si>
  <si>
    <t>Crediti v/Regione per copertura debiti al 31/12/2005</t>
  </si>
  <si>
    <t>Crediti v/comuni</t>
  </si>
  <si>
    <t>Crediti v/Aziende sanitarie pubbliche</t>
  </si>
  <si>
    <t>Crediti v/clienti privati</t>
  </si>
  <si>
    <t>Privati paganti</t>
  </si>
  <si>
    <t>Crediti verso soggetti esteri</t>
  </si>
  <si>
    <t>AA0630</t>
  </si>
  <si>
    <t>AA0640</t>
  </si>
  <si>
    <t>AA0650</t>
  </si>
  <si>
    <t>AA0710</t>
  </si>
  <si>
    <t>AA0720</t>
  </si>
  <si>
    <t>Contributi regionali in c/capitale vincolati</t>
  </si>
  <si>
    <t>Contributi per rimborso mutui</t>
  </si>
  <si>
    <t>Altri contributi</t>
  </si>
  <si>
    <t>RISERVE DA DONAZIONI E LASCITI VINCOLATI AD INVESTIMENTI</t>
  </si>
  <si>
    <t>ALTRE RISERVE</t>
  </si>
  <si>
    <t>Riserve da rivalutazioni</t>
  </si>
  <si>
    <t>Riserve da plusvalenze da reinvestire</t>
  </si>
  <si>
    <t>Contributi da reinvestire</t>
  </si>
  <si>
    <t>Riserve da utili di esercizio destinati ad investimenti</t>
  </si>
  <si>
    <t>Riserve diverse</t>
  </si>
  <si>
    <t>CONTRIBUTI PER RIPIANO PERDITE</t>
  </si>
  <si>
    <t>F.do Amm.to Altre immobilizzazioni materiali</t>
  </si>
  <si>
    <t>FONDI SVALUTAZIONE IMMOBILIZZAZIONI IMMATERIALI</t>
  </si>
  <si>
    <t>F.do Svalut. Costi di impianto e di ampliamento</t>
  </si>
  <si>
    <t>F.do Svalut. Costi di ricerca e sviluppo</t>
  </si>
  <si>
    <t>F.do Svalut. Diritti di brevetto e diritti di utilizzazione delle opere d'ingegno</t>
  </si>
  <si>
    <t>F.do Svalut. Altre immobilizzazioni immateriali</t>
  </si>
  <si>
    <t>FONDI SVALUTAZIONE IMMOBILIZZAZIONI MATERIALI</t>
  </si>
  <si>
    <t>F.do Svalut. Impianti e macchinari</t>
  </si>
  <si>
    <t>F.do Svalut. Attrezzature sanitarie e scientifiche</t>
  </si>
  <si>
    <t>F.do Svalut. Mobili e arredi</t>
  </si>
  <si>
    <t>AA0730</t>
  </si>
  <si>
    <t>AA0760</t>
  </si>
  <si>
    <t>AA0780</t>
  </si>
  <si>
    <t>AA0790</t>
  </si>
  <si>
    <t>AA0810</t>
  </si>
  <si>
    <t>BA1210</t>
  </si>
  <si>
    <t>BA1220</t>
  </si>
  <si>
    <t>BA1230</t>
  </si>
  <si>
    <t>BA1240</t>
  </si>
  <si>
    <t>BA1250</t>
  </si>
  <si>
    <t>BA1260</t>
  </si>
  <si>
    <t>BA1270</t>
  </si>
  <si>
    <t>BA1290</t>
  </si>
  <si>
    <t>AA0860</t>
  </si>
  <si>
    <t>AA0870</t>
  </si>
  <si>
    <t>AA0900</t>
  </si>
  <si>
    <t>AA0910</t>
  </si>
  <si>
    <t>AA0920</t>
  </si>
  <si>
    <t>BA1500</t>
  </si>
  <si>
    <t>BA1510</t>
  </si>
  <si>
    <t>BA1520</t>
  </si>
  <si>
    <t>BA1530</t>
  </si>
  <si>
    <t>diff</t>
  </si>
  <si>
    <t>"Utile" LP</t>
  </si>
  <si>
    <t>II report 16</t>
  </si>
  <si>
    <t>SCHEMA DI BILANCIO
Decreto interministeriale  20/03/2013</t>
  </si>
  <si>
    <t>DIFFERENZE</t>
  </si>
  <si>
    <t>DIFF</t>
  </si>
  <si>
    <t>AA1080</t>
  </si>
  <si>
    <t>AA1090</t>
  </si>
  <si>
    <t>BA0040</t>
  </si>
  <si>
    <t>BA0050</t>
  </si>
  <si>
    <t>BA0060</t>
  </si>
  <si>
    <t>Compensi fissi Conv. per ass. guardia medica turistica</t>
  </si>
  <si>
    <t>Compensi da accordi regionali Conv. per ass. guardia medica festiva e notturna</t>
  </si>
  <si>
    <t xml:space="preserve">Compensi da accordi regionali Conv. per emergenza sanitaria territoriale </t>
  </si>
  <si>
    <t>Compensi da accordi aziendali Conv. per ass. guardia medica festiva e notturna</t>
  </si>
  <si>
    <t xml:space="preserve">Compensi da accordi aziendali Conv. per emergenza sanitaria territoriale </t>
  </si>
  <si>
    <t>Altri compensi</t>
  </si>
  <si>
    <t>Premi assicurativi malattia Conv. per ass. guardia medica festiva e notturna</t>
  </si>
  <si>
    <t>Premi assicurativi malattia Conv. per emergenza sanitaria territoriale</t>
  </si>
  <si>
    <t>Acquisti servizi sanitari per assistenza specialistica ambulatoriale</t>
  </si>
  <si>
    <t>- da pubblico (Aziende sanitarie pubbliche della Regione)</t>
  </si>
  <si>
    <t>Acquisto di prestazioni ambulatoriali e diagnostiche regionali</t>
  </si>
  <si>
    <t>Acquisto di prestazioni ambulatoriali e diagnostiche regionali fatturate</t>
  </si>
  <si>
    <t>- da pubblico (altri soggetti pubbl. della Regione)</t>
  </si>
  <si>
    <t>Acquisto di prestazioni ambulatoriali e diagnostiche extraregione in compensazione</t>
  </si>
  <si>
    <t>Consuntivo 2017</t>
  </si>
  <si>
    <t>Preconsuntivo 2017</t>
  </si>
  <si>
    <t>Consuntivo 2018</t>
  </si>
  <si>
    <t>VARIAZIONE consuntivo 2018 consuntivo 2017</t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</si>
  <si>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LEA</t>
    </r>
  </si>
  <si>
    <t>BA0250</t>
  </si>
  <si>
    <t>BA0260</t>
  </si>
  <si>
    <t>BA0270</t>
  </si>
  <si>
    <t>BA0280</t>
  </si>
  <si>
    <t>BA0290</t>
  </si>
  <si>
    <t>BA0300</t>
  </si>
  <si>
    <t>BA0320</t>
  </si>
  <si>
    <t>BA0330</t>
  </si>
  <si>
    <t>BA0340</t>
  </si>
  <si>
    <t>BA0350</t>
  </si>
  <si>
    <t>BA0360</t>
  </si>
  <si>
    <t>BA0370</t>
  </si>
  <si>
    <t>BA0380</t>
  </si>
  <si>
    <t>BA2210</t>
  </si>
  <si>
    <t>BA2220</t>
  </si>
  <si>
    <t>BA2250</t>
  </si>
  <si>
    <t>BA2260</t>
  </si>
  <si>
    <t>BA2270</t>
  </si>
  <si>
    <t>BA2290</t>
  </si>
  <si>
    <t>BA2300</t>
  </si>
  <si>
    <t>BA2310</t>
  </si>
  <si>
    <t>BA2340</t>
  </si>
  <si>
    <t>BA2350</t>
  </si>
  <si>
    <t>BA2360</t>
  </si>
  <si>
    <t>BA2380</t>
  </si>
  <si>
    <t>BA2390</t>
  </si>
  <si>
    <t>Compartecipazione al personale per att. libero professionale intramoenia - Consulenze (ex art. 55 c.1 lett. c), d) ed ex Art. 57-58)</t>
  </si>
  <si>
    <t>Consulenze a favore di terzi, rimborsate Dirigenza medica e veterinaria</t>
  </si>
  <si>
    <t>Consulenze a favore di terzi, rimborsate Dirigenza sanitaria e delle professioni sanitarie</t>
  </si>
  <si>
    <t>Consulenze a favore di terzi, rimborsate Dirigenza medica universitaria</t>
  </si>
  <si>
    <t>Oneri su compartecipazione al  personale per att. libero  professionale intramoenia - Altro</t>
  </si>
  <si>
    <t>BA0430</t>
  </si>
  <si>
    <t>BA0440</t>
  </si>
  <si>
    <t>BA0450</t>
  </si>
  <si>
    <t>BA0460</t>
  </si>
  <si>
    <t>BA0470</t>
  </si>
  <si>
    <t>BA0480</t>
  </si>
  <si>
    <t>BA0500</t>
  </si>
  <si>
    <t>BA0510</t>
  </si>
  <si>
    <t>BA0520</t>
  </si>
  <si>
    <t>BA0540</t>
  </si>
  <si>
    <t>BA0550</t>
  </si>
  <si>
    <t>BA0560</t>
  </si>
  <si>
    <t>BA0570</t>
  </si>
  <si>
    <t>BA0590</t>
  </si>
  <si>
    <t>BA2640</t>
  </si>
  <si>
    <t>BA2650</t>
  </si>
  <si>
    <t>BA2670</t>
  </si>
  <si>
    <t>BA2680</t>
  </si>
  <si>
    <t>BA2710</t>
  </si>
  <si>
    <t>BA2720</t>
  </si>
  <si>
    <t>BA2730</t>
  </si>
  <si>
    <t>BA2740</t>
  </si>
  <si>
    <t>BA2750</t>
  </si>
  <si>
    <t>BA2760</t>
  </si>
  <si>
    <t>BA2780</t>
  </si>
  <si>
    <t>BA2790</t>
  </si>
  <si>
    <t>BA2800</t>
  </si>
  <si>
    <t>BA2810</t>
  </si>
  <si>
    <t>BA0600</t>
  </si>
  <si>
    <t>BA0610</t>
  </si>
  <si>
    <t>BA0620</t>
  </si>
  <si>
    <t>BA0630</t>
  </si>
  <si>
    <t>BA0650</t>
  </si>
  <si>
    <t>BA0660</t>
  </si>
  <si>
    <t>BA0670</t>
  </si>
  <si>
    <t>BA0680</t>
  </si>
  <si>
    <t>BA0690</t>
  </si>
  <si>
    <t>BA0710</t>
  </si>
  <si>
    <t>BA0720</t>
  </si>
  <si>
    <t xml:space="preserve">Indennità a personale universitario - area non sanitaria </t>
  </si>
  <si>
    <t xml:space="preserve">Lavoro interinale - area non sanitaria </t>
  </si>
  <si>
    <t xml:space="preserve">Altre collaborazioni e prestazioni di lavoro - area non sanitaria </t>
  </si>
  <si>
    <t>Costo del personale tirocinante - area non sanitaria</t>
  </si>
  <si>
    <t>Personale esterno con contratto di diritto privato - area non sanitaria</t>
  </si>
  <si>
    <t>Costo borsisti - area non sanitaria</t>
  </si>
  <si>
    <t>Indennità per commissioni non sanitarie</t>
  </si>
  <si>
    <t>Rimborso oneri stipendiali del personale non sanitario in comando</t>
  </si>
  <si>
    <t>Rimborso oneri stipendiali personale non sanitario in comando da Aziende sanitarie pubbliche della Regione</t>
  </si>
  <si>
    <t>Rimborso oneri stipendiali personale non sanitario in comando da Regione, soggetti pubblici e da Università</t>
  </si>
  <si>
    <t>Rimborso oneri stipendiali personale non sanitario in comando da aziende di altre Regioni (Extraregione)</t>
  </si>
  <si>
    <t>Formazione (esternalizzata e non)</t>
  </si>
  <si>
    <t>EA0130</t>
  </si>
  <si>
    <t>EA0140</t>
  </si>
  <si>
    <t>EA0160</t>
  </si>
  <si>
    <t>EA0180</t>
  </si>
  <si>
    <t>EA0190</t>
  </si>
  <si>
    <t>EA0200</t>
  </si>
  <si>
    <t>EA0210</t>
  </si>
  <si>
    <t>EA0220</t>
  </si>
  <si>
    <t>BA0730</t>
  </si>
  <si>
    <t>BA0740</t>
  </si>
  <si>
    <t>BA0760</t>
  </si>
  <si>
    <t>BA0770</t>
  </si>
  <si>
    <t>BA0780</t>
  </si>
  <si>
    <t>BA0790</t>
  </si>
  <si>
    <t>BA0810</t>
  </si>
  <si>
    <t>BA0820</t>
  </si>
  <si>
    <t>BA0830</t>
  </si>
  <si>
    <t>BA0850</t>
  </si>
  <si>
    <t>BA0860</t>
  </si>
  <si>
    <t>BA0870</t>
  </si>
  <si>
    <t>BA0880</t>
  </si>
  <si>
    <t>BA0890</t>
  </si>
  <si>
    <t>Costo del personale comparto ruolo professionale</t>
  </si>
  <si>
    <t>Costo del personale comparto ruolo professionale - tempo indeterminato</t>
  </si>
  <si>
    <t>Costo del personale comparto ruolo professionale - tempo determinato</t>
  </si>
  <si>
    <t>Costo del personale comparto ruolo professionale - altro</t>
  </si>
  <si>
    <t>Personale del ruolo tecnico</t>
  </si>
  <si>
    <t>Costo del personale dirigente ruolo tecnico</t>
  </si>
  <si>
    <t>Costo del personale dirigente ruolo tecnico - tempo indeterminato</t>
  </si>
  <si>
    <t>Costo del personale dirigente ruolo tecnico - tempo determinato</t>
  </si>
  <si>
    <t>Costo del personale dirigente ruolo tecnico - altro</t>
  </si>
  <si>
    <t>Costo del personale comparto ruolo tecnico</t>
  </si>
  <si>
    <t>EA0520</t>
  </si>
  <si>
    <t>EA0530</t>
  </si>
  <si>
    <t>EA0540</t>
  </si>
  <si>
    <t>EA0550</t>
  </si>
  <si>
    <t>EA0560</t>
  </si>
  <si>
    <t>YA0020</t>
  </si>
  <si>
    <t>YA0030</t>
  </si>
  <si>
    <t>YA0040</t>
  </si>
  <si>
    <t>YA0050</t>
  </si>
  <si>
    <t>YA0070</t>
  </si>
  <si>
    <t>Svalutazione diritti di brevetto e diritti di utilizzazione delle opere d'ingegno</t>
  </si>
  <si>
    <t>Svalutazione altre immobilizzazioni immateriali</t>
  </si>
  <si>
    <t>Svalutazione delle immobilizzazioni materiali</t>
  </si>
  <si>
    <t>Svalutazione impianti e macchinari</t>
  </si>
  <si>
    <t>Svalutazione attrezzature sanitarie e scientifiche</t>
  </si>
  <si>
    <t>Svalutazione mobili e arredi</t>
  </si>
  <si>
    <t xml:space="preserve">Svalutazione automezzi </t>
  </si>
  <si>
    <t>Svalutazione oggetti d'arte</t>
  </si>
  <si>
    <t>Svalutazione altre immobilizzazioni materiali</t>
  </si>
  <si>
    <t>Svalutazione dei crediti</t>
  </si>
  <si>
    <t>Svalutazione Crediti finanziari v/Stato</t>
  </si>
  <si>
    <t>Svalutazione  Crediti finanziari v/Regione</t>
  </si>
  <si>
    <t>Svalutazione  Crediti finanziari v/partecipate</t>
  </si>
  <si>
    <t>Svalutazione  Crediti finanziari v/altri</t>
  </si>
  <si>
    <t>Svalutazione Crediti v/Stato per spesa corrente - Integrazione a norma del D.L.vo 56/2000</t>
  </si>
  <si>
    <t>Svalutazione  Crediti v/Stato per spesa corrente - FSN</t>
  </si>
  <si>
    <t>BA0910</t>
  </si>
  <si>
    <t>BA0920</t>
  </si>
  <si>
    <t>BA0930</t>
  </si>
  <si>
    <t>BA0940</t>
  </si>
  <si>
    <t>BA0950</t>
  </si>
  <si>
    <t>BA0970</t>
  </si>
  <si>
    <t>BA0980</t>
  </si>
  <si>
    <t>Svalutazione   Crediti v/Regione o Provincia Autonoma per mobilità attiva intraregionale</t>
  </si>
  <si>
    <t>Crediti v/Regione o Provincia Autonoma - patrimonio netto</t>
  </si>
  <si>
    <t>Crediti v/Regione o Provincia Autonoma per finanziamenti per investimenti</t>
  </si>
  <si>
    <t>Crediti v/Regione o Provincia Autonoma per incremento fondo dotazione</t>
  </si>
  <si>
    <t>Crediti v/Regione o Provincia Autonoma per ripiano perdite</t>
  </si>
  <si>
    <t>BA0990</t>
  </si>
  <si>
    <t>BA1000</t>
  </si>
  <si>
    <t>BA1010</t>
  </si>
  <si>
    <t>BA1020</t>
  </si>
  <si>
    <t>BA1040</t>
  </si>
  <si>
    <t>Crediti v/Aziende sanitarie pubbliche della Regione</t>
  </si>
  <si>
    <t>Crediti v/Aziende sanitarie pubbliche fuori Regione</t>
  </si>
  <si>
    <t>Crediti v/società partecipate e/o enti dipendenti della Regione</t>
  </si>
  <si>
    <t>Crediti v/Erario</t>
  </si>
  <si>
    <t>Crediti v/altri</t>
  </si>
  <si>
    <t>Partecipazioni che non costituiscono immobilizzazioni</t>
  </si>
  <si>
    <t>Altri titoli che non costituiscono immobilizzazioni</t>
  </si>
  <si>
    <t>IV</t>
  </si>
  <si>
    <t>Istituto Tesoriere</t>
  </si>
  <si>
    <t>Tesoreria Unica</t>
  </si>
  <si>
    <t>Conto corrente postale</t>
  </si>
  <si>
    <t>Totale B)</t>
  </si>
  <si>
    <t>RATEI E RISCONTI ATTIVI</t>
  </si>
  <si>
    <t>TOTALE ATTIVO (A+B+C)</t>
  </si>
  <si>
    <t>Totale C)</t>
  </si>
  <si>
    <t>CONTI D'ORDINE</t>
  </si>
  <si>
    <t>Canoni leasing ancora da pagare</t>
  </si>
  <si>
    <t>Beni in comodato</t>
  </si>
  <si>
    <t>BA1050</t>
  </si>
  <si>
    <t>BA1060</t>
  </si>
  <si>
    <t>BA1070</t>
  </si>
  <si>
    <t>BA1310</t>
  </si>
  <si>
    <t>BA1320</t>
  </si>
  <si>
    <t>BA1330</t>
  </si>
  <si>
    <t>BA1340</t>
  </si>
  <si>
    <t>BA1360</t>
  </si>
  <si>
    <t>BA1370</t>
  </si>
  <si>
    <t>Debiti v/ aziende sanitarie pubbliche della Regione per finanziamento sanitario aggiuntivo corrente LEA</t>
  </si>
  <si>
    <t>Debiti v/ aziende sanitarie pubbliche della Regione per finanziamento sanitario aggiuntivo corrente extra LEA</t>
  </si>
  <si>
    <t>Debiti v/ aziende sanitarie pubbliche della Regione per altre prestazioni</t>
  </si>
  <si>
    <t>Debiti v/ aziende sanitarie pubbliche della Regione per versamenti a patrimonio netto</t>
  </si>
  <si>
    <t>Debiti v/ aziende sanitarie pubbliche fuori Regione</t>
  </si>
  <si>
    <t>Debiti v/ società partecipate e/o enti dipendenti della Regione</t>
  </si>
  <si>
    <t>10)</t>
  </si>
  <si>
    <t>11)</t>
  </si>
  <si>
    <t>12)</t>
  </si>
  <si>
    <t>Debiti v/ fornitori</t>
  </si>
  <si>
    <t>Debiti v/ istituto tesoriere</t>
  </si>
  <si>
    <t>Debiti v/ altri finanziatori</t>
  </si>
  <si>
    <t>Debiti v/ istituti previdenziali e sicurezza sociale</t>
  </si>
  <si>
    <t>Debiti v/ altri</t>
  </si>
  <si>
    <t>Totale E)</t>
  </si>
  <si>
    <t>TOTALE PASSIVO E PATRIMONIO NETTO (A+B+C+D+E)</t>
  </si>
  <si>
    <t>F)</t>
  </si>
  <si>
    <t>Totale F)</t>
  </si>
  <si>
    <t>Crediti (con separata indicazione per ciascuna voce, degli importi esigibili oltre l'esercizio successivo)</t>
  </si>
  <si>
    <t>(+/-)</t>
  </si>
  <si>
    <t>AAA020</t>
  </si>
  <si>
    <t>AAA030</t>
  </si>
  <si>
    <t>BA1390</t>
  </si>
  <si>
    <t>BA1400</t>
  </si>
  <si>
    <t>BA1410</t>
  </si>
  <si>
    <t>BA1420</t>
  </si>
  <si>
    <t>AAA140</t>
  </si>
  <si>
    <t>AAA150</t>
  </si>
  <si>
    <t>AAA160</t>
  </si>
  <si>
    <t>AAA170</t>
  </si>
  <si>
    <t>AAA180</t>
  </si>
  <si>
    <t>AAA190</t>
  </si>
  <si>
    <t>AAA200</t>
  </si>
  <si>
    <t>AAA210</t>
  </si>
  <si>
    <t>AAA230</t>
  </si>
  <si>
    <t>AAA240</t>
  </si>
  <si>
    <t>AAA250</t>
  </si>
  <si>
    <t>BA1430</t>
  </si>
  <si>
    <t>BA1440</t>
  </si>
  <si>
    <t>BA1460</t>
  </si>
  <si>
    <t>BA1470</t>
  </si>
  <si>
    <t>BA1480</t>
  </si>
  <si>
    <t>AAA480</t>
  </si>
  <si>
    <t>AAA490</t>
  </si>
  <si>
    <t>AAA500</t>
  </si>
  <si>
    <t>AAA520</t>
  </si>
  <si>
    <t>AAA530</t>
  </si>
  <si>
    <t>AAA540</t>
  </si>
  <si>
    <t>AAA560</t>
  </si>
  <si>
    <t>AAA570</t>
  </si>
  <si>
    <t>AAA580</t>
  </si>
  <si>
    <t>AAA590</t>
  </si>
  <si>
    <t>AAA600</t>
  </si>
  <si>
    <t>AAA610</t>
  </si>
  <si>
    <t>AAA620</t>
  </si>
  <si>
    <t>AAA630</t>
  </si>
  <si>
    <t>AAA660</t>
  </si>
  <si>
    <t>BA1790</t>
  </si>
  <si>
    <t>BA1800</t>
  </si>
  <si>
    <t>BA1810</t>
  </si>
  <si>
    <t>BA1820</t>
  </si>
  <si>
    <t>BA1830</t>
  </si>
  <si>
    <t>BA1850</t>
  </si>
  <si>
    <t>BA1860</t>
  </si>
  <si>
    <t>BA1870</t>
  </si>
  <si>
    <t xml:space="preserve">Ammortamenti </t>
  </si>
  <si>
    <t>Svalutazione delle immobilizzazioni e  dei crediti</t>
  </si>
  <si>
    <t>Accantonamenti</t>
  </si>
  <si>
    <t>a) Accantonamenti per rischi</t>
  </si>
  <si>
    <t>b) Accantonamenti per premio operosità</t>
  </si>
  <si>
    <t>d) Altri accantonamenti</t>
  </si>
  <si>
    <t>c) Accantonamenti per quote inutilizzate di contributi vincolati</t>
  </si>
  <si>
    <t>TOTALE B)</t>
  </si>
  <si>
    <t>DIFFERENZA TRA VALORE E COSTI DELLA PRODUZIONE (A-B)</t>
  </si>
  <si>
    <t xml:space="preserve">Interessi attivi e altri proventi finanziari </t>
  </si>
  <si>
    <t xml:space="preserve">Interessi passivi e altri oneri finanziari </t>
  </si>
  <si>
    <t>TOTALE C)</t>
  </si>
  <si>
    <t>TOTALE D)</t>
  </si>
  <si>
    <t>TOTALE E)</t>
  </si>
  <si>
    <t>Y)</t>
  </si>
  <si>
    <t>IMPOSTE SUL REDDITO D'ESERCIZIO</t>
  </si>
  <si>
    <t>1)</t>
  </si>
  <si>
    <t>2)</t>
  </si>
  <si>
    <t>BA1890</t>
  </si>
  <si>
    <t>BA1900</t>
  </si>
  <si>
    <t>BA1920</t>
  </si>
  <si>
    <t>BA1930</t>
  </si>
  <si>
    <t>Sopravvenienze passive v/terzi relative alle convenzioni con medici di base</t>
  </si>
  <si>
    <t>Sopravvenienze passive v/terzi relative alle convenzioni per la specialistica</t>
  </si>
  <si>
    <t>Sopravvenienze passive v/terzi relative all'acquisto prestaz. sanitarie da operatori accreditati</t>
  </si>
  <si>
    <t>Sopravvenienze passive v/terzi relative all'acquisto di beni e servizi</t>
  </si>
  <si>
    <t>Altre sopravvenienze passive v/terzi</t>
  </si>
  <si>
    <t>Insussistenze passive</t>
  </si>
  <si>
    <t>Insussistenze passive v/Aziende sanitarie pubbliche della Regione</t>
  </si>
  <si>
    <t>Insussistenze passive v/terzi</t>
  </si>
  <si>
    <t>BA1940</t>
  </si>
  <si>
    <t>BA1950</t>
  </si>
  <si>
    <t>BA1960</t>
  </si>
  <si>
    <t>BA1970</t>
  </si>
  <si>
    <t>BA1980</t>
  </si>
  <si>
    <t>IRAP relativa ad attività commerciale</t>
  </si>
  <si>
    <t>IRES su attività istituzionale</t>
  </si>
  <si>
    <t>IRES su attività commerciale</t>
  </si>
  <si>
    <t>Accantonamento a F.do Imposte (Accertamenti, condoni, ecc.)</t>
  </si>
  <si>
    <t>Contributi in c/esercizio</t>
  </si>
  <si>
    <t>Contributi da Regione o Prov. Aut. per quota F.S. regionale</t>
  </si>
  <si>
    <t>da Regione o Prov. Aut. per quota F.S. regionale indistinto</t>
  </si>
  <si>
    <t>Quota capitaria</t>
  </si>
  <si>
    <t>Complessità</t>
  </si>
  <si>
    <t>Revisione finanziamento</t>
  </si>
  <si>
    <t>da Regione o Prov. Aut. per quota F.S. regionale vincolato</t>
  </si>
  <si>
    <t>Didattica</t>
  </si>
  <si>
    <t>Altri contributi da FS regionale vincolati per attività sovraziendali</t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</si>
  <si>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extra LEA</t>
    </r>
  </si>
  <si>
    <t>Iva a debito per split payment</t>
  </si>
  <si>
    <t>BA2400</t>
  </si>
  <si>
    <t>Acquisto prestazioni di distribuzione farmaci File F</t>
  </si>
  <si>
    <t>Rimborso costo farmaci</t>
  </si>
  <si>
    <t>Servizio di distribuzione</t>
  </si>
  <si>
    <t>Compenso distribuzione per conto (DPC)</t>
  </si>
  <si>
    <t>BA2000</t>
  </si>
  <si>
    <t>BA2020</t>
  </si>
  <si>
    <t>BA2030</t>
  </si>
  <si>
    <t>ABA420</t>
  </si>
  <si>
    <t>ABA430</t>
  </si>
  <si>
    <t>ABA440</t>
  </si>
  <si>
    <t>ABA450</t>
  </si>
  <si>
    <t>ABA460</t>
  </si>
  <si>
    <t>ABA480</t>
  </si>
  <si>
    <t>ABA490</t>
  </si>
  <si>
    <t>ABA500</t>
  </si>
  <si>
    <t>ABA510</t>
  </si>
  <si>
    <t>ABA520</t>
  </si>
  <si>
    <t>ABA530</t>
  </si>
  <si>
    <t>ABA560</t>
  </si>
  <si>
    <t>TOTALE Y)</t>
  </si>
  <si>
    <t>AA0030</t>
  </si>
  <si>
    <t>ABA730</t>
  </si>
  <si>
    <t>ABA740</t>
  </si>
  <si>
    <t>ABA760</t>
  </si>
  <si>
    <t>ABA770</t>
  </si>
  <si>
    <t>ABA780</t>
  </si>
  <si>
    <t>ABA790</t>
  </si>
  <si>
    <t>ACA010</t>
  </si>
  <si>
    <t>ACA020</t>
  </si>
  <si>
    <t>ACA040</t>
  </si>
  <si>
    <t>ACA050</t>
  </si>
  <si>
    <t>ADA000</t>
  </si>
  <si>
    <t>ADA010</t>
  </si>
  <si>
    <t>ADA020</t>
  </si>
  <si>
    <t>ADA030</t>
  </si>
  <si>
    <t>Totale attivo</t>
  </si>
  <si>
    <t>Totale conti d'ordine</t>
  </si>
  <si>
    <t>PAA000</t>
  </si>
  <si>
    <t>PAA020</t>
  </si>
  <si>
    <t>PAA040</t>
  </si>
  <si>
    <t>PAA050</t>
  </si>
  <si>
    <t>PAA060</t>
  </si>
  <si>
    <t>PAA070</t>
  </si>
  <si>
    <t>Contributi da Regione o Prov. Aut. (extra fondo) - Altro</t>
  </si>
  <si>
    <t xml:space="preserve">Contributi da Aziende sanitarie pubbliche della Regione o Prov. Aut. (extra fondo) </t>
  </si>
  <si>
    <t>Contributi da Aziende sanitarie pubbliche della Regione o Prov. Aut. (extra fondo) vincolati</t>
  </si>
  <si>
    <t>Contributi da Aziende sanitarie pubbliche della Regione o Prov. Aut. (extra fondo) altro</t>
  </si>
  <si>
    <t xml:space="preserve">Contributi da altri soggetti pubblici (extra fondo) </t>
  </si>
  <si>
    <t>PAA120</t>
  </si>
  <si>
    <t>PAA130</t>
  </si>
  <si>
    <t>PAA140</t>
  </si>
  <si>
    <t>PAA150</t>
  </si>
  <si>
    <t>PAA160</t>
  </si>
  <si>
    <t>PAA180</t>
  </si>
  <si>
    <t>PAA190</t>
  </si>
  <si>
    <t>PAA200</t>
  </si>
  <si>
    <t>PAA210</t>
  </si>
  <si>
    <t>PAA220</t>
  </si>
  <si>
    <t>PBA000</t>
  </si>
  <si>
    <t>PBA020</t>
  </si>
  <si>
    <t>PBA030</t>
  </si>
  <si>
    <t>PBA040</t>
  </si>
  <si>
    <t>PBA050</t>
  </si>
  <si>
    <t>PBA060</t>
  </si>
  <si>
    <t>PBA080</t>
  </si>
  <si>
    <t>PBA090</t>
  </si>
  <si>
    <t>PBA100</t>
  </si>
  <si>
    <t>PBA110</t>
  </si>
  <si>
    <t>PBA120</t>
  </si>
  <si>
    <t>PBA130</t>
  </si>
  <si>
    <t>PBA140</t>
  </si>
  <si>
    <t>Prestazioni di specialistica ambulatoriale</t>
  </si>
  <si>
    <t>Rimborso per prestazioni ambulatoriali e diagnostiche</t>
  </si>
  <si>
    <t>PBA160</t>
  </si>
  <si>
    <t>PBA170</t>
  </si>
  <si>
    <t>PBA180</t>
  </si>
  <si>
    <t>PBA190</t>
  </si>
  <si>
    <t>PBA210</t>
  </si>
  <si>
    <t>PBA230</t>
  </si>
  <si>
    <t>PBA240</t>
  </si>
  <si>
    <t>PBA250</t>
  </si>
  <si>
    <t>PBA260</t>
  </si>
  <si>
    <t>PCA000</t>
  </si>
  <si>
    <t>PCA010</t>
  </si>
  <si>
    <t>PDA000</t>
  </si>
  <si>
    <t>PDA020</t>
  </si>
  <si>
    <t>PDA030</t>
  </si>
  <si>
    <t>PDA040</t>
  </si>
  <si>
    <t>PDA050</t>
  </si>
  <si>
    <t>PDA060</t>
  </si>
  <si>
    <t>PDA080</t>
  </si>
  <si>
    <t>PDA090</t>
  </si>
  <si>
    <t>PDA100</t>
  </si>
  <si>
    <t>AA0460</t>
  </si>
  <si>
    <t>AA0470</t>
  </si>
  <si>
    <t>AA0480</t>
  </si>
  <si>
    <t>AA0490</t>
  </si>
  <si>
    <t>AA0500</t>
  </si>
  <si>
    <t>PDA210</t>
  </si>
  <si>
    <t>PDA220</t>
  </si>
  <si>
    <t>PDA230</t>
  </si>
  <si>
    <t>PDA250</t>
  </si>
  <si>
    <t>PDA260</t>
  </si>
  <si>
    <t>PDA270</t>
  </si>
  <si>
    <t>PDA290</t>
  </si>
  <si>
    <t>PDA300</t>
  </si>
  <si>
    <t>PDA310</t>
  </si>
  <si>
    <t>PDA320</t>
  </si>
  <si>
    <t>PDA330</t>
  </si>
  <si>
    <t>PDA350</t>
  </si>
  <si>
    <t>PDA360</t>
  </si>
  <si>
    <t>PDA370</t>
  </si>
  <si>
    <t>PDA380</t>
  </si>
  <si>
    <t>Ricavi per differenziale tariffe TUC</t>
  </si>
  <si>
    <t>Altre prestazioni sanitarie e sociosanitarie a rilevanza sanitaria non soggette a compensazione Extraregione</t>
  </si>
  <si>
    <t>Prestazioni di assistenza riabilitativa non soggette a compensazione Extraregione</t>
  </si>
  <si>
    <t>Altre prestazioni sanitarie e socio-sanitarie a rilevanza sanitaria non soggette a compensazione Extraregione</t>
  </si>
  <si>
    <t>Altre prestazioni sanitarie a rilevanza sanitaria - Mobilità attiva Internazionale</t>
  </si>
  <si>
    <t>Ricavi per prestazioni sanitarie e sociosanitarie a rilevanza sanitaria erogate da privati v/residenti Extraregione in compensazione (mobilità attiva)</t>
  </si>
  <si>
    <t>Prestazioni di ricovero da priv. Extraregione in compensazione (mobilità attiva)</t>
  </si>
  <si>
    <t>Prestazioni ambulatoriali da priv. Extraregione in compensazione  (mobilità attiva)</t>
  </si>
  <si>
    <t>Prestazioni di File F da priv. Extraregione in compensazione (mobilità attiva)</t>
  </si>
  <si>
    <t>Altre prestazioni sanitarie e sociosanitarie a rilevanza sanitaria erogate da privati v/residenti Extraregione in compensazione (mobilità attiva)</t>
  </si>
  <si>
    <t>Diritti di brevetto e diritti di utilizzazione delle opere d'ingegno - derivanti dall'attività di ricerca</t>
  </si>
  <si>
    <t>Diritti di brevetto e diritti di utilizzazione delle opere d'ingegno - altri</t>
  </si>
  <si>
    <t>Concessioni, licenze, marchi e diritti simili</t>
  </si>
  <si>
    <t>Migliorie su beni di terzi</t>
  </si>
  <si>
    <t>Pubblicità</t>
  </si>
  <si>
    <t>IMMOBILIZZAZIONI MATERIALI</t>
  </si>
  <si>
    <t>IMMOBILIZZAZIONI FINANZIARIE</t>
  </si>
  <si>
    <t>per contributi in conto capitale su gestioni pregresse (ASSR e altri)</t>
  </si>
  <si>
    <t>per contributi in conto capitale su gestioni liquidatorie (ASSR e altri)</t>
  </si>
  <si>
    <t>Altri crediti (ASSR e altri)</t>
  </si>
  <si>
    <t>Titoli di Stato</t>
  </si>
  <si>
    <t>Altre Obbligazioni</t>
  </si>
  <si>
    <t>Titoli azionari quotati in Borsa</t>
  </si>
  <si>
    <t>Titoli diversi</t>
  </si>
  <si>
    <t>RIMANENZE</t>
  </si>
  <si>
    <t>Prodotti farmaceutici ed emoderivati</t>
  </si>
  <si>
    <t>Medicinali con AIC, ad eccezione di vaccini ed emoderivati di produzione regionale</t>
  </si>
  <si>
    <t>Medicinali senza AIC</t>
  </si>
  <si>
    <t>Emoderivati di produzione regionale</t>
  </si>
  <si>
    <t>Sangue ed emocomponenti</t>
  </si>
  <si>
    <t>Dispositivi medici</t>
  </si>
  <si>
    <t>Dispositivi medici impiantabili attivi</t>
  </si>
  <si>
    <t>Dispositivi medico diagnostici in vitro (IVD)</t>
  </si>
  <si>
    <t>Prodotti dietetici</t>
  </si>
  <si>
    <t>AA0580</t>
  </si>
  <si>
    <t>AA0590</t>
  </si>
  <si>
    <t>AA0600</t>
  </si>
  <si>
    <t>AA0620</t>
  </si>
  <si>
    <t>Crediti verso ministero della difesa</t>
  </si>
  <si>
    <t>Crediti v/Stato per ricerca - finanziamenti per investimenti</t>
  </si>
  <si>
    <t>Crediti verso prefetture</t>
  </si>
  <si>
    <t>Crediti v/Regione o Provincia Autonoma per spesa corrente - IRAP</t>
  </si>
  <si>
    <t>Crediti v/Regione o Provincia Autonoma per spesa corrente - Addizionale IRPEF</t>
  </si>
  <si>
    <t>Crediti v/Regione o Provincia Autonoma per quota FSR</t>
  </si>
  <si>
    <t>Crediti v/Regione o Provincia Autonoma per mobilità attiva intraregionale</t>
  </si>
  <si>
    <t>Crediti v/Regione o Provincia Autonoma per mobilità attiva extraregionale</t>
  </si>
  <si>
    <t>Crediti v/Regione o Provincia Autonoma per acconto quota FSR</t>
  </si>
  <si>
    <t>Crediti v/Regione o Provincia Autonoma per finanziamento sanitario aggiuntivo corrente LEA</t>
  </si>
  <si>
    <t>Crediti v/Regione o Provincia Autonoma per finanziamento sanitario aggiuntivo corrente extra LEA</t>
  </si>
  <si>
    <t>Altre prestazioni di natura territoriale</t>
  </si>
  <si>
    <t>Prestazioni amministrative e gestionali</t>
  </si>
  <si>
    <t>Consulenze</t>
  </si>
  <si>
    <t>Diritti per rilascio certificati, cartelle cliniche e fotocopie</t>
  </si>
  <si>
    <t>Corrispettivi per diritti sanitari</t>
  </si>
  <si>
    <t>Sperimentazioni</t>
  </si>
  <si>
    <t>Cessione plasma</t>
  </si>
  <si>
    <t>Altri proventi e ricavi diversi:</t>
  </si>
  <si>
    <t>Ricavi c/transitorio</t>
  </si>
  <si>
    <t>Altri proventi e ricavi diversi</t>
  </si>
  <si>
    <t>Ricavi per prestazioni sanitarie erogate in regime di intramoenia</t>
  </si>
  <si>
    <t>Ricavi per prestazioni sanitarie intramoenia - Area ospedaliera</t>
  </si>
  <si>
    <t>Ricavi per prestazioni sanitarie intramoenia - Area specialistica</t>
  </si>
  <si>
    <t>Ricavi per prestazioni sanitarie intramoenia - Area sanità pubblica</t>
  </si>
  <si>
    <t>Ricavi per prestazioni sanitarie intramoenia - Consulenze (ex art. 55 c.1 lett. c), d) ed ex art. 57-58)</t>
  </si>
  <si>
    <t>Crediti v/Aziende sanitarie pubbliche della Regione - per mobilità in compensazione</t>
  </si>
  <si>
    <t>Crediti v/Aziende sanitarie pubbliche della Regione - per mobilità non in compensazione</t>
  </si>
  <si>
    <t>Crediti v/Aziende sanitarie pubbliche della Regione - per altre prestazioni</t>
  </si>
  <si>
    <t xml:space="preserve"> Crediti v/Aziende sanitarie pubbliche della Regione - per altre prestazioni</t>
  </si>
  <si>
    <t>Acconto quota FSR da distribuire</t>
  </si>
  <si>
    <t>Crediti v/Aziende sanitarie pubbliche Extraregione</t>
  </si>
  <si>
    <t>Crediti v/enti regionali</t>
  </si>
  <si>
    <t>Crediti v/sperimentazioni gestionali</t>
  </si>
  <si>
    <t>Crediti v/altre partecipate</t>
  </si>
  <si>
    <t>IVA a Credito</t>
  </si>
  <si>
    <t>IVA a Credito per acquisti Infra CEE</t>
  </si>
  <si>
    <t>IVA a Credito per autofatture</t>
  </si>
  <si>
    <t>Imposte varie</t>
  </si>
  <si>
    <t>Partecipazioni in imprese controllate</t>
  </si>
  <si>
    <t>Partecipazioni in imprese collegate</t>
  </si>
  <si>
    <t>Partecipazioni in altre imprese</t>
  </si>
  <si>
    <t>DISPONIBILITA' LIQUIDE</t>
  </si>
  <si>
    <t>Cassa economale</t>
  </si>
  <si>
    <t>Cassa economale 1</t>
  </si>
  <si>
    <t>Cassa economale 2</t>
  </si>
  <si>
    <t>Cassa prestazioni</t>
  </si>
  <si>
    <t>Cassa prestazioni 1</t>
  </si>
  <si>
    <t>Cassa prestazioni 2</t>
  </si>
  <si>
    <t>c/c di tesoreria</t>
  </si>
  <si>
    <t>Interessi attivi da liquidare</t>
  </si>
  <si>
    <t>Deposito affrancatrice1</t>
  </si>
  <si>
    <t>Deposito affrancatrice2</t>
  </si>
  <si>
    <t>Conti transitori</t>
  </si>
  <si>
    <t>Incassi c/transitorio</t>
  </si>
  <si>
    <t>Pagamenti c/transitorio</t>
  </si>
  <si>
    <t>Giroconti interni</t>
  </si>
  <si>
    <t>Giroconti note</t>
  </si>
  <si>
    <t>Giroconti cauzioni</t>
  </si>
  <si>
    <t>Giroconti documenti pagati</t>
  </si>
  <si>
    <t>Giroconti protocolli errati</t>
  </si>
  <si>
    <t>Giroconti ritenute personale dipendente</t>
  </si>
  <si>
    <t>Giroconti ritenute personale esterno</t>
  </si>
  <si>
    <t>Giroconti ritenute personale convenzionato</t>
  </si>
  <si>
    <t>Giroconti ritenute personale altro</t>
  </si>
  <si>
    <t>Giroconti c/c postale</t>
  </si>
  <si>
    <t>RATEI ATTIVI</t>
  </si>
  <si>
    <t>Ratei attivi v/Aziende sanitarie pubbliche della Regione</t>
  </si>
  <si>
    <t>RISCONTI ATTIVI</t>
  </si>
  <si>
    <t>Risconti attivi v/Aziende sanitarie pubbliche della Regione</t>
  </si>
  <si>
    <t>AA0660</t>
  </si>
  <si>
    <t>AA0680</t>
  </si>
  <si>
    <t>AA0690</t>
  </si>
  <si>
    <t>AA0700</t>
  </si>
  <si>
    <t>Concorsi, recuperi e rimborsi da Aziende sanitarie pubbliche della Regione</t>
  </si>
  <si>
    <t>Rimborso degli oneri stipendiali del personale dipendente dell'azienda in posizione di comando presso Aziende sanitarie pubbliche della Regione</t>
  </si>
  <si>
    <t>Rimborsi per acquisto beni da parte di Aziende sanitarie pubbliche della Regione</t>
  </si>
  <si>
    <t>Altri concorsi, recuperi e rimborsi da parte di Aziende sanitarie pubbliche della Regione</t>
  </si>
  <si>
    <t>Consulenze non sanitarie</t>
  </si>
  <si>
    <t>Altri concorsi, recuperi e rimborsi</t>
  </si>
  <si>
    <t>Concorsi, recuperi e rimborsi da altri soggetti pubblici</t>
  </si>
  <si>
    <t>Rimborso degli oneri stipendiali del personale dipendente dell'azienda in posizione di comando presso altri soggetti pubblici</t>
  </si>
  <si>
    <t>Rimborsi per acquisto beni da parte di altri soggetti pubblici</t>
  </si>
  <si>
    <t>Altri concorsi, recuperi e rimborsi da parte di altri soggetti pubblici</t>
  </si>
  <si>
    <t>Da comuni per integrazione rette in R.S.A.</t>
  </si>
  <si>
    <t>Da comuni per integrazione rette in attività sociale</t>
  </si>
  <si>
    <t>Contributi per copertura debiti al 31/12/2005</t>
  </si>
  <si>
    <r>
      <t>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</si>
  <si>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>Altro</t>
  </si>
  <si>
    <t>UTILI (PERDITE) PORTATI A NUOVO</t>
  </si>
  <si>
    <t>UTILE (PERDITA) D'ESERCIZIO</t>
  </si>
  <si>
    <t>FONDI AMMORTAMENTO e FONDI SVALUTAZIONE</t>
  </si>
  <si>
    <t>FONDI AMMORTAMENTO IMMOBILIZZAZIONI IMMATERIALI</t>
  </si>
  <si>
    <t>F.do Amm.to costi di impianto e di ampliamento</t>
  </si>
  <si>
    <t>F.do Amm.to costi di ricerca e sviluppo</t>
  </si>
  <si>
    <t>F.do Amm.to diritti di brevetto e diritti di utilizzazione delle opere d'ingegno - derivanti dall'attività di ricerca</t>
  </si>
  <si>
    <t>F.do Amm.to diritti di brevetto e diritti di utilizzazione delle opere d'ingegno - altri</t>
  </si>
  <si>
    <t>F.do Amm.to concessioni, licenze, marchi e diritti simili</t>
  </si>
  <si>
    <t>F.do Amm.to migliorie su beni di terzi</t>
  </si>
  <si>
    <t>F.do Amm.to pubblicità</t>
  </si>
  <si>
    <t>F.do Amm.to altre immobilizzazioni immateriali</t>
  </si>
  <si>
    <t>FONDI AMMORTAMENTO IMMOBILIZZAZIONI MATERIALI</t>
  </si>
  <si>
    <t>F.do Amm.to Fabbricati non strumentali (disponibili)</t>
  </si>
  <si>
    <t>F.do Amm.to Fabbricati strumentali (indisponibili)</t>
  </si>
  <si>
    <t>F.do Amm.to Impianti e macchinari</t>
  </si>
  <si>
    <t>F.do Amm.to Attrezzature sanitarie e scientifiche</t>
  </si>
  <si>
    <t>F.do Amm.to Mobili e arredi</t>
  </si>
  <si>
    <t>F.do Amm.to Automezzi</t>
  </si>
  <si>
    <t>Fondo svalutazione Crediti finanziari v/Stato</t>
  </si>
  <si>
    <t>Fondo svalutazione Crediti finanziari v/Regione</t>
  </si>
  <si>
    <t>Fondo svalutazione Crediti finanziari v/partecipate</t>
  </si>
  <si>
    <t>Fondo svalutazione Crediti finanziari v/altri</t>
  </si>
  <si>
    <t>Fondo Svalutazione Crediti v/Stato per spesa corrente - Integrazione a norma del D.L.vo 56/2000</t>
  </si>
  <si>
    <t>Fondo Svalutazione Crediti v/Stato per spesa corrente - FSN</t>
  </si>
  <si>
    <t>Fondo Svalutazione Crediti v/Stato per mobilità attiva extraregionale</t>
  </si>
  <si>
    <t>Fondo Svalutazione Crediti v/Stato per mobilità attiva internazionale</t>
  </si>
  <si>
    <t>Fondo Svalutazione Crediti v/Stato per acconto quota fabbisogno sanitario regionale standard</t>
  </si>
  <si>
    <t>AA0740</t>
  </si>
  <si>
    <t>Fondo Svalutazione Crediti v/Stato per ricerca corrente - Ministero della Salute</t>
  </si>
  <si>
    <t>BA1080</t>
  </si>
  <si>
    <t>BA1100</t>
  </si>
  <si>
    <t>AA0820</t>
  </si>
  <si>
    <t>AA0830</t>
  </si>
  <si>
    <t>BA1160</t>
  </si>
  <si>
    <t>BA1170</t>
  </si>
  <si>
    <t>BA1180</t>
  </si>
  <si>
    <t>BA1190</t>
  </si>
  <si>
    <t>Compartecipazione alla spesa per prestazioni sanitarie - Ticket sulle prestazioni di specialistica ambulatoriale</t>
  </si>
  <si>
    <t>Compartecipazione alla spesa per prestazioni sanitarie - Ticket sul pronto soccorso</t>
  </si>
  <si>
    <t>Compartecipazione alla spesa per prestazioni sanitarie (Ticket) - Altro</t>
  </si>
  <si>
    <t>Quota contributi c/capitale imputata all'esercizio</t>
  </si>
  <si>
    <t>Quota imputata all'esercizio dei finanziamenti per investimenti dallo Stato</t>
  </si>
  <si>
    <t xml:space="preserve">Quota imputata all'esercizio dei finanziamenti per investimenti da Regione </t>
  </si>
  <si>
    <t>Quota imputata all'esercizio dei finanziamenti per beni di prima dotazione</t>
  </si>
  <si>
    <t>Quota imputata all'esercizio dei contributi in c/ esercizio FSR destinati ad investimenti</t>
  </si>
  <si>
    <t>Quota imputata all'esercizio degli altri contributi in c/ esercizio destinati ad investimenti</t>
  </si>
  <si>
    <t>Quota imputata all'esercizio di altre poste del patrimonio netto</t>
  </si>
  <si>
    <t>Altri ricavi e proventi</t>
  </si>
  <si>
    <t>Ricavi per prestazioni non sanitarie</t>
  </si>
  <si>
    <t>Differenze alberghiere camere speciali</t>
  </si>
  <si>
    <t>Cessione liquidi di fissaggio, rottami e materiali diversi</t>
  </si>
  <si>
    <t>Altri ricavi per prestazioni non sanitarie</t>
  </si>
  <si>
    <t>Fitti attivi ed altri proventi da attività immobiliari</t>
  </si>
  <si>
    <t>Rimborso spese condominiali</t>
  </si>
  <si>
    <t>Locazioni attive</t>
  </si>
  <si>
    <t>Altri fitti attivi ed altri proventi da attività immobiliari</t>
  </si>
  <si>
    <t>Altri proventi diversi</t>
  </si>
  <si>
    <t>Cessione gestione esercizi pubblici e macchine distributrici</t>
  </si>
  <si>
    <t>Donazioni e lasciti</t>
  </si>
  <si>
    <t>Interessi attivi</t>
  </si>
  <si>
    <t>Interessi attivi su c/tesoreria unica</t>
  </si>
  <si>
    <t>Interessi attivi su c/c postali e bancari</t>
  </si>
  <si>
    <t>BA1300</t>
  </si>
  <si>
    <t>Fondo rischi per copertura diretta dei rischi (autoassicurazione)</t>
  </si>
  <si>
    <t>Altri fondi rischi</t>
  </si>
  <si>
    <t>Fondo equo indennizzo</t>
  </si>
  <si>
    <t>Fondo accordi bonari</t>
  </si>
  <si>
    <t>FONDI DA DISTRIBUIRE</t>
  </si>
  <si>
    <t>FSR indistinto da distribuire</t>
  </si>
  <si>
    <t>FSR vincolato da distribuire</t>
  </si>
  <si>
    <t>Fondo per ripiano disavanzi pregressi</t>
  </si>
  <si>
    <t>Fondo finanziamento sanitario aggiuntivo corrente LEA</t>
  </si>
  <si>
    <t>Fondo finanziamento sanitario aggiuntivo corrente extra LEA</t>
  </si>
  <si>
    <t>Fondo finanziamento per ricerca</t>
  </si>
  <si>
    <t>Fondo finanziamento per investimenti</t>
  </si>
  <si>
    <t>AA0850</t>
  </si>
  <si>
    <t>Quote inutilizzate contributi vincolati da privati - altro</t>
  </si>
  <si>
    <t>ALTRI FONDI PER ONERI E SPESE</t>
  </si>
  <si>
    <t>Fondi integrativi pensione</t>
  </si>
  <si>
    <t>Fondi rinnovi contrattuali</t>
  </si>
  <si>
    <t xml:space="preserve">Fondo rinnovi contrattuali personale dipendente </t>
  </si>
  <si>
    <t>Fondo rinnovi convenzioni MMG/PLS/MCA</t>
  </si>
  <si>
    <t>Fondo rinnovi convenzioni medici Sumai</t>
  </si>
  <si>
    <t>Altri fondi per oneri e spese</t>
  </si>
  <si>
    <t>Fondo oneri personale in quiescienza</t>
  </si>
  <si>
    <t>FONDO PER PREMI OPEROSITA' MEDICI SUMAI</t>
  </si>
  <si>
    <t>FONDO PER TRATTAMENTO DI FINE RAPPORTO DIPENDENTI</t>
  </si>
  <si>
    <t>DEBITI</t>
  </si>
  <si>
    <t>DEBITI PER MUTUI PASSIVI</t>
  </si>
  <si>
    <t>DEBITI V/STATO</t>
  </si>
  <si>
    <t>Debiti v/Stato per mobilità passiva extraregionale</t>
  </si>
  <si>
    <t>Debiti v/Stato per mobilità passiva internazionale</t>
  </si>
  <si>
    <t>Acconto quota FSR v/Stato</t>
  </si>
  <si>
    <t>Debiti v/Stato per restituzione finanziamenti - per ricerca</t>
  </si>
  <si>
    <t>Altri debiti v/Stato</t>
  </si>
  <si>
    <t xml:space="preserve">Acconti su contributi </t>
  </si>
  <si>
    <t>Debiti per fatture ricevute e da ricevere</t>
  </si>
  <si>
    <t>Note credito da emettere/note debito da ricevere</t>
  </si>
  <si>
    <t>DEBITI V/REGIONE O PROVINCIA AUTONOMA</t>
  </si>
  <si>
    <t>Debiti v/Regione o Provincia Autonoma per finanziamenti</t>
  </si>
  <si>
    <t>AA0930</t>
  </si>
  <si>
    <t>AA0950</t>
  </si>
  <si>
    <t>AA0960</t>
  </si>
  <si>
    <t>AA0970</t>
  </si>
  <si>
    <t>Debiti v/Aziende sanitarie pubbliche della Regione - per finanziamento sanitario aggiuntivo corrente extra LEA</t>
  </si>
  <si>
    <t>Debiti v/Aziende sanitarie pubbliche della Regione - per mobilità in compensazione</t>
  </si>
  <si>
    <t>Debiti v/Aziende sanitarie pubbliche della Regione - per mobilità non in compensazione</t>
  </si>
  <si>
    <t>Debiti v/Aziende sanitarie pubbliche della Regione - per altre prestazioni</t>
  </si>
  <si>
    <t>Debiti verso aziende sanitarie della Regione - per altre prestazioni</t>
  </si>
  <si>
    <t xml:space="preserve">Debiti v/Aziende sanitarie pubbliche Extraregione </t>
  </si>
  <si>
    <t>Debiti verso aziende sanitarie extra regionali</t>
  </si>
  <si>
    <t>Insussistenze attive v/Aziende sanitarie pubbliche della Regione</t>
  </si>
  <si>
    <t>Insussistenze attive v/terzi</t>
  </si>
  <si>
    <t>Insussistenze attive v/terzi relative alla mobilità extraregionale</t>
  </si>
  <si>
    <t>Insussistenze attive v/terzi relative al personale</t>
  </si>
  <si>
    <t>Insussistenze attive v/terzi relative alle convenzioni con medici di base</t>
  </si>
  <si>
    <t>Insussistenze attive v/terzi relative alle convenzioni per la specialistica</t>
  </si>
  <si>
    <t>Insussistenze attive v/terzi relative all'acquisto prestaz. sanitarie da operatori accreditati</t>
  </si>
  <si>
    <t>Insussistenze attive v/terzi relative all'acquisto di beni e servizi</t>
  </si>
  <si>
    <t>Altre insussistenze attive v/terzi</t>
  </si>
  <si>
    <t>SCHEMA DI RENDICONTO FINANZIARIO</t>
  </si>
  <si>
    <t>OPERAZIONI DI GESTIONE REDDITUALE</t>
  </si>
  <si>
    <t>(-)</t>
  </si>
  <si>
    <t>utilizzo fondi per rischi e oneri (compreso il rilascio fondi per esubero)</t>
  </si>
  <si>
    <t>TOTALE Flusso di CCN della gestione corrente</t>
  </si>
  <si>
    <t>(+)/(-)</t>
  </si>
  <si>
    <t>(+)</t>
  </si>
  <si>
    <t>risultato di esercizio</t>
  </si>
  <si>
    <t>- Voci che non hanno effetto sulla liquidità: costi e ricavi non monetari</t>
  </si>
  <si>
    <t>ammortamenti fabbricati</t>
  </si>
  <si>
    <t>ammortamenti altre immobilizzazioni materiali</t>
  </si>
  <si>
    <t>ammortamenti immobilizzazioni immateriali</t>
  </si>
  <si>
    <t>Ammortamenti</t>
  </si>
  <si>
    <t>Utilizzo finanziamenti per investimenti</t>
  </si>
  <si>
    <t>Utilizzo fondi riserva: investimenti, incentivi al personale, successioni e donaz., plusvalenze da reinvestire</t>
  </si>
  <si>
    <t>BA1540</t>
  </si>
  <si>
    <t>BA1550</t>
  </si>
  <si>
    <t>AA0990</t>
  </si>
  <si>
    <t>AA1000</t>
  </si>
  <si>
    <t>AA1010</t>
  </si>
  <si>
    <t>AA1020</t>
  </si>
  <si>
    <t>AA1030</t>
  </si>
  <si>
    <t>AA1040</t>
  </si>
  <si>
    <t>AA1050</t>
  </si>
  <si>
    <t>AA1070</t>
  </si>
  <si>
    <t>BA1740</t>
  </si>
  <si>
    <t>BA1760</t>
  </si>
  <si>
    <t>BA0080</t>
  </si>
  <si>
    <t>Altre competenze</t>
  </si>
  <si>
    <t>Oneri sociali</t>
  </si>
  <si>
    <t>Costi per assistenza PLS</t>
  </si>
  <si>
    <t>Costi per assistenza Continuità assistenziale</t>
  </si>
  <si>
    <t>Compensi fissi  Conv. per ass. guardia medica festiva e notturna</t>
  </si>
  <si>
    <t>Compensi fissi  Conv. per emergenza sanitaria territoriale</t>
  </si>
  <si>
    <t>Compensi extra derivanti da accordi nazionali</t>
  </si>
  <si>
    <t>Compensi da accordi regionali</t>
  </si>
  <si>
    <t>Compensi da accordi aziendali</t>
  </si>
  <si>
    <t>Premi assicurativi malattia</t>
  </si>
  <si>
    <t>Formazione</t>
  </si>
  <si>
    <t>accantonamenti a fondi per rischi e oneri</t>
  </si>
  <si>
    <t>- Fondo per rischi ed oneri futuri</t>
  </si>
  <si>
    <t>aumento/diminuzione debiti verso regione e provincia autonoma, esclusa la variazione relativa a debiti per acquisto di beni strumentali</t>
  </si>
  <si>
    <t>aumento/diminuzione debiti verso comune</t>
  </si>
  <si>
    <t>Premi assicurativi malattia  Conv. per ass. guardia medica turistica</t>
  </si>
  <si>
    <t>Oneri sociali Conv. per ass. guardia medica festiva e notturna</t>
  </si>
  <si>
    <t>Oneri sociali Conv. per emergenza sanitaria territoriale</t>
  </si>
  <si>
    <t>Oneri sociali  Conv. per ass. guardia medica turistica</t>
  </si>
  <si>
    <t>Altro (medicina dei servizi, psicologi, medici 118, ecc)</t>
  </si>
  <si>
    <t xml:space="preserve">Compensi fissi </t>
  </si>
  <si>
    <t>Medicina fiscale</t>
  </si>
  <si>
    <t>- da pubblico (Aziende sanitarie pubbliche della Regione) - Mobilità intraregionale</t>
  </si>
  <si>
    <t>- da pubblico (Aziende sanitarie pubbliche Extraregione) - Mobilità extraregionale</t>
  </si>
  <si>
    <t>Acquisti servizi sanitari per farmaceutica</t>
  </si>
  <si>
    <t>Prodotti farmaceutici e galenici</t>
  </si>
  <si>
    <t>Contributi farmacie rurali ed Enpaf</t>
  </si>
  <si>
    <t>- da pubblico (Aziende sanitarie pubbliche della Regione)- Mobilità intraregionale</t>
  </si>
  <si>
    <t>- da pubblico (Extraregione)</t>
  </si>
  <si>
    <t>diminuzione/aumento crediti parte corrente v/Regione - vincolate per partecipazioni regioni a statuto speciale</t>
  </si>
  <si>
    <t>diminuzione/aumento crediti parte corrente v/Regione -gettito fiscalità regionale</t>
  </si>
  <si>
    <t>diminuzione/aumento crediti parte corrente v/Regione - altri contributi extrafondo</t>
  </si>
  <si>
    <t xml:space="preserve">diminuzione/aumento crediti parte corrente v/Regione </t>
  </si>
  <si>
    <t>diminuzione/aumento crediti parte corrente v/Comune</t>
  </si>
  <si>
    <t>diminuzione/aumento crediti parte corrente v/Asl-Ao</t>
  </si>
  <si>
    <t>diminuzione/aumento crediti parte corrente v/Erario</t>
  </si>
  <si>
    <t>diminuzione/aumento crediti parte corrente v/Regione per partecipazioni regioni a statuto speciale</t>
  </si>
  <si>
    <t>diminuzione/aumento crediti parte corrente v/Altri</t>
  </si>
  <si>
    <t>diminuzione/aumento di crediti</t>
  </si>
  <si>
    <t>diminuzione/aumento del magazzino</t>
  </si>
  <si>
    <t>diminuzione/aumento di acconti a fornitori per magazzino</t>
  </si>
  <si>
    <t>BA0090</t>
  </si>
  <si>
    <t>BA0100</t>
  </si>
  <si>
    <t>BA0220</t>
  </si>
  <si>
    <t>BA0230</t>
  </si>
  <si>
    <t>BA0240</t>
  </si>
  <si>
    <t>Acquisto di prestazioni ambulatoriali e diagnostiche extraregione  fatturate</t>
  </si>
  <si>
    <t>- da privato - Medici SUMAI</t>
  </si>
  <si>
    <t>Compensi fissi</t>
  </si>
  <si>
    <t>Compendi da fondo ponderazione</t>
  </si>
  <si>
    <t>- da privato</t>
  </si>
  <si>
    <t>Servizi sanitari per assistenza specialistica da IRCCS privati e Policlinici privati</t>
  </si>
  <si>
    <t>Servizi sanitari per assistenza specialistica da Ospedali Classificati privati</t>
  </si>
  <si>
    <t>Servizi sanitari per assistenza specialistica da Case di Cura private</t>
  </si>
  <si>
    <t>Servizi sanitari per assistenza specialistica da altri privati</t>
  </si>
  <si>
    <t>- da privato per cittadini non residenti - Extraregione (mobilità attiva in compensazione)</t>
  </si>
  <si>
    <t>Acquisti servizi sanitari per assistenza riabilitativa</t>
  </si>
  <si>
    <t>- da pubblico (Extraregione) non soggetti a compensazione</t>
  </si>
  <si>
    <t>- da privato (intraregionale)</t>
  </si>
  <si>
    <t>BA2050</t>
  </si>
  <si>
    <t>BA2060</t>
  </si>
  <si>
    <t>BA2070</t>
  </si>
  <si>
    <t>BA2120</t>
  </si>
  <si>
    <t>BA2130</t>
  </si>
  <si>
    <t>BA2140</t>
  </si>
  <si>
    <t>BA2160</t>
  </si>
  <si>
    <t>BA2170</t>
  </si>
  <si>
    <t>BA2180</t>
  </si>
  <si>
    <t>BA2200</t>
  </si>
  <si>
    <t xml:space="preserve">Acquisto immobilizzazioni immateriali in corso </t>
  </si>
  <si>
    <t>Acquisto altre immobilizzazioni immateriali</t>
  </si>
  <si>
    <t>Acquisto Immobilizzazioni Immateriali</t>
  </si>
  <si>
    <t>Valore netto contabile costi di impianto e di ampliamento dismessi</t>
  </si>
  <si>
    <t>Valore netto contabile costi di ricerca e sviluppo dismessi</t>
  </si>
  <si>
    <t>Valore netto contabile Diritti di brevetto e diritti di utilizzazione delle opere d'ingegno dismessi</t>
  </si>
  <si>
    <t>Valore netto contabile immobilizzazioni immateriali in corso dismesse</t>
  </si>
  <si>
    <t>Valore netto contabile altre immobilizzazioni immateriali dismesse</t>
  </si>
  <si>
    <t>Valore netto  contabile Immobilizzazioni Immateriali dismesse</t>
  </si>
  <si>
    <t xml:space="preserve">Acquisto terreni </t>
  </si>
  <si>
    <t xml:space="preserve">Acquisto fabbricati </t>
  </si>
  <si>
    <t xml:space="preserve">Acquisto impianti e macchinari </t>
  </si>
  <si>
    <t xml:space="preserve">Acquisto attrezzature sanitarie e scientifiche </t>
  </si>
  <si>
    <t xml:space="preserve">Acquisto mobili e arredi </t>
  </si>
  <si>
    <t xml:space="preserve">Acquisto automezzi </t>
  </si>
  <si>
    <t xml:space="preserve">Acquisto altri beni materiali </t>
  </si>
  <si>
    <t xml:space="preserve">Acquisto immobilizzazioni materiali in corso </t>
  </si>
  <si>
    <t>Acquisto Immobilizzazioni Materiali</t>
  </si>
  <si>
    <t>Valore netto  contabile terreni dismessi</t>
  </si>
  <si>
    <t>Valore netto  contabile fabbricati dismessi</t>
  </si>
  <si>
    <t>Valore netto  contabile impianti e macchinari dismessi</t>
  </si>
  <si>
    <t>Valore netto  contabile attrezzature sanitarie e scientifiche dismesse</t>
  </si>
  <si>
    <t>Valore netto  contabile mobili e arredi dismessi</t>
  </si>
  <si>
    <t>Valore netto  contabile automezzi dismessi</t>
  </si>
  <si>
    <t>Valore netto  contabile altri beni materiali dismessi</t>
  </si>
  <si>
    <t>Valore netto contabile Immobilizzazioni Materiali dismesse</t>
  </si>
  <si>
    <t>Acquisto crediti finanziari</t>
  </si>
  <si>
    <t>Acquisto titoli</t>
  </si>
  <si>
    <t>Acquisto Immobilizzazioni Finanziarie</t>
  </si>
  <si>
    <t>Valore netto  contabile crediti finanziari dismessi</t>
  </si>
  <si>
    <t>Valore netto  contabile titoli dismessi</t>
  </si>
  <si>
    <t>Valore netto  contabile Immobilizzazioni Finanziarie dismesse</t>
  </si>
  <si>
    <t>Aumento/Diminuzione debiti v/fornitori di immobilizzazioni</t>
  </si>
  <si>
    <t>B - Totale attività di investimento</t>
  </si>
  <si>
    <t>ATTIVITÀ DI FINANZIAMENTO</t>
  </si>
  <si>
    <t>diminuzione/aumento crediti vs Stato (finanziamenti per investimenti)</t>
  </si>
  <si>
    <t>diminuzione/aumento crediti vs Regione  (finanziamenti per investimenti)</t>
  </si>
  <si>
    <t>diminuzione/aumento crediti vs Regione  (aumento fondo di dotazione)</t>
  </si>
  <si>
    <t>diminuzione/aumento crediti vs Regione  (ripiano perdite)</t>
  </si>
  <si>
    <t>Compartecipazione al personale per att. libero professionale intramoenia - Consulenze (ex art. 55 c.1 lett. c), d) ed ex Art. 57-58) (Aziende sanitarie pubbliche della Regione)</t>
  </si>
  <si>
    <t>Compartecipazione al personale per att. libero professionale intramoenia - Altro</t>
  </si>
  <si>
    <t>Consulenze a favore di terzi, rimborsate Dirigenza ruolo professionale</t>
  </si>
  <si>
    <t xml:space="preserve">Consulenze a favore di terzi, rimborsate Dirigenza ruolo tecnico </t>
  </si>
  <si>
    <t xml:space="preserve">Consulenze a favore di terzi, rimborsate Dirigenza ruolo amministrativo </t>
  </si>
  <si>
    <t>Consulenze a favore di terzi, rimborsate Comparto ruolo sanitario</t>
  </si>
  <si>
    <t>Consulenze a favore di terzi, rimborsate Comparto ruolo professionale</t>
  </si>
  <si>
    <t>Consulenze a favore di terzi, rimborsate Comparto ruolo tecnico</t>
  </si>
  <si>
    <t xml:space="preserve">Consulenze a favore di terzi, rimborsate Comparto ruolo amministrativo </t>
  </si>
  <si>
    <t>Personale di supporto diretto e indiretto</t>
  </si>
  <si>
    <t>Quota di perequazione</t>
  </si>
  <si>
    <t>Compartecipazione al personale per att. libero  professionale intramoenia - Altro (Aziende sanitarie pubbliche della Regione)</t>
  </si>
  <si>
    <t>Rimborsi, assegni e contributi sanitari</t>
  </si>
  <si>
    <t>Contributi ad associazioni di volontariato</t>
  </si>
  <si>
    <t>Rimborsi per cure all'estero</t>
  </si>
  <si>
    <t>Contributi a società partecipate e/o enti dipendenti della Regione</t>
  </si>
  <si>
    <t>Contributo Legge 210/92</t>
  </si>
  <si>
    <t>Altri rimborsi, assegni e contributi</t>
  </si>
  <si>
    <t>Rimborsi per ricoveri in Italia</t>
  </si>
  <si>
    <t>Rimborsi per altra assistenza sanitaria</t>
  </si>
  <si>
    <t>Contributi ai nefropatici</t>
  </si>
  <si>
    <t>Contributi ai donatori di sangue lavoratori</t>
  </si>
  <si>
    <t>Altri contributi agli assistiti</t>
  </si>
  <si>
    <t>Altri contributi per attività socio - assistenziale</t>
  </si>
  <si>
    <t>Contributi ad enti</t>
  </si>
  <si>
    <t>Rimborsi per responsabilità civile</t>
  </si>
  <si>
    <t>Rimborsi per attività delegate della Regione</t>
  </si>
  <si>
    <t>Rimborsi, assegni e contributi v/Aziende sanitarie pubbliche della Regione</t>
  </si>
  <si>
    <t>Altri rimborsi, assegni e contributi v/Aziende sanitarie pubbliche della Regione</t>
  </si>
  <si>
    <t>Consulenze, Collaborazioni,  Interinale e altre prestazioni di lavoro sanitarie e sociosanitarie</t>
  </si>
  <si>
    <t>Consulenze sanitarie e sociosan. da Aziende sanitarie pubbliche della Regione</t>
  </si>
  <si>
    <t>Consulenze sanitarie e sociosanit. da terzi - Altri soggetti pubblici</t>
  </si>
  <si>
    <t>diminuzione/aumento crediti vs Regione  (copertura debiti al 31.12.2005)</t>
  </si>
  <si>
    <t>aumento  fondo di dotazione</t>
  </si>
  <si>
    <t>aumento contributi in c/capitale da regione e da altri</t>
  </si>
  <si>
    <t>altri aumenti/diminuzioni al patrimonio netto*</t>
  </si>
  <si>
    <t>aumenti/diminuzioni nette contabili al patrimonio netto</t>
  </si>
  <si>
    <t>aumento/diminuzione debiti C/C bancari e istituto tesoriere*</t>
  </si>
  <si>
    <t>assunzione nuovi mutui*</t>
  </si>
  <si>
    <t>mutui quota capitale rimborsata</t>
  </si>
  <si>
    <t>C - Totale attività di finanziamento</t>
  </si>
  <si>
    <t>FLUSSO DI CASSA COMPLESSIVO (A+B+C)</t>
  </si>
  <si>
    <t>Delta liquidità tra inizio e fine esercizio (al netto dei conti bancari passivi)</t>
  </si>
  <si>
    <t>Squadratura tra il valore delle disponibilità liquide nello SP e il valore del flusso di cassa complessivo</t>
  </si>
  <si>
    <t>aumento/diminuzione debiti verso arpa</t>
  </si>
  <si>
    <t>diminuzione/aumento crediti parte corrente v/ARPA</t>
  </si>
  <si>
    <t>Totale costi</t>
  </si>
  <si>
    <t>Totale ricavi</t>
  </si>
  <si>
    <t>Altri oneri per il personale personale dirigente non medico:</t>
  </si>
  <si>
    <t>BA2830</t>
  </si>
  <si>
    <t>BA2840</t>
  </si>
  <si>
    <t>BA2850</t>
  </si>
  <si>
    <t>BA2860</t>
  </si>
  <si>
    <t>BA2870</t>
  </si>
  <si>
    <t>Altre utenze</t>
  </si>
  <si>
    <t>Acqua</t>
  </si>
  <si>
    <t>Gas</t>
  </si>
  <si>
    <t>Canoni radiotelevisivi</t>
  </si>
  <si>
    <t>Banche dati</t>
  </si>
  <si>
    <t>Premi di assicurazione</t>
  </si>
  <si>
    <t xml:space="preserve">Premi di assicurazione - R.C. Professionale </t>
  </si>
  <si>
    <t>Premi di assicurazione - Altri premi assicurativi</t>
  </si>
  <si>
    <t>Altri servizi non sanitari</t>
  </si>
  <si>
    <t>Altri servizi non sanitari da pubblico (Aziende sanitarie pubbliche della Regione)</t>
  </si>
  <si>
    <t>Altri servizi non sanitari da altri soggetti pubblici</t>
  </si>
  <si>
    <t>Altri servizi non sanitari da pubblico</t>
  </si>
  <si>
    <t>Altri servizi socio - assistenziali da pubblico</t>
  </si>
  <si>
    <t>Altri servizi non sanitari da privato</t>
  </si>
  <si>
    <t>Servizi di vigilanza</t>
  </si>
  <si>
    <t>Servizi religiosi</t>
  </si>
  <si>
    <t>Spese bancarie</t>
  </si>
  <si>
    <t>Spese di incasso</t>
  </si>
  <si>
    <t>Spese di rappresentanza</t>
  </si>
  <si>
    <t>Pubblicità e inserzioni</t>
  </si>
  <si>
    <t>Altre spese legali</t>
  </si>
  <si>
    <t>Spese postali</t>
  </si>
  <si>
    <t>Bolli e marche</t>
  </si>
  <si>
    <t>Abbonamenti e riviste</t>
  </si>
  <si>
    <t>Altre spese generali e amministrative</t>
  </si>
  <si>
    <t>Rimborsi spese personale dipendente</t>
  </si>
  <si>
    <t>Altri rimborsi spese</t>
  </si>
  <si>
    <t>Altri servizi socio - assistenziali da privato</t>
  </si>
  <si>
    <t>Consulenze, Collaborazioni, Interinale e altre prestazioni di lavoro non sanitarie</t>
  </si>
  <si>
    <t>Consulenze non sanitarie da Aziende sanitarie pubbliche della Regione</t>
  </si>
  <si>
    <t>Consulenze non sanitarie da Terzi - Altri soggetti pubblici</t>
  </si>
  <si>
    <t>Consulenze, Collaborazioni, Interinale e altre prestazioni di lavoro non sanitarie da privato</t>
  </si>
  <si>
    <t>Consulenze non sanitarie da privato</t>
  </si>
  <si>
    <t>Consulenze fiscali</t>
  </si>
  <si>
    <t>Consulenze amministrative</t>
  </si>
  <si>
    <t>Consulenze tecniche</t>
  </si>
  <si>
    <t>Consulenze legali</t>
  </si>
  <si>
    <t>Altre consulenze non sanitarie da privato</t>
  </si>
  <si>
    <t>Collaborazioni coordinate e continuative non sanitarie da privato</t>
  </si>
  <si>
    <t>Altre competenze personale dirigente non medico</t>
  </si>
  <si>
    <t>Straordinario</t>
  </si>
  <si>
    <t>Indennità personale</t>
  </si>
  <si>
    <t>Retribuzione per produttività personale</t>
  </si>
  <si>
    <t>Altri oneri per il personale</t>
  </si>
  <si>
    <t>Altre competenze personale dirigente ruolo professionale</t>
  </si>
  <si>
    <t>Altre competenze personale dirigente ruolo tecnico</t>
  </si>
  <si>
    <t>Altre competenze personale dirigente ruolo amministrativo</t>
  </si>
  <si>
    <t>Risultato</t>
  </si>
  <si>
    <t>b) Ricavi per prestazioni sanitarie e sociosanitarie - intramoenia</t>
  </si>
  <si>
    <t>d) Contributi in c/esercizio - da privati</t>
  </si>
  <si>
    <t>c) Contributi in c/esercizio per ricerca</t>
  </si>
  <si>
    <t>b) Contributi in c/esercizio extra fondo</t>
  </si>
  <si>
    <t>a) Contributi in conto esercizio da Regione  o Provincia Autonoma per quota F.S. rgionale</t>
  </si>
  <si>
    <t>c) Ricavi per prestazioni sanitarie e sociosanitarie - altro</t>
  </si>
  <si>
    <t>a) Ricavi per prestazioni sanitarie e sociosanitarie - ad aziende sanitarie pubbliche</t>
  </si>
  <si>
    <t>a) Acquisti di beni sanitari</t>
  </si>
  <si>
    <t>b) Acquisti di beni non sanitari</t>
  </si>
  <si>
    <t>a) Personale dirigente medico</t>
  </si>
  <si>
    <t>b) Personale dirigente ruolo sanitario non medico</t>
  </si>
  <si>
    <t>c) Personale comparto ruolo sanitario</t>
  </si>
  <si>
    <t>d) Personale dirigente altri ruoli</t>
  </si>
  <si>
    <t>e) Personale comparto altri ruoli</t>
  </si>
  <si>
    <t>a) Ammortamento immobilizzazioni immateriali</t>
  </si>
  <si>
    <t>b) Ammortamento dei fabbricati</t>
  </si>
  <si>
    <t>c) Ammortamento delle altre immobilizzazioni materiali</t>
  </si>
  <si>
    <t>a) Variazione delle rimanenze sanitarie</t>
  </si>
  <si>
    <t>b) Variazione delle rimanenze non sanitarie</t>
  </si>
  <si>
    <t>a) Plusvalenze</t>
  </si>
  <si>
    <t>b) Altri proventi straordinari</t>
  </si>
  <si>
    <t>a) Minusvalenze</t>
  </si>
  <si>
    <t>b) Altri oneri straordinari</t>
  </si>
  <si>
    <t>a) IRAP relativa a personale dipendente</t>
  </si>
  <si>
    <t>b) IRAP relativa a collaboratori e personale assimilato a lavoro dipendente</t>
  </si>
  <si>
    <t>c) IRAP relativa ad attività di libera professione (intramoenia)</t>
  </si>
  <si>
    <t>d) IRAP relativa ad attività commerciale</t>
  </si>
  <si>
    <t>Fondo Svalutazione Crediti v/Aziende sanitarie pubbliche della Regione - acconto quota FSR da distribuire</t>
  </si>
  <si>
    <t>Fondo Svalutazione Crediti v/Erario</t>
  </si>
  <si>
    <t>Livello</t>
  </si>
  <si>
    <t>Stato Patrimoniale - Passivo</t>
  </si>
  <si>
    <t xml:space="preserve">CODICE VOCE SP </t>
  </si>
  <si>
    <t>Stato Patrimoniale - Attivo</t>
  </si>
  <si>
    <t>CODICE VOCE SP</t>
  </si>
  <si>
    <t>EA0230</t>
  </si>
  <si>
    <t>EA0240</t>
  </si>
  <si>
    <t>EA0250</t>
  </si>
  <si>
    <t>EA0270</t>
  </si>
  <si>
    <t>EA0290</t>
  </si>
  <si>
    <t>EA0300</t>
  </si>
  <si>
    <t>EA0330</t>
  </si>
  <si>
    <t>EA0340</t>
  </si>
  <si>
    <t>Costo del personale dirigente non medico - tempo indeterminato</t>
  </si>
  <si>
    <t>Indennità di risultato</t>
  </si>
  <si>
    <t>Altro trattamento accessorio</t>
  </si>
  <si>
    <t>Oneri sociali su retribuzione</t>
  </si>
  <si>
    <t>Costo del personale dirigente non medico - tempo determinato</t>
  </si>
  <si>
    <t>Costo del personale comparto ruolo sanitario</t>
  </si>
  <si>
    <t>Costo del personale comparto ruolo sanitario - tempo indeterminato</t>
  </si>
  <si>
    <t>Costo del personale comparto ruolo sanitario - tempo determinato</t>
  </si>
  <si>
    <t>Costo del personale comparto ruolo sanitario - altro</t>
  </si>
  <si>
    <t>Personale del ruolo professionale</t>
  </si>
  <si>
    <t>Costo del personale dirigente ruolo professionale</t>
  </si>
  <si>
    <t>Costo del personale dirigente ruolo professionale - tempo indeterminato</t>
  </si>
  <si>
    <t>Costo del personale dirigente ruolo professionale - tempo determinato</t>
  </si>
  <si>
    <t>Costo del personale dirigente ruolo professionale - altro</t>
  </si>
  <si>
    <t xml:space="preserve">Crediti verso altre Amministrazioni centrali </t>
  </si>
  <si>
    <t>F.do Svalut. Terreni disponibili</t>
  </si>
  <si>
    <t>F.do Svalut. Terreni indisponibili</t>
  </si>
  <si>
    <t>F.do Svalut. Fabbricati disponibili</t>
  </si>
  <si>
    <t>F.do Svalut. Fabbricati indisponibili</t>
  </si>
  <si>
    <t>Svalutazione terreni disponibili</t>
  </si>
  <si>
    <t>Svalutazione terreni indisponibili</t>
  </si>
  <si>
    <t>Svalutazione fabbricati disponibili</t>
  </si>
  <si>
    <t>Svalutazione fabbricati indisponibili</t>
  </si>
  <si>
    <t>Svalutazione Crediti v/Aziende sanitarie pubbliche della Regione - acconto quota FSR da distribuire</t>
  </si>
  <si>
    <t>Svalutazione Crediti v/Erario</t>
  </si>
  <si>
    <t xml:space="preserve"> VOCE MODELLO CE</t>
  </si>
  <si>
    <t>Costo del personale comparto ruolo tecnico - tempo indeterminato</t>
  </si>
  <si>
    <t>Costo del personale comparto ruolo tecnico - tempo determinato</t>
  </si>
  <si>
    <t>Costo del personale comparto ruolo tecnico - altro</t>
  </si>
  <si>
    <t>Personale del ruolo amministrativo</t>
  </si>
  <si>
    <t>Costo del personale dirigente ruolo amministrativo</t>
  </si>
  <si>
    <t>Costo del personale dirigente ruolo amministrativo - tempo indeterminato</t>
  </si>
  <si>
    <t>Costo del personale dirigente ruolo amministrativo - tempo determinato</t>
  </si>
  <si>
    <t>Costo del personale dirigente ruolo amministrativo - altro</t>
  </si>
  <si>
    <t>Costo del personale comparto ruolo amministrativo</t>
  </si>
  <si>
    <t>Costo del personale comparto ruolo amministrativo - tempo indeterminato</t>
  </si>
  <si>
    <t>EA0510</t>
  </si>
  <si>
    <t>CODICE VOCE CE Ministeriale</t>
  </si>
  <si>
    <t>Fondo Svalutazione Crediti v/Stato per ricerca finalizzata - Ministero della Salute</t>
  </si>
  <si>
    <t xml:space="preserve">Fondo Svalutazione Crediti v/Stato per ricerca - altre Amministrazioni centrali </t>
  </si>
  <si>
    <t>Fondo Svalutazione Crediti v/Stato per ricerca - finanziamenti per investimenti</t>
  </si>
  <si>
    <t>Fondo Svalutazione Crediti v/prefetture</t>
  </si>
  <si>
    <t>Fondo Svalutazione Crediti v/Regione o Provincia Autonoma per spesa corrente - IRAP</t>
  </si>
  <si>
    <t>YA0080</t>
  </si>
  <si>
    <t>YA0090</t>
  </si>
  <si>
    <t>STATO PATRIMONIALE
Attivo</t>
  </si>
  <si>
    <t>Importi:Euro</t>
  </si>
  <si>
    <t>I</t>
  </si>
  <si>
    <t>4)</t>
  </si>
  <si>
    <t>5)</t>
  </si>
  <si>
    <t>Costi di ricerca, sviluppo</t>
  </si>
  <si>
    <t>Diritti di brevetto e di utilizzazione delle opere dell'ingegno</t>
  </si>
  <si>
    <t>Immobilizzazioni immateriali in corso e acconti</t>
  </si>
  <si>
    <t>Altre immobilizzazioni immateriali</t>
  </si>
  <si>
    <t>II</t>
  </si>
  <si>
    <t>Fabbricati non strumentali (disponibili)</t>
  </si>
  <si>
    <t>Fabbricati strumentali (indisponibili)</t>
  </si>
  <si>
    <t>Attrezzature sanitarie e scientifiche</t>
  </si>
  <si>
    <t>6)</t>
  </si>
  <si>
    <t>7)</t>
  </si>
  <si>
    <t>Oggetti d'arte</t>
  </si>
  <si>
    <t>8)</t>
  </si>
  <si>
    <t>Altre immobilizzazioni materiali</t>
  </si>
  <si>
    <t>Immobilizzazioni materiali in corso e acconti</t>
  </si>
  <si>
    <t>9)</t>
  </si>
  <si>
    <t>III</t>
  </si>
  <si>
    <t>Svalutazione delle immobilizzazioni immateriali</t>
  </si>
  <si>
    <t>Svalutazione costi di impianto e di ampliamento</t>
  </si>
  <si>
    <t>Svalutazione costi di ricerca e sviluppo</t>
  </si>
  <si>
    <t>Fondo Svalutazione Crediti v/Regione o Provincia Autonoma per spesa corrente - Addizionale IRPEF</t>
  </si>
  <si>
    <t>Fondo Svalutazione Crediti v/Regione o Provincia Autonoma per quota FSR</t>
  </si>
  <si>
    <t>Fondo Svalutazione  Crediti v/Regione o Provincia Autonoma per mobilità attiva intraregionale</t>
  </si>
  <si>
    <t>Fondo Svalutazione  Crediti v/Regione o Provincia Autonoma per mobilità attiva extraregionale</t>
  </si>
  <si>
    <t>Fondo Svalutazione  Crediti v/Regione o Provincia Autonoma per acconto quota FSR</t>
  </si>
  <si>
    <t>Fondo Svalutazione Crediti v/Regione o Provincia Autonoma per finanziamento sanitario aggiuntivo corrente LEA</t>
  </si>
  <si>
    <t>Fondo Svalutazione  Crediti v/Regione o Provincia Autonoma per finanziamento sanitario aggiuntivo corrente extra LEA</t>
  </si>
  <si>
    <t>Fondo Svalutazione  Crediti v/Regione o Provincia Autonoma per spesa corrente - altro</t>
  </si>
  <si>
    <t>Fondo Svalutazione Crediti v/Regione o Provincia Autonoma per ricerca</t>
  </si>
  <si>
    <t>Svalutazione  Crediti v/Stato per mobilità attiva extraregionale</t>
  </si>
  <si>
    <t>Svalutazione  Crediti v/Stato per mobilità attiva internazionale</t>
  </si>
  <si>
    <t>Svalutazione  Crediti v/Stato per acconto quota fabbisogno sanitario regionale standard</t>
  </si>
  <si>
    <t>Svalutazione  Crediti v/Stato per finanziamento sanitario aggiuntivo corrente</t>
  </si>
  <si>
    <t>Svalutazione   Crediti v/Stato per spesa corrente - altro</t>
  </si>
  <si>
    <t>Svalutazione  Crediti v/Stato per finanziamenti per investimenti</t>
  </si>
  <si>
    <t>Svalutazione  Crediti v/Stato per ricerca corrente - Ministero della Salute</t>
  </si>
  <si>
    <t>Svalutazione  Crediti v/Stato per ricerca finalizzata - Ministero della Salute</t>
  </si>
  <si>
    <t xml:space="preserve">Svalutazione Crediti v/Stato per ricerca - altre Amministrazioni centrali </t>
  </si>
  <si>
    <t>Svalutazione  Crediti v/Stato per ricerca - finanziamenti per investimenti</t>
  </si>
  <si>
    <t>Svalutazione Crediti v/prefetture</t>
  </si>
  <si>
    <t>Svalutazione  Crediti v/Regione o Provincia Autonoma per spesa corrente - IRAP</t>
  </si>
  <si>
    <t>Svalutazione  Crediti v/Regione o Provincia Autonoma per spesa corrente - Addizionale IRPEF</t>
  </si>
  <si>
    <t>Svalutazione  Crediti v/Regione o Provincia Autonoma per quota FSR</t>
  </si>
  <si>
    <t>Fondo Svalutazione Crediti v/Regione o Provincia Autonoma per finanziamenti per investimenti</t>
  </si>
  <si>
    <t>Fondo Svalutazione Crediti v/Regione o Provincia Autonoma per incremento fondo dotazione</t>
  </si>
  <si>
    <t>Fondo Svalutazione Crediti v/Regione o Provincia Autonoma per ripiano perdite</t>
  </si>
  <si>
    <t>Fondo Svalutazione Crediti v/Regione per copertura debiti al 31/12/2005</t>
  </si>
  <si>
    <t>Fondo Svalutazione Crediti v/Regione o Provincia Autonoma per ricostituzione risorse da investimenti esercizi precedenti</t>
  </si>
  <si>
    <t>Crediti v/Regione o Provincia Autonoma per ricostituzione risorse da investimenti esercizi precedenti</t>
  </si>
  <si>
    <t>Crediti v/Comuni</t>
  </si>
  <si>
    <t>Crediti v/Aziende sanitarie pubbliche e acconto quota FSR da distribuire</t>
  </si>
  <si>
    <t>Fondo Svalutazione Crediti v/Comuni</t>
  </si>
  <si>
    <t>Fondo Svalutazione Crediti v/Aziende sanitarie pubbliche della Regione - per mobilità in compensazione</t>
  </si>
  <si>
    <t>Fondo Svalutazione Crediti v/Aziende sanitarie pubbliche della Regione - per mobilità non in compensazione</t>
  </si>
  <si>
    <t>Fondo Svalutazione Crediti v/Aziende sanitarie pubbliche della Regione - per altre prestazioni</t>
  </si>
  <si>
    <t>Fondo Svalutazione Crediti v/Aziende sanitarie pubbliche Extraregione</t>
  </si>
  <si>
    <t>Fondo Svalutazione Crediti v/enti regionali</t>
  </si>
  <si>
    <t>Altri conti d'ordine</t>
  </si>
  <si>
    <t>Totale D)</t>
  </si>
  <si>
    <t>STATO PATRIMONIALE
Passivo e Patrimonio netto</t>
  </si>
  <si>
    <t>V</t>
  </si>
  <si>
    <t>VI</t>
  </si>
  <si>
    <t>VII</t>
  </si>
  <si>
    <t>Fabbricati</t>
  </si>
  <si>
    <t>Impianti e macchinari</t>
  </si>
  <si>
    <t>A)</t>
  </si>
  <si>
    <t>VALORE DELLA PRODUZIONE</t>
  </si>
  <si>
    <t>Contributi d'esercizio</t>
  </si>
  <si>
    <t>B)</t>
  </si>
  <si>
    <t>COSTI DELLA PRODUZIONE</t>
  </si>
  <si>
    <t>Acquisti di beni</t>
  </si>
  <si>
    <t>Godimento di beni di terzi</t>
  </si>
  <si>
    <t>Costi del personale</t>
  </si>
  <si>
    <t>Variazione delle rimanenze</t>
  </si>
  <si>
    <t>C)</t>
  </si>
  <si>
    <t>PROVENTI E ONERI FINANZIARI</t>
  </si>
  <si>
    <t>TOTALE PROVENTI E ONERI FINANZIARI</t>
  </si>
  <si>
    <t>D)</t>
  </si>
  <si>
    <t>RETTIFICHE DI VALORE DI ATTIVITA' FINANZIARIE</t>
  </si>
  <si>
    <t>E)</t>
  </si>
  <si>
    <t>PROVENTI E ONERI STRAORDINARI</t>
  </si>
  <si>
    <t>TOTALE DELLE PARTITE STRAORDINARIE</t>
  </si>
  <si>
    <t>RISULTATO PRIMA DELLE IMPOSTE (A - B +-C +-D +-E)</t>
  </si>
  <si>
    <t>UTILE (PERDITA) DELL'ESERCIZIO</t>
  </si>
  <si>
    <t>Automezzi</t>
  </si>
  <si>
    <t>IRAP</t>
  </si>
  <si>
    <t>IMMOBILIZZAZIONI</t>
  </si>
  <si>
    <t>Terreni</t>
  </si>
  <si>
    <t>Terreni disponibili</t>
  </si>
  <si>
    <t>Terreni indisponibili</t>
  </si>
  <si>
    <t>Mobili e arredi</t>
  </si>
  <si>
    <t>Titoli</t>
  </si>
  <si>
    <t>ATTIVO CIRCOLANTE</t>
  </si>
  <si>
    <t>Debiti v/ aziende sanitarie pubbliche della Regione per spese correnti e mobilità</t>
  </si>
  <si>
    <t>Fondo Svalutazione Crediti v/sperimentazioni gestionali</t>
  </si>
  <si>
    <t>Fondo Svalutazione Crediti v/altre partecipate</t>
  </si>
  <si>
    <t>Fondo Svalutazione Crediti v/clienti privati</t>
  </si>
  <si>
    <t>Fondo Svalutazione Crediti v/gestioni liquidatorie</t>
  </si>
  <si>
    <t>Fondo Svalutazione Crediti v/altri soggetti pubblici</t>
  </si>
  <si>
    <t>Fondo Svalutazione Crediti v/altri soggetti pubblici per ricerca</t>
  </si>
  <si>
    <t>Fondo Svalutazione Altri crediti diversi</t>
  </si>
  <si>
    <t>FONDI PER IMPOSTE, ANCHE DIFFERITE</t>
  </si>
  <si>
    <t>FONDI PER RISCHI</t>
  </si>
  <si>
    <t>Fondo rischi per cause civili ed oneri processuali</t>
  </si>
  <si>
    <t>Fondo rischi per contenzioso personale dipendente</t>
  </si>
  <si>
    <t>Fondo rischi connessi all'acquisto di prestazioni sanitarie da privato</t>
  </si>
  <si>
    <t>Debiti v/Aziende sanitarie pubbliche della Regione per versamenti c/patrimonio netto</t>
  </si>
  <si>
    <t>DEBITI V/ SOCIETA' PARTECIPATE E/O ENTI DIPENDENTI DELLA REGIONE</t>
  </si>
  <si>
    <t>Debiti v/enti regionali</t>
  </si>
  <si>
    <t>Debiti v/sperimentazioni gestionali</t>
  </si>
  <si>
    <t>Debiti v/altre partecipate</t>
  </si>
  <si>
    <t>DEBITI V/FORNITORI</t>
  </si>
  <si>
    <t xml:space="preserve">Debiti verso erogatori (privati accreditati e convenzionati) di prestazioni sanitarie </t>
  </si>
  <si>
    <t>Debiti verso altri fornitori</t>
  </si>
  <si>
    <t>Fornitori nazionali</t>
  </si>
  <si>
    <t>Fornitori esteri</t>
  </si>
  <si>
    <t>Assicurazioni</t>
  </si>
  <si>
    <t>Debiti vs farmacie</t>
  </si>
  <si>
    <t>Per trattenute a farmacie</t>
  </si>
  <si>
    <t>DEBITI V/ISTITUTO TESORIERE</t>
  </si>
  <si>
    <t>Anticipazioni</t>
  </si>
  <si>
    <t>Interessi passivi da liquidare</t>
  </si>
  <si>
    <t>DEBITI TRIBUTARI</t>
  </si>
  <si>
    <t>Ritenute fiscali</t>
  </si>
  <si>
    <t>Erario c/IVA</t>
  </si>
  <si>
    <t>Iva a debito</t>
  </si>
  <si>
    <t>Iva a debito x acquisti infra CEE</t>
  </si>
  <si>
    <t>Iva a debito per autofatture</t>
  </si>
  <si>
    <t>Altri debiti tributari</t>
  </si>
  <si>
    <t>AAA050</t>
  </si>
  <si>
    <t>AAA060</t>
  </si>
  <si>
    <t>Svalutazione  Crediti v/Regione o Provincia Autonoma per ricostituzione risorse da investimenti esercizi precedenti</t>
  </si>
  <si>
    <t>Svalutazione  Crediti v/Comuni</t>
  </si>
  <si>
    <t>Svalutazione  Crediti v/Aziende sanitarie pubbliche della Regione - per mobilità in compensazione</t>
  </si>
  <si>
    <t>Svalutazione  Crediti v/Aziende sanitarie pubbliche della Regione - per mobilità non in compensazione</t>
  </si>
  <si>
    <t>Svalutazione  Crediti v/Aziende sanitarie pubbliche della Regione - per altre prestazioni</t>
  </si>
  <si>
    <t>Svalutazione Crediti v/Aziende sanitarie pubbliche Extraregione</t>
  </si>
  <si>
    <t>Svalutazione  Crediti v/enti regionali</t>
  </si>
  <si>
    <t>Svalutazione  Crediti v/sperimentazioni gestionali</t>
  </si>
  <si>
    <t>Svalutazione  Crediti v/altre partecipate</t>
  </si>
  <si>
    <t>Svalutazione Crediti v/clienti privati</t>
  </si>
  <si>
    <t>AAA090</t>
  </si>
  <si>
    <t>AAA100</t>
  </si>
  <si>
    <t>AAA110</t>
  </si>
  <si>
    <t>AAA120</t>
  </si>
  <si>
    <t>DEBITI V/ISTITUTI PREVIDENZIALI, ASSISTENZIALI E SICUREZZA SOCIALE</t>
  </si>
  <si>
    <t>INPS (ex gestione INPDAP)</t>
  </si>
  <si>
    <t>INPS</t>
  </si>
  <si>
    <t>INAIL</t>
  </si>
  <si>
    <t>ENPAM</t>
  </si>
  <si>
    <t>ENPAF</t>
  </si>
  <si>
    <t>ONAOSI</t>
  </si>
  <si>
    <t>ENPAP</t>
  </si>
  <si>
    <t>ENPAV</t>
  </si>
  <si>
    <t>debiti vs/altri istituti di previdenza</t>
  </si>
  <si>
    <t>DEBITI V/ALTRI</t>
  </si>
  <si>
    <t>Debiti v/altri finanziatori</t>
  </si>
  <si>
    <t>Debiti v/dipendenti</t>
  </si>
  <si>
    <t xml:space="preserve">Debiti verso personale dipendente </t>
  </si>
  <si>
    <t>Debiti CCNL da liquidare</t>
  </si>
  <si>
    <t>Debiti v/gestioni liquidatorie</t>
  </si>
  <si>
    <t>Debiti vs gestione stralcio 1</t>
  </si>
  <si>
    <t>Debiti vs gestione stralcio 2</t>
  </si>
  <si>
    <t>Altri debiti diversi</t>
  </si>
  <si>
    <t>Debiti verso associazioni di volontariato</t>
  </si>
  <si>
    <t>Debiti verso privati paganti c/cauzioni</t>
  </si>
  <si>
    <t>Debiti verso assistiti</t>
  </si>
  <si>
    <t>Debiti per trattenute al personale</t>
  </si>
  <si>
    <t>Debiti verso personale convenzionato</t>
  </si>
  <si>
    <t>Debiti per ACN da liquidare</t>
  </si>
  <si>
    <t>Debiti verso personale non convenzionato</t>
  </si>
  <si>
    <t>Debiti verso personale tirocinante e borsisti</t>
  </si>
  <si>
    <t>Debiti per autofatture da emettere</t>
  </si>
  <si>
    <t>Debiti verso organi direttivi e istituzionali</t>
  </si>
  <si>
    <t>Debiti per quota integrativa organi direttivi e istituzionali da liquidare</t>
  </si>
  <si>
    <t>Debiti vs altri enti pubblici</t>
  </si>
  <si>
    <t>Altri debiti</t>
  </si>
  <si>
    <t>AAA260</t>
  </si>
  <si>
    <t>AAA290</t>
  </si>
  <si>
    <t>AAA300</t>
  </si>
  <si>
    <t>AAA330</t>
  </si>
  <si>
    <t>AAA340</t>
  </si>
  <si>
    <t>Sopravvenienze passive v/Aziende sanitarie pubbliche della Regione</t>
  </si>
  <si>
    <t>Sopravvenienze passive v/Aziende sanitarie pubbliche relative alla mobilità intraregionale</t>
  </si>
  <si>
    <t>AAA450</t>
  </si>
  <si>
    <t>AAA460</t>
  </si>
  <si>
    <t>RATEI PASSIVI</t>
  </si>
  <si>
    <t>Ratei passivi v/Aziende sanitarie pubbliche della Regione</t>
  </si>
  <si>
    <t>RISCONTI PASSIVI</t>
  </si>
  <si>
    <t>Risconti passivi v/Aziende sanitarie pubbliche della Regione</t>
  </si>
  <si>
    <t>CONTI DI RIEPILOGO</t>
  </si>
  <si>
    <t>Stato Patrimoniale di chiusura</t>
  </si>
  <si>
    <t>Stato Patrimoniale di apertura</t>
  </si>
  <si>
    <t>Conto Economico</t>
  </si>
  <si>
    <t>ACQUISTI DI BENI</t>
  </si>
  <si>
    <t>Acquisti di beni sanitari</t>
  </si>
  <si>
    <t>da pubblico (Aziende sanitarie pubbliche della Regione) – Mobilità intraregionale</t>
  </si>
  <si>
    <t>da pubblico (Aziende sanitarie pubbliche extra Regione) – Mobilità extraregionale</t>
  </si>
  <si>
    <t>da altri soggetti</t>
  </si>
  <si>
    <t xml:space="preserve">Dispositivi medici </t>
  </si>
  <si>
    <t>Beni e prodotti sanitari da Aziende sanitarie pubbliche della Regione</t>
  </si>
  <si>
    <t>Altri beni e prodotti sanitari da Aziende sanitarie pubbliche della Regione</t>
  </si>
  <si>
    <t>Acquisti di beni non sanitari</t>
  </si>
  <si>
    <t>Materiali di guardaroba, di pulizia e di convivenza in genere</t>
  </si>
  <si>
    <t>Cancelleria e stampati</t>
  </si>
  <si>
    <t>Materiali di consumo per l'informatica</t>
  </si>
  <si>
    <t>Materiale didattico, audiovisivo e fotografico</t>
  </si>
  <si>
    <t>Materiali ed accessori per beni sanitari</t>
  </si>
  <si>
    <t>Materiali ed accessori per beni non sanitari</t>
  </si>
  <si>
    <t>Beni e prodotti non sanitari da Aziende sanitarie pubbliche della Regione</t>
  </si>
  <si>
    <t>Altri beni e prodotti non sanitari da Aziende sanitarie pubbliche della Regione</t>
  </si>
  <si>
    <t>AAA670</t>
  </si>
  <si>
    <t>AAA680</t>
  </si>
  <si>
    <t>AAA690</t>
  </si>
  <si>
    <t>a)</t>
  </si>
  <si>
    <t>b)</t>
  </si>
  <si>
    <t>c)</t>
  </si>
  <si>
    <t>d)</t>
  </si>
  <si>
    <t>e)</t>
  </si>
  <si>
    <t>f)</t>
  </si>
  <si>
    <t>a)  Acquisti servizi sanitari - Medicina di base</t>
  </si>
  <si>
    <t>b) Acquisti servizi sanitari - Farmaceutica</t>
  </si>
  <si>
    <t>c) Acquisti servizi sanitari per assistenza specialistica ambulatoriale</t>
  </si>
  <si>
    <t>d)  Acquisti servizi sanitari per assistenza riabilitativa</t>
  </si>
  <si>
    <t>e) Acquisti servizi sanitari per assistenza integrativa</t>
  </si>
  <si>
    <t>f)  Acquisti servizi sanitari per assistenza protesica</t>
  </si>
  <si>
    <t>g) Acquisti servizi sanitari per assistenza ospedaliera</t>
  </si>
  <si>
    <t>h)  Acquisto prestazioni di psichiatria residenziale e semiresidenziale</t>
  </si>
  <si>
    <t>i)  Acquisto prestazioni di distribuzione farmaci File F</t>
  </si>
  <si>
    <t>j)  Acquisto prestazioni termali in convenzione</t>
  </si>
  <si>
    <t>k)  Acquisto prestazioni di trasporto sanitario</t>
  </si>
  <si>
    <t>l)  Acquisto prestazioni Socio-Sanitarie a rilevanza sanitaria</t>
  </si>
  <si>
    <t>m)  Compartecipazione al personale per att. libero-prof. (intramoenia)</t>
  </si>
  <si>
    <t>n)  Rimborsi, assegni e contributi sanitari</t>
  </si>
  <si>
    <t>p) Altri servizi sanitari e sociosanitari a rilevanza sanitaria</t>
  </si>
  <si>
    <t>o)  Consulenze, Collaborazioni,  Interinale e altre prestazioni di lavoro sanitarie e sociosanitarie</t>
  </si>
  <si>
    <t>q) Costi per differenziale tariffe TUC</t>
  </si>
  <si>
    <t>Acquisti di servizi non sanitari</t>
  </si>
  <si>
    <t>a)  Servizi non sanitari</t>
  </si>
  <si>
    <t>b) Consulenze, Collaborazioni, Interinale e altre prestazioni di lavoro non sanitarie</t>
  </si>
  <si>
    <t>c) Formazione</t>
  </si>
  <si>
    <t>Manutenzione e riparazione</t>
  </si>
  <si>
    <t>Oneri diversi di gestione</t>
  </si>
  <si>
    <t>ACQUISTI DI SERVIZI</t>
  </si>
  <si>
    <t>Acquisti servizi sanitari</t>
  </si>
  <si>
    <t>Acquisti servizi sanitari per medicina di base</t>
  </si>
  <si>
    <t>- da convenzione</t>
  </si>
  <si>
    <t>Costi per assistenza MMG</t>
  </si>
  <si>
    <t>Quota capitaria nazionale</t>
  </si>
  <si>
    <t>Compensi da fondo ponderazione</t>
  </si>
  <si>
    <t>Assistenza riabilitativa ex art.26 L.833/78 - in regime di ricovero</t>
  </si>
  <si>
    <t>Assistenza riabilitativa ex art.26 L.833/78 - in regime ambulatoriale</t>
  </si>
  <si>
    <t>- da privato (extraregionale)</t>
  </si>
  <si>
    <t>Acquisti servizi sanitari per assistenza integrativa</t>
  </si>
  <si>
    <t>- da privato - AFIR</t>
  </si>
  <si>
    <t>AFIR farmacie convenzionate</t>
  </si>
  <si>
    <t>Fornitura ausilii per incontinenti</t>
  </si>
  <si>
    <t>Ossigeno terapia domiciliare</t>
  </si>
  <si>
    <t>AFIR altro</t>
  </si>
  <si>
    <t>Soprav. passive v/terzi relative al personale - dirigenza non medica</t>
  </si>
  <si>
    <t>Soprav. passive v/terzi relative al personale - comparto</t>
  </si>
  <si>
    <t>Acquisti servizi sanitari per assistenza protesica</t>
  </si>
  <si>
    <t>Assist. Protesica indiretta art. 26, c. 3 L. 833/78 e DM 2/3/84</t>
  </si>
  <si>
    <t>Servizio supporto gestione assistenza protesica</t>
  </si>
  <si>
    <t>Acquisti servizi sanitari per assistenza ospedaliera</t>
  </si>
  <si>
    <t>Acquisto di prestazioni in regime di ricovero (DRG) regionali</t>
  </si>
  <si>
    <t>Acquisto di prestazioni fatturate in regime di ricovero regionali</t>
  </si>
  <si>
    <t>Acquisto di prestazioni in regime di ricovero (DRG) extra regionali</t>
  </si>
  <si>
    <t>Acquisto di prestazioni fatturate in regime di ricovero extra regionali</t>
  </si>
  <si>
    <t>Insussistenze passive v/terzi relative alla mobilità extraregionale</t>
  </si>
  <si>
    <t>Insussistenze passive v/terzi relative al personale</t>
  </si>
  <si>
    <t>Insussistenze passive v/terzi relative alle convenzioni con medici di base</t>
  </si>
  <si>
    <t>Insussistenze passive v/terzi relative alle convenzioni per la specialistica</t>
  </si>
  <si>
    <t>Insussistenze passive v/terzi relative all'acquisto prestaz. sanitarie da operatori accreditati</t>
  </si>
  <si>
    <t>Insussistenze passive v/terzi relative all'acquisto di beni e servizi</t>
  </si>
  <si>
    <t>Altre insussistenze passive v/terzi</t>
  </si>
  <si>
    <t>IRAP relativa a personale dipendente</t>
  </si>
  <si>
    <t>IRAP relativa a collaboratori e personale assimilato a lavoro dipendente</t>
  </si>
  <si>
    <t>IRAP relativa ad attività di libera professione (intramoenia)</t>
  </si>
  <si>
    <t>Servizi sanitari per assistenza ospedaliera da IRCCS privati e Policlinici privati</t>
  </si>
  <si>
    <t>Servizi sanitari per assistenza ospedaliera da Ospedali Classificati privati</t>
  </si>
  <si>
    <t>Servizi sanitari per assistenza ospedaliera da Case di Cura private</t>
  </si>
  <si>
    <t>Servizi sanitari per assistenza ospedaliera da altri privati</t>
  </si>
  <si>
    <t>Acquisto prestazioni di psichiatria residenziale e semiresidenziale</t>
  </si>
  <si>
    <t>- da pubblico (Extraregione) - non soggette a compensazione</t>
  </si>
  <si>
    <t>diminuzione/aumento rimanenze</t>
  </si>
  <si>
    <t>diminuzione/aumento ratei e risconti attivi</t>
  </si>
  <si>
    <t>A - Totale operazioni di gestione reddituale</t>
  </si>
  <si>
    <t>ATTIVITÀ DI INVESTIMENTO</t>
  </si>
  <si>
    <t>Acquisto costi di impianto e di ampliamento</t>
  </si>
  <si>
    <t>Acquisto costi di ricerca e sviluppo</t>
  </si>
  <si>
    <t>Acquisto Diritti di brevetto e diritti di utilizzazione delle opere d'ingegno</t>
  </si>
  <si>
    <t>Altri contributi da FS regionale vincolati</t>
  </si>
  <si>
    <t>Contributi c/esercizio (extra fondo)</t>
  </si>
  <si>
    <t xml:space="preserve">da Regione o Prov. Aut. (extra fondo) </t>
  </si>
  <si>
    <t>ABA400</t>
  </si>
  <si>
    <t>ABA410</t>
  </si>
  <si>
    <t>Acquisto prestazioni termali in convenzione</t>
  </si>
  <si>
    <t>Acquisto prestazioni di trasporto sanitario</t>
  </si>
  <si>
    <t>Trasporti primari (emergenza)</t>
  </si>
  <si>
    <t>Trasporti secondari</t>
  </si>
  <si>
    <t>Elisoccorso</t>
  </si>
  <si>
    <t>Trasporti nefropatici</t>
  </si>
  <si>
    <t>Acquisto prestazioni Socio-Sanitarie a rilevanza sanitaria</t>
  </si>
  <si>
    <t>- da pubblico (altri soggetti pubblici della Regione)</t>
  </si>
  <si>
    <t>RSA esterne</t>
  </si>
  <si>
    <t>Rimborso per assistenza sanitaria in strutture residenziali e semi residenziali per anziani</t>
  </si>
  <si>
    <t>Abbattimento rette anziani non autosufficienti</t>
  </si>
  <si>
    <t>Altre prestazioni  da pubblico (altri soggetti pubblici della Regione)</t>
  </si>
  <si>
    <t>- da pubblico (Extraregione) non soggette a compensazione</t>
  </si>
  <si>
    <t>Conv. per ass. ostetrica ed infermieristica</t>
  </si>
  <si>
    <t>Conv. per ass. domiciliare -ADI</t>
  </si>
  <si>
    <t>Assist. riabilitativa residenziale e integrativa territoriale per tossicodipendenti</t>
  </si>
  <si>
    <t>Convenzioni per attività di consultorio familiare</t>
  </si>
  <si>
    <t>Altre prestazioni da privato (intraregionale)</t>
  </si>
  <si>
    <t>Altre prestazioni  da privato (extraregionale)</t>
  </si>
  <si>
    <t>Compartecipazione al personale per att. libero-prof. (intramoenia)</t>
  </si>
  <si>
    <t>Compartecipazione al personale per att. libero professionale intramoenia - Area ospedaliera</t>
  </si>
  <si>
    <t>Compartecipazione al personale per att. libero professionale intramoenia- Area specialistica</t>
  </si>
  <si>
    <t>Compartecipazione al personale per att. libero professionale intramoenia - Area sanità pubblica</t>
  </si>
  <si>
    <t>Consulenze, Collaborazioni,  Interinale e altre prestazioni di lavoro sanitarie e socios. da privato</t>
  </si>
  <si>
    <t>Consulenze sanitarie da privato - articolo 55, comma 2, CCNL 8 giugno 2000</t>
  </si>
  <si>
    <t>Altre consulenze sanitarie e sociosanitarie da privato</t>
  </si>
  <si>
    <t>Compensi diretti per prestazioni aggiuntive al personale del comparto</t>
  </si>
  <si>
    <t>Consulenze sanitarie e sociosanitarie da privati</t>
  </si>
  <si>
    <t>Oneri sociali su consulenze sanitarie e sociosanitarie da privato</t>
  </si>
  <si>
    <t>Collaborazioni coordinate e continuative sanitarie e socios. da privato</t>
  </si>
  <si>
    <t>Personale esterno con contratto di diritto privato - area sanitaria</t>
  </si>
  <si>
    <t>Costo contrattisti - area sanitaria</t>
  </si>
  <si>
    <t>Costo contrattisti - ricerca corrente</t>
  </si>
  <si>
    <t>Costo contrattisti - ricerca finalizzata</t>
  </si>
  <si>
    <t xml:space="preserve">Indennità a personale universitario - area sanitaria </t>
  </si>
  <si>
    <t>Indennità personale universitario (De Maria)</t>
  </si>
  <si>
    <t xml:space="preserve">Lavoro interinale - area sanitaria </t>
  </si>
  <si>
    <t xml:space="preserve">Altre collaborazioni e prestazioni di lavoro - area sanitaria </t>
  </si>
  <si>
    <t>Costo del personale tirocinante - area sanitaria</t>
  </si>
  <si>
    <t>Costo borsisti - area sanitaria</t>
  </si>
  <si>
    <t>Costo borsisti - ricerca corrente</t>
  </si>
  <si>
    <t>Costo borsisti - ricerca finalizzata</t>
  </si>
  <si>
    <t>Indennità per commissioni sanitarie</t>
  </si>
  <si>
    <t>Compensi ai docenti</t>
  </si>
  <si>
    <t>Assegni studio agli allievi</t>
  </si>
  <si>
    <t>Altre collaborazioni e prestazioni di lavoro - area sanitaria</t>
  </si>
  <si>
    <t xml:space="preserve">Oneri sociali su altre collaborazioni e prestazioni di lavoro - area sanitaria </t>
  </si>
  <si>
    <t>Rimborso oneri stipendiali del personale sanitario in comando</t>
  </si>
  <si>
    <t>Rimborso oneri stipendiali personale sanitario in comando da Aziende sanitarie pubbliche della Regione</t>
  </si>
  <si>
    <t>Rimborso oneri stipendiali personale sanitario in comando da Regioni, soggetti pubblici e da Università</t>
  </si>
  <si>
    <t>Rimborso oneri stipendiali personale sanitario in comando da aziende di altre Regioni (Extraregione)</t>
  </si>
  <si>
    <t>Altri servizi sanitari e sociosanitari a rilevanza sanitaria</t>
  </si>
  <si>
    <t>Altri servizi sanitari e sociosanitari a rilevanza sanitaria da pubblico - Aziende sanitarie pubbliche della Regione</t>
  </si>
  <si>
    <t>Altri servizi sanitari e sociosanitari  a rilevanza sanitaria da pubblico - Altri soggetti pubblici della Regione</t>
  </si>
  <si>
    <t>Altri servizi sanitari e sociosanitari a rilevanza sanitaria da pubblico (Extraregione)</t>
  </si>
  <si>
    <t>Altri servizi sanitari da privato</t>
  </si>
  <si>
    <t>Compensi per sperimentazioni cliniche</t>
  </si>
  <si>
    <t>Costi per servizi sanitari - Mobilità internazionale passiva</t>
  </si>
  <si>
    <t>Costi per differenziale tariffe TUC</t>
  </si>
  <si>
    <t xml:space="preserve">Servizi non sanitari </t>
  </si>
  <si>
    <t>Lavanderia</t>
  </si>
  <si>
    <t>Pulizia</t>
  </si>
  <si>
    <t>Mensa</t>
  </si>
  <si>
    <t>Riscaldamento</t>
  </si>
  <si>
    <t>Servizi di assistenza informatica</t>
  </si>
  <si>
    <t>Servizio informatico sanitario regionale (SISR)</t>
  </si>
  <si>
    <t>Elaborazione ricette prescrizioni</t>
  </si>
  <si>
    <t>Altri servizi di assistenza informatica</t>
  </si>
  <si>
    <t>Servizi trasporti (non sanitari)</t>
  </si>
  <si>
    <t>Smaltimento rifiuti</t>
  </si>
  <si>
    <t>Utenze telefoniche</t>
  </si>
  <si>
    <t>Spese telefoniche</t>
  </si>
  <si>
    <t>Internet</t>
  </si>
  <si>
    <t>Utenze elettricità</t>
  </si>
  <si>
    <t>Formazione (esternalizzata e non) da pubblico</t>
  </si>
  <si>
    <t>Formazione (esternalizzata e non) da privato</t>
  </si>
  <si>
    <t>Manutenzione e riparazione (ordinaria esternalizzata)</t>
  </si>
  <si>
    <t>Manutenzione e riparazione ai fabbricati e loro pertinenze</t>
  </si>
  <si>
    <t>Manutenzione e riparazione agli impianti e macchinari</t>
  </si>
  <si>
    <t>Impianti di trasmissione dati e telefonia</t>
  </si>
  <si>
    <t>Impiantistica varia</t>
  </si>
  <si>
    <t>Altre manutenzione e riparazione agli impianti e macchinari</t>
  </si>
  <si>
    <t>Manutenzione e riparazione alle attrezzature sanitarie e scientifiche</t>
  </si>
  <si>
    <t>Manutenzione e riparazione ai mobili e arredi</t>
  </si>
  <si>
    <t>Manutenzione e riparazione agli automezzi</t>
  </si>
  <si>
    <t>Altre manutenzioni e riparazioni</t>
  </si>
  <si>
    <t>Attrezzature informatiche</t>
  </si>
  <si>
    <t>Software</t>
  </si>
  <si>
    <t>Manutenzioni e riparazioni da Aziende sanitarie pubbliche della Regione</t>
  </si>
  <si>
    <t>Fitti passivi</t>
  </si>
  <si>
    <t>Locazioni passive</t>
  </si>
  <si>
    <t>Spese condominiali</t>
  </si>
  <si>
    <t>Canoni di noleggio</t>
  </si>
  <si>
    <t>Canoni di noleggio - area sanitaria</t>
  </si>
  <si>
    <t>Canoni di noleggio - area non sanitaria</t>
  </si>
  <si>
    <t>Canoni hardware e software</t>
  </si>
  <si>
    <t>Canoni fotocopiatrici</t>
  </si>
  <si>
    <t>Canoni noleggio automezzi</t>
  </si>
  <si>
    <t>Canoni noleggio altro</t>
  </si>
  <si>
    <t>Canoni di leasing</t>
  </si>
  <si>
    <t>Canoni di leasing - area sanitaria</t>
  </si>
  <si>
    <t>Canoni di leasing operativo</t>
  </si>
  <si>
    <t>Canoni di leasing finanziario</t>
  </si>
  <si>
    <t>Canoni di leasing - area non sanitaria</t>
  </si>
  <si>
    <t>Locazioni e noleggi da Aziende sanitarie pubbliche della Regione</t>
  </si>
  <si>
    <t>Personale del ruolo sanitario</t>
  </si>
  <si>
    <t>Costo del personale dirigente ruolo sanitario</t>
  </si>
  <si>
    <t>Costo del personale dirigente medico</t>
  </si>
  <si>
    <t>Costo del personale dirigente medico - tempo indeterminato</t>
  </si>
  <si>
    <t>Voci di costo a carattere stipendiale</t>
  </si>
  <si>
    <t>Retribuzione di posizione</t>
  </si>
  <si>
    <t>Indennità di risultato:</t>
  </si>
  <si>
    <t>Indennità di risultato Dirigenza medica e veterinaria</t>
  </si>
  <si>
    <t>Indennità di risultato Dirigenza medica universitaria</t>
  </si>
  <si>
    <t>Altro trattamento accessorio:</t>
  </si>
  <si>
    <t>Competenze accessorie Dirigenza medica e veterinaria</t>
  </si>
  <si>
    <t>Competenze accessorie Dirigenza medica universitaria</t>
  </si>
  <si>
    <t>Altri oneri per il personale:</t>
  </si>
  <si>
    <t>Altre competenze Dirigenza medica e veterinaria</t>
  </si>
  <si>
    <t>Altre competenze Dirigenza medica universitaria</t>
  </si>
  <si>
    <t>Accantonamento al fondo per TFR dipendenti</t>
  </si>
  <si>
    <t>Accantonamento ai fondi integrativi pensione</t>
  </si>
  <si>
    <t>Oneri sociali su retribuzione:</t>
  </si>
  <si>
    <t>Oneri sociali Dirigenza medica e veterinaria</t>
  </si>
  <si>
    <t>Oneri sociali Dirigenza medica universitaria</t>
  </si>
  <si>
    <t>Costo del personale dirigente medico - tempo determinato</t>
  </si>
  <si>
    <t>Costo del personale dirigente medico - altro</t>
  </si>
  <si>
    <t>Costo del personale dirigente non medico</t>
  </si>
  <si>
    <t>Costo del personale comparto ruolo amministrativo - tempo determinato</t>
  </si>
  <si>
    <t>Costo del personale comparto ruolo amministrativo - altro</t>
  </si>
  <si>
    <t>Imposte e tasse (escluso IRAP e IRES)</t>
  </si>
  <si>
    <t>Imposte di registro</t>
  </si>
  <si>
    <t>Imposte di bollo</t>
  </si>
  <si>
    <t>Tasse di concessione governative</t>
  </si>
  <si>
    <t>Imposte comunali</t>
  </si>
  <si>
    <t>Tasse di circolazione automezzi</t>
  </si>
  <si>
    <t>Permessi di transito e sosta</t>
  </si>
  <si>
    <t>Imposte e tasse diverse</t>
  </si>
  <si>
    <t>Perdite su crediti</t>
  </si>
  <si>
    <t>Altri oneri diversi di gestione</t>
  </si>
  <si>
    <t>Indennità, rimborso spese e oneri sociali per gli Organi Direttivi e Collegio Sindacale</t>
  </si>
  <si>
    <t>Compensi agli organi direttivi e di indirizzo</t>
  </si>
  <si>
    <t>Indennità</t>
  </si>
  <si>
    <t>Altri compensi Organi direttivi e di indirizzo</t>
  </si>
  <si>
    <t>Compensi al collegio sindacale</t>
  </si>
  <si>
    <t>Altri compensi Collegio sindacale</t>
  </si>
  <si>
    <t>Compensi ad altri organismi</t>
  </si>
  <si>
    <t>Altri compensi ad altri organismi</t>
  </si>
  <si>
    <t>Premi di assicurazione personale dipendente</t>
  </si>
  <si>
    <t>Contravvenzioni e sanzioni amministrative</t>
  </si>
  <si>
    <t>Ammortamenti delle immobilizzazioni immateriali</t>
  </si>
  <si>
    <t>Ammortamento Costi di impianto e ampliamento</t>
  </si>
  <si>
    <t>Ammortamento Costi di ricerca, sviluppo</t>
  </si>
  <si>
    <t xml:space="preserve">Ammortamento Diritti di brevetto e diritti di utilizzazione delle opere d'ingegno derivanti dall'attività di ricerca </t>
  </si>
  <si>
    <t>Ammortamento Diritti di brevetto e diritti di utilizzazione delle opere d'ingegno altro</t>
  </si>
  <si>
    <t>Ammortamento Concessioni, licenze, marchi e diritti simili</t>
  </si>
  <si>
    <t>Ammortamento Migliorie su beni di terzi</t>
  </si>
  <si>
    <t>Ammortamento Pubblicità</t>
  </si>
  <si>
    <t>Ammortamento altre immobilizzazioni immateriali</t>
  </si>
  <si>
    <t>Ammortamenti delle immobilizzazioni materiali</t>
  </si>
  <si>
    <t>Ammortamento dei fabbricati</t>
  </si>
  <si>
    <t>Ammortamenti fabbricati non strumentali (disponibili)</t>
  </si>
  <si>
    <t>Ammortamenti fabbricati strumentali (indisponibili)</t>
  </si>
  <si>
    <t>Ammortamenti delle altre immobilizzazioni materiali</t>
  </si>
  <si>
    <t>Ammortamento Impianti e macchinari</t>
  </si>
  <si>
    <t>Ammortamento Attrezzature sanitarie e scientifiche</t>
  </si>
  <si>
    <t>Ammortamento mobili e arredi</t>
  </si>
  <si>
    <t>Ammortamento automezzi</t>
  </si>
  <si>
    <t>Ammortamento altre immobilizzazioni materiali</t>
  </si>
  <si>
    <t>Svalutazione delle immobilizzazioni e dei crediti</t>
  </si>
  <si>
    <t>Svalutazione delle immobilizzazioni immateriali e materiali</t>
  </si>
  <si>
    <t>Svalutazione Crediti v/Regione o Provincia Autonoma per mobilità attiva extraregionale</t>
  </si>
  <si>
    <t>Svalutazione Crediti v/Regione o Provincia Autonoma per acconto quota FSR</t>
  </si>
  <si>
    <t>Svalutazione Crediti v/Regione o Provincia Autonoma per finanziamento sanitario aggiuntivo corrente LEA</t>
  </si>
  <si>
    <t>Svalutazione  Crediti v/Regione o Provincia Autonoma per finanziamento sanitario aggiuntivo corrente extra LEA</t>
  </si>
  <si>
    <t>Svalutazione Crediti v/Regione o Provincia Autonoma per spesa corrente - altro</t>
  </si>
  <si>
    <t>Svalutazione Crediti v/Regione o Provincia Autonoma per ricerca</t>
  </si>
  <si>
    <t>Svalutazione  Crediti v/Regione o Provincia Autonoma per finanziamenti per investimenti</t>
  </si>
  <si>
    <t>Svalutazione  Crediti v/Regione o Provincia Autonoma per incremento fondo dotazione</t>
  </si>
  <si>
    <t>Svalutazione Crediti v/Regione o Provincia Autonoma per ripiano perdite</t>
  </si>
  <si>
    <t>Svalutazione Crediti v/Regione per copertura debiti al 31/12/2005</t>
  </si>
  <si>
    <t>Finanziamenti per investimenti</t>
  </si>
  <si>
    <t xml:space="preserve"> Finanziamenti per beni di prima dotazione</t>
  </si>
  <si>
    <t>Finanziamenti da Stato per investimenti</t>
  </si>
  <si>
    <t xml:space="preserve">a) </t>
  </si>
  <si>
    <t>Finanziamenti da Stato per investimenti - ex art. 20 legge 67/88</t>
  </si>
  <si>
    <t xml:space="preserve">c) </t>
  </si>
  <si>
    <t>Finanziamenti da Stato - altro</t>
  </si>
  <si>
    <t>Finanziamenti da Stato per ricerca</t>
  </si>
  <si>
    <t>Finanziamenti da Regione per investimenti</t>
  </si>
  <si>
    <t>Finanziamenti da altri soggetti pubblici per investimenti</t>
  </si>
  <si>
    <t>Finanziamenti per investimenti da rettifica contributi in conto esercizio</t>
  </si>
  <si>
    <t>Riserve da donazioni e lasciti vincolati ad investimenti</t>
  </si>
  <si>
    <t>Fondi per imposte, anche differite</t>
  </si>
  <si>
    <t>Fondi da distribuire</t>
  </si>
  <si>
    <t xml:space="preserve">Quote inutilizzate contributi di parte corrente vincolati </t>
  </si>
  <si>
    <t>Altri fondi oneri</t>
  </si>
  <si>
    <t>TRATTAMENTO FINE RAPPORTO</t>
  </si>
  <si>
    <t>Premio operosità</t>
  </si>
  <si>
    <t>TFR personale dipendnete</t>
  </si>
  <si>
    <t>DEBITI (con separata indicazione per ciascuna voce, degli importi esigibili oltre l'esercizio successivo)</t>
  </si>
  <si>
    <t>Mutui passivi</t>
  </si>
  <si>
    <t>Debiti v/Stato</t>
  </si>
  <si>
    <t>Debiti v/Regione o provincia Autonoma</t>
  </si>
  <si>
    <t>Debiti v/Comuni</t>
  </si>
  <si>
    <t>Debiti verso aziende sanitarie pubbliche</t>
  </si>
  <si>
    <t>Svalutazione  Crediti v/gestioni liquidatorie</t>
  </si>
  <si>
    <t>Svalutazione  Crediti v/altri soggetti pubblici</t>
  </si>
  <si>
    <t>Svalutazione  Crediti v/altri soggetti pubblici per ricerca</t>
  </si>
  <si>
    <t>Svalutazione  Altri crediti diversi</t>
  </si>
  <si>
    <t>Variazione rimanenze sanitarie</t>
  </si>
  <si>
    <t>Variazione rimanenze non sanitarie</t>
  </si>
  <si>
    <t>Accantonamenti dell’esercizio</t>
  </si>
  <si>
    <t>Accantonamenti per rischi</t>
  </si>
  <si>
    <t>Accantonamenti per cause civili ed oneri processuali</t>
  </si>
  <si>
    <t>Accantonamenti per contenzioso personale dipendente</t>
  </si>
  <si>
    <t>Accantonamenti per rischi connessi all'acquisto di prestazioni sanitarie da privato</t>
  </si>
  <si>
    <t>Accantonamenti per copertura diretta dei rischi (autoassicurazione)</t>
  </si>
  <si>
    <t>Altri accantonamenti per rischi</t>
  </si>
  <si>
    <t>Accantonamenti al F.do equo indennizzo</t>
  </si>
  <si>
    <t>Accantonamenti per accordi bonari</t>
  </si>
  <si>
    <t>Accantonamenti per premio di operosità (SUMAI)</t>
  </si>
  <si>
    <t>Accantonamento al fondo SUMAI - Specialisti ambulatoriali</t>
  </si>
  <si>
    <t>Accantonamento al fondo SUMAI - altre professioni</t>
  </si>
  <si>
    <t>Accantonamenti per quote inutilizzate di contributi vincolati</t>
  </si>
  <si>
    <t>Accantonamenti per quote inutilizzate contributi da Regione e Prov. Aut. per quota F.S. vincolato</t>
  </si>
  <si>
    <t>Accantonamenti per quote inutilizzate contributi da soggetti pubblici (extra fondo) vincolati</t>
  </si>
  <si>
    <t>Accantonamenti per quote inutilizzate contributi da soggetti pubblici per ricerca</t>
  </si>
  <si>
    <t>Accantonamenti per quote inutilizzate contributi vincolati da privati</t>
  </si>
  <si>
    <t>Accantonamenti per quote inutilizzate contributi vincolati da privati - sperimentazioni</t>
  </si>
  <si>
    <t>Accantonamenti per quote inutilizzate contributi vincolati da privati - altro</t>
  </si>
  <si>
    <t>Altri accantonamenti</t>
  </si>
  <si>
    <t>Accantonamenti per interessi di mora</t>
  </si>
  <si>
    <t>Acc. Rinnovi convenzioni MMG/PLS/MCA</t>
  </si>
  <si>
    <t>Acc. Rinnovi convenzioni Medici Sumai</t>
  </si>
  <si>
    <t>Acc. Rinnovi contratt.: dirigenza medica</t>
  </si>
  <si>
    <t>Acc. Rinnovi contratt.: dirigenza non medica</t>
  </si>
  <si>
    <t>Acc. Rinnovi contratt.: comparto</t>
  </si>
  <si>
    <t>Accantonamento personale in quiescenza</t>
  </si>
  <si>
    <t>Accantonamento al fondo altri oneri e spese</t>
  </si>
  <si>
    <t>Interessi passivi</t>
  </si>
  <si>
    <t>Interessi passivi su anticipazioni di cassa</t>
  </si>
  <si>
    <t>Interessi passivi su mutui</t>
  </si>
  <si>
    <t>Altri interessi passivi</t>
  </si>
  <si>
    <t>Interessi moratori e legali</t>
  </si>
  <si>
    <t>Altri oneri</t>
  </si>
  <si>
    <t>Altri oneri finanziari</t>
  </si>
  <si>
    <t>Perdite su cambi</t>
  </si>
  <si>
    <t>Minusvalenze</t>
  </si>
  <si>
    <t>Altri oneri straordinari</t>
  </si>
  <si>
    <t>Oneri tributari da esercizi precedenti</t>
  </si>
  <si>
    <t>Oneri da cause civili ed oneri processuali</t>
  </si>
  <si>
    <t>Sopravvenienze passive</t>
  </si>
  <si>
    <t>AAA710</t>
  </si>
  <si>
    <t>AAA730</t>
  </si>
  <si>
    <t>AAA740</t>
  </si>
  <si>
    <t>AAA750</t>
  </si>
  <si>
    <t>AAA760</t>
  </si>
  <si>
    <t>ABA020</t>
  </si>
  <si>
    <t>ABA030</t>
  </si>
  <si>
    <t>ABA040</t>
  </si>
  <si>
    <t>ABA050</t>
  </si>
  <si>
    <t>ABA060</t>
  </si>
  <si>
    <t>ABA070</t>
  </si>
  <si>
    <t>ABA080</t>
  </si>
  <si>
    <t>ABA090</t>
  </si>
  <si>
    <t>ABA100</t>
  </si>
  <si>
    <t>ABA120</t>
  </si>
  <si>
    <t>ABA130</t>
  </si>
  <si>
    <t>ABA140</t>
  </si>
  <si>
    <t>ABA150</t>
  </si>
  <si>
    <t>ABA160</t>
  </si>
  <si>
    <t>Altre sopravvenienze passive v/Aziende sanitarie pubbliche della Regione</t>
  </si>
  <si>
    <t>Sopravvenienze passive v/terzi</t>
  </si>
  <si>
    <t>Sopravvenienze passive v/terzi relative alla mobilità extraregionale</t>
  </si>
  <si>
    <t>Sopravvenienze passive v/terzi relative al personale</t>
  </si>
  <si>
    <t>Soprav. passive v/terzi relative al personale - dirigenza medica</t>
  </si>
  <si>
    <t>Contributi da Regione o Prov. Aut. (extra fondo) vincolati</t>
  </si>
  <si>
    <t>Contributi per anziani non autosufficienti</t>
  </si>
  <si>
    <t>Contributi da Regione per attività sociale</t>
  </si>
  <si>
    <t>Contributi da Regione o Prov. Aut. (extra fondo) vincolati a progetti europei</t>
  </si>
  <si>
    <t>Contributi da Regione o Prov. Aut. (extra fondo) - vincolati a progetti ministeriali</t>
  </si>
  <si>
    <t>Altri contributi da Regione o Prov. Aut. (extra fondo) vincolati - sanità</t>
  </si>
  <si>
    <t>Altri contributi da Regione o Prov. Aut. (extra fondo) vincolati - sociale</t>
  </si>
  <si>
    <r>
      <t xml:space="preserve">Contributi da Regione o Prov. Aut. (extra fondo) - Risorse aggiuntive da bilancio regionale a titolo di copertura </t>
    </r>
    <r>
      <rPr>
        <b/>
        <u/>
        <sz val="10"/>
        <rFont val="Tahoma"/>
        <family val="2"/>
      </rPr>
      <t>LEA</t>
    </r>
  </si>
  <si>
    <r>
      <t xml:space="preserve">Contributi da Regione o Prov. Aut. (extra fondo) - Risorse aggiuntive da bilancio regionale a titolo di copertura </t>
    </r>
    <r>
      <rPr>
        <b/>
        <u/>
        <sz val="10"/>
        <rFont val="Tahoma"/>
        <family val="2"/>
      </rPr>
      <t>extra LEA</t>
    </r>
  </si>
  <si>
    <t>ABA570</t>
  </si>
  <si>
    <t>ABA580</t>
  </si>
  <si>
    <t>ABA590</t>
  </si>
  <si>
    <t>ABA600</t>
  </si>
  <si>
    <t>ABA620</t>
  </si>
  <si>
    <t>ABA630</t>
  </si>
  <si>
    <t>ABA640</t>
  </si>
  <si>
    <t>ABA650</t>
  </si>
  <si>
    <t>ABA670</t>
  </si>
  <si>
    <t>ABA680</t>
  </si>
  <si>
    <t>ABA690</t>
  </si>
  <si>
    <t>ABA700</t>
  </si>
  <si>
    <t>ABA710</t>
  </si>
  <si>
    <t>Contributi da altri soggetti pubblici (extra fondo) vincolati</t>
  </si>
  <si>
    <t>Da Ministero dell'Università</t>
  </si>
  <si>
    <t>Da comuni per attività sanitaria</t>
  </si>
  <si>
    <t>Da comuni per attività socio assistenziale territoriale delegata</t>
  </si>
  <si>
    <t>Da Provincia</t>
  </si>
  <si>
    <t>Altri contributi da altri soggetti pubblici (extra fondo) vincolati - attività sanitaria</t>
  </si>
  <si>
    <t>Altri contributi da altri soggetti pubblici (extra fondo) vincolati - attività socio assistenziale territoriale delegata</t>
  </si>
  <si>
    <t>Contributi da altri soggetti pubblici (extra fondo) L. 210/92</t>
  </si>
  <si>
    <t>Contributi da altri soggetti pubblici (extra fondo) altro</t>
  </si>
  <si>
    <t>Contributi c/esercizio per ricerca</t>
  </si>
  <si>
    <t>Contributi da Ministero della Salute per ricerca corrente</t>
  </si>
  <si>
    <t>Contributi da Ministero della Salute per ricerca finalizzata</t>
  </si>
  <si>
    <t>Contributi da Regione ed altri soggetti pubblici per ricerca</t>
  </si>
  <si>
    <t>Ricerca da Regione</t>
  </si>
  <si>
    <t>Ricerca da altri</t>
  </si>
  <si>
    <t>Contributi da privati per ricerca</t>
  </si>
  <si>
    <t>Contributi c/esercizio da privati</t>
  </si>
  <si>
    <t>Rettifica contributi c/esercizio per destinazione ad investimenti</t>
  </si>
  <si>
    <t>Rettifica contributi in c/esercizio per destinazione ad investimenti - da Regione o Prov. Aut. per quota F.S. regionale</t>
  </si>
  <si>
    <t>Rettifica contributi in c/esercizio per destinazione ad investimenti - altri contributi</t>
  </si>
  <si>
    <t>Utilizzo fondi per quote inutilizzate contributi di esercizi precedenti da Regione o Prov. Aut. per quota F.S. regionale vincolato</t>
  </si>
  <si>
    <t>Utilizzo fondi per quote inutilizzate contributi di esercizi precedenti da soggetti pubblici (extra fondo) vincolati</t>
  </si>
  <si>
    <t>Utilizzo fondi per quote inutilizzate contributi di esercizi precedenti per ricerca</t>
  </si>
  <si>
    <t>Utilizzo fondi per quote inutilizzate contributi vincolati di esercizi precedenti da privati</t>
  </si>
  <si>
    <t xml:space="preserve">Ricavi per prestazioni sanitarie e sociosanitarie a rilevanza sanitaria erogate a soggetti pubblici </t>
  </si>
  <si>
    <t>Ricavi per prestaz. sanitarie  e sociosanitarie a rilevanza sanitaria erogate ad Aziende sanitarie pubbliche della Regione</t>
  </si>
  <si>
    <t>Prestazioni di ricovero</t>
  </si>
  <si>
    <t>Rimborso per prestazioni in regime di ricovero (DRG)</t>
  </si>
  <si>
    <t>Rimborso per prestazioni fatturate in regime di ricovero</t>
  </si>
  <si>
    <t>PDA110</t>
  </si>
  <si>
    <t>PDA120</t>
  </si>
  <si>
    <t>PDA130</t>
  </si>
  <si>
    <t>PDA160</t>
  </si>
  <si>
    <t>PDA170</t>
  </si>
  <si>
    <t>PDA180</t>
  </si>
  <si>
    <t>PDA190</t>
  </si>
  <si>
    <t>PDA200</t>
  </si>
  <si>
    <t>Rimborso per prestazioni ambulatoriali e diagnostiche fatturate</t>
  </si>
  <si>
    <t>Prestazioni di psichiatria residenziale e semiresidenziale</t>
  </si>
  <si>
    <t>Prestazioni di File F</t>
  </si>
  <si>
    <t>Prestazioni servizi MMG, PLS, Contin. assistenziale</t>
  </si>
  <si>
    <t>Prestazioni servizi farmaceutica convenzionata</t>
  </si>
  <si>
    <t>Prestazioni termali</t>
  </si>
  <si>
    <t>Prestazioni trasporto ambulanze ed elisoccorso</t>
  </si>
  <si>
    <t xml:space="preserve">Altre prestazioni sanitarie e socio-sanitarie a rilevanza sanitaria </t>
  </si>
  <si>
    <t>Consulenze sanitarie</t>
  </si>
  <si>
    <t xml:space="preserve">Ricavi per prestaz. sanitarie e sociosanitarie a rilevanza sanitaria erogate ad altri soggetti pubblici </t>
  </si>
  <si>
    <t>Ricavi per prestaz. sanitarie e sociosanitarie a rilevanza sanitaria erogate a soggetti pubblici Extraregione</t>
  </si>
  <si>
    <t>Rimborso per prestazioni in regime di ricovero in compensazione</t>
  </si>
  <si>
    <t>Prestazioni ambulatoriali</t>
  </si>
  <si>
    <t>Rimborso per prestazioni ambulatoriali e diagnostiche in compensazione</t>
  </si>
  <si>
    <t>Prestazioni di psichiatria non soggetta a compensazione (resid. e semiresid.)</t>
  </si>
  <si>
    <t>Prestazioni servizi MMG, PLS, Contin. assistenziale Extraregione</t>
  </si>
  <si>
    <t>Prestazioni servizi farmaceutica convenzionata Extraregione</t>
  </si>
  <si>
    <t>Prestazioni termali Extraregione</t>
  </si>
  <si>
    <t>Prestazioni trasporto ambulanze ed elisoccorso Extraregione</t>
  </si>
  <si>
    <t>Altre prestazioni sanitarie e sociosanitarie a rilevanza sanitaria Extraregione</t>
  </si>
  <si>
    <t>Ricavi per cessione di emocomponenti e cellule staminali Extraregione</t>
  </si>
  <si>
    <t>Materiali per la profilassi (vaccini)</t>
  </si>
  <si>
    <t>Prodotti chimici</t>
  </si>
  <si>
    <t>Materiali e prodotti per uso veterinario</t>
  </si>
  <si>
    <t>Altri beni e prodotti sanitari</t>
  </si>
  <si>
    <t>Acconti per acquisto di beni e prodotti sanitari</t>
  </si>
  <si>
    <t>Prodotti alimentari</t>
  </si>
  <si>
    <t>Materiali di guardaroba, di pulizia, e di convivenza in genere</t>
  </si>
  <si>
    <t>Combustibili, carburanti e lubrificanti</t>
  </si>
  <si>
    <t>Supporti informatici e cancelleria</t>
  </si>
  <si>
    <t>Materiale per la manutenzione</t>
  </si>
  <si>
    <t>Altri beni e prodotti non sanitari</t>
  </si>
  <si>
    <t>Acconti per acquisto di beni e prodotti non sanitari</t>
  </si>
  <si>
    <t xml:space="preserve">CREDITI </t>
  </si>
  <si>
    <t>Crediti v/Stato per spesa corrente - Integrazione a norma del D.L.vo 56/2000</t>
  </si>
  <si>
    <t>Crediti v/Stato per spesa corrente - FSN</t>
  </si>
  <si>
    <t>Crediti v/Stato per mobilità attiva extraregionale</t>
  </si>
  <si>
    <t>Crediti v/Stato per mobilità attiva internazionale</t>
  </si>
  <si>
    <t>Crediti v/Stato per acconto quota fabbisogno sanitario regionale standard</t>
  </si>
  <si>
    <t>Crediti v/Stato per finanziamento sanitario aggiuntivo corrente</t>
  </si>
  <si>
    <t>Crediti v/Stato per spesa corrente - altro</t>
  </si>
  <si>
    <t>Crediti per fatture e ricevute da emettere</t>
  </si>
  <si>
    <t>Note credito da ricevere/note debito da emettere</t>
  </si>
  <si>
    <t>Crediti v/Stato per finanziamenti per investimenti</t>
  </si>
  <si>
    <t>Crediti v/Stato per ricerca corrente - Ministero della Salute</t>
  </si>
  <si>
    <t>Crediti v/Stato per ricerca finalizzata - Ministero della Salute</t>
  </si>
  <si>
    <t>Crediti verso ministero dell'università</t>
  </si>
  <si>
    <t xml:space="preserve">Ricavi per prestazioni sanitarie e sociosanitarie a rilevanza sanitaria erogate a privati </t>
  </si>
  <si>
    <t>Prestazioni di natura ospedaliera:</t>
  </si>
  <si>
    <t>Retta accompagnatori</t>
  </si>
  <si>
    <t>Maggiorazione per scelta medico specialista</t>
  </si>
  <si>
    <t>Servizio di Pronto Soccorso</t>
  </si>
  <si>
    <t xml:space="preserve">Trasporti in ambulanza </t>
  </si>
  <si>
    <t>Altre prestazioni di natura ospedaliera</t>
  </si>
  <si>
    <t>Prestazioni di natura territoriale:</t>
  </si>
  <si>
    <t>Rette R.S.A.</t>
  </si>
  <si>
    <t>Rette case di riposo</t>
  </si>
  <si>
    <t>Servizio Medicina del lavoro</t>
  </si>
  <si>
    <t>Servizio Prevenzione e Sicurezza Ambienti di lavoro</t>
  </si>
  <si>
    <t>Servizio Igiene e Sanità pubblica</t>
  </si>
  <si>
    <t>Servizio Igiene dell'abitato e dell'abitazione</t>
  </si>
  <si>
    <t>Servizio Igiene degli alimenti</t>
  </si>
  <si>
    <t>Servizio Disinfezioni, disinfestazioni, derattizzazioni</t>
  </si>
  <si>
    <t>Servizio Impiantistico antinfortunistico</t>
  </si>
  <si>
    <t>Servizio Fisico ambientale</t>
  </si>
  <si>
    <t>Diritti veterinari</t>
  </si>
  <si>
    <t>Sanzioni amministrative</t>
  </si>
  <si>
    <t>Sanzioni amministrative sul lavoro</t>
  </si>
  <si>
    <t>Servizio medicina legale: visite mediche e certificazioni</t>
  </si>
  <si>
    <t>Servizio medicina legale: visite med fiscali lav. dipendenti:</t>
  </si>
  <si>
    <t>dipendenti pubblici</t>
  </si>
  <si>
    <t>dipendenti privati</t>
  </si>
  <si>
    <t>Ricavi per prestazioni sanitarie intramoenia - Consulenze (ex art. 55 c.1 lett. c), d) ed ex art. 57-58) (Aziende sanitarie pubbliche della Regione)</t>
  </si>
  <si>
    <t>Ricavi per prestazioni sanitarie intramoenia - Altro</t>
  </si>
  <si>
    <t>Altri crediti v/clienti privati</t>
  </si>
  <si>
    <t>Crediti v/gestioni liquidatorie</t>
  </si>
  <si>
    <t>Crediti v/altri soggetti pubblici</t>
  </si>
  <si>
    <t>Crediti verso enti previdenziali per acconti pensione</t>
  </si>
  <si>
    <t>Crediti verso altre amministrazioni pubbliche</t>
  </si>
  <si>
    <t>Crediti v/altri soggetti pubblici per ricerca</t>
  </si>
  <si>
    <t>Altri crediti diversi</t>
  </si>
  <si>
    <t>Crediti verso dipendenti</t>
  </si>
  <si>
    <t>Acconti, anticipi a personale</t>
  </si>
  <si>
    <t>Altri crediti verso personale</t>
  </si>
  <si>
    <t>Acconti a farmacie</t>
  </si>
  <si>
    <t>Acconti a fornitori</t>
  </si>
  <si>
    <t>ATTIVITA' FINANZIARIE CHE NON COSTITUISCONO IMMOBILIZZAZIONI</t>
  </si>
  <si>
    <t>CANONI DI LEASING ANCORA DA PAGARE</t>
  </si>
  <si>
    <t>DEPOSITI CAUZIONALI</t>
  </si>
  <si>
    <t>BENI IN COMODATO</t>
  </si>
  <si>
    <t>ALTRI CONTI D'ORDINE</t>
  </si>
  <si>
    <t>Canoni di leasing a scadere</t>
  </si>
  <si>
    <t>Beni di terzi presso l'Azienda</t>
  </si>
  <si>
    <t>Garanzie prestate (fideiussioni, avalli, altre garanzie personali e reali)</t>
  </si>
  <si>
    <t>Garanzie ricevute (fideiussioni, avalli, altre garanzie personali e reali)</t>
  </si>
  <si>
    <t>Beni in contenzioso</t>
  </si>
  <si>
    <t>Altri impegni assunti</t>
  </si>
  <si>
    <t>FONDO DI DOTAZIONE</t>
  </si>
  <si>
    <t>FINANZIAMENTI PER INVESTIMENTI</t>
  </si>
  <si>
    <t>Finanziamenti per beni di prima dotazione</t>
  </si>
  <si>
    <t>Finanziamenti da Stato per investimenti - ricerca</t>
  </si>
  <si>
    <t>Finanziamenti da Stato per investimenti - altro</t>
  </si>
  <si>
    <t>Contributi regionali in c/capitale indistinti</t>
  </si>
  <si>
    <t>Ricavi per prestazioni sanitarie intramoenia - Altro (Aziende sanitarie pubbliche della Regione)</t>
  </si>
  <si>
    <t>Concorsi, recuperi e rimborsi</t>
  </si>
  <si>
    <t>Rimborsi assicurativi</t>
  </si>
  <si>
    <t>Concorsi, recuperi e rimborsi da Regione</t>
  </si>
  <si>
    <t>Rimborso degli oneri stipendiali del personale dell'azienda in posizione di comando presso la Regione</t>
  </si>
  <si>
    <t>Altri concorsi, recuperi e rimborsi da parte della Regione</t>
  </si>
  <si>
    <t>Rimborso INAIL infortuni personale dipendente</t>
  </si>
  <si>
    <t>Prestazioni amministrative e gestionali extra - regionali</t>
  </si>
  <si>
    <t>Consulenze non sanitarie extra - regionali</t>
  </si>
  <si>
    <t>Concorsi, recuperi e rimborsi da privati</t>
  </si>
  <si>
    <t>Rimborso da aziende farmaceutiche per Pay back</t>
  </si>
  <si>
    <t>Pay-back per il superamento del tetto della spesa farmaceutica territoriale</t>
  </si>
  <si>
    <t>Pay-back per superamento del tetto della spesa farmaceutica ospedaliera</t>
  </si>
  <si>
    <t>Ulteriore Pay-back</t>
  </si>
  <si>
    <t>Altri concorsi, recuperi e rimborsi da privati</t>
  </si>
  <si>
    <t>Uso telefono e TV degenti</t>
  </si>
  <si>
    <t>Da parte del personale nelle spese per vitto, vestiario e alloggio</t>
  </si>
  <si>
    <t>Da privati per attività sociale in favore di minori, disabili e altri</t>
  </si>
  <si>
    <t>Rimborso spese di bollo</t>
  </si>
  <si>
    <t>Recupero spese di registrazione</t>
  </si>
  <si>
    <t>Recupero spese legali</t>
  </si>
  <si>
    <t>Recupero spese telefoniche</t>
  </si>
  <si>
    <t>Recupero spese postali</t>
  </si>
  <si>
    <t>Tasse ammissione concorsi</t>
  </si>
  <si>
    <t>F.do Svalut. Automezzi</t>
  </si>
  <si>
    <t>F.do Svalut. Oggetti d'arte</t>
  </si>
  <si>
    <t>F.do Svalut. Altre immobilizzazioni materiali</t>
  </si>
  <si>
    <t>FONDI SVALUTAZIONE CREDITI</t>
  </si>
  <si>
    <t>Fondo Svalutazione Crediti v/Stato per finanziamento sanitario aggiuntivo corrente</t>
  </si>
  <si>
    <t>Fondo Svalutazione  Crediti v/Stato per spesa corrente - altro</t>
  </si>
  <si>
    <t>Fondo Svalutazione Crediti v/Stato per finanziamenti per investimenti</t>
  </si>
  <si>
    <t>BA1110</t>
  </si>
  <si>
    <t>BA1120</t>
  </si>
  <si>
    <t>BA1130</t>
  </si>
  <si>
    <t>BA1150</t>
  </si>
  <si>
    <t>Rimborso vitto e alloggio da non dipendenti (per attività sanitaria)</t>
  </si>
  <si>
    <t>Rimborso spese viaggio e soggiorno su consulenze</t>
  </si>
  <si>
    <t>Rimborso contributi su consulenze</t>
  </si>
  <si>
    <t>Compartecipazione alla spesa per prestazioni sanitarie (Ticket)</t>
  </si>
  <si>
    <t>Interessi attivi su depositi bancari</t>
  </si>
  <si>
    <t>Interessi attivi su depositi postali</t>
  </si>
  <si>
    <t>Altri interessi attivi</t>
  </si>
  <si>
    <t>Interessi attivi su titoli</t>
  </si>
  <si>
    <t>Altri proventi</t>
  </si>
  <si>
    <t>Proventi da partecipazioni</t>
  </si>
  <si>
    <t>Proventi finanziari da crediti iscritti nelle immobilizzazioni</t>
  </si>
  <si>
    <t>Proventi finanziari da titoli iscritti nelle immobilizzazioni</t>
  </si>
  <si>
    <t>Altri proventi finanziari diversi dai precedenti</t>
  </si>
  <si>
    <t>Utili su cambi</t>
  </si>
  <si>
    <t>Plusvalenze</t>
  </si>
  <si>
    <t>Altri proventi straordinari</t>
  </si>
  <si>
    <t>Proventi da donazioni e liberalità diverse</t>
  </si>
  <si>
    <t>Sopravvenienze attive</t>
  </si>
  <si>
    <t xml:space="preserve">Sopravvenienze attive v/Aziende sanitarie pubbliche della Regione </t>
  </si>
  <si>
    <t>Sopravvenienze attive v/terzi</t>
  </si>
  <si>
    <t>Sopravvenienze attive v/terzi relative alla mobilità extraregionale</t>
  </si>
  <si>
    <t>Sopravvenienze attive v/terzi relative al personale</t>
  </si>
  <si>
    <t>Sopravvenienze attive v/terzi relative alle convenzioni con medici di base</t>
  </si>
  <si>
    <t>QUOTE INUTILIZZATE CONTRIBUTI</t>
  </si>
  <si>
    <t>Quote inutilizzate contributi da Regione o Prov. Aut. per quota F.S. vincolato</t>
  </si>
  <si>
    <t>Quote inutilizzate contributi vincolati da soggetti pubblici (extra fondo)</t>
  </si>
  <si>
    <t>Quote inutilizzate contributi per ricerca</t>
  </si>
  <si>
    <t>Quote inutilizzate contributi vincolati da privati</t>
  </si>
  <si>
    <t>Quote inutilizzate contributi vincolati da privati - sperimentazioni</t>
  </si>
  <si>
    <t>Debiti v/Regione o Provincia Autonoma per mobilità passiva intraregionale</t>
  </si>
  <si>
    <t>Debiti v/Regione o Provincia Autonoma per mobilità passiva extraregionale</t>
  </si>
  <si>
    <t>Acconto quota FSR da Regione o Provincia Autonoma</t>
  </si>
  <si>
    <t>Altri debiti v/Regione o Provincia Autonoma</t>
  </si>
  <si>
    <t>Altri debiti v/Regione o Provincia Autonoma - vincolati a progetti europei</t>
  </si>
  <si>
    <t>Altri debiti v/Regione o Provincia Autonoma - vincolati a progetti ministeriali</t>
  </si>
  <si>
    <t>DEBITI V/COMUNI</t>
  </si>
  <si>
    <t xml:space="preserve">Acconti da comuni </t>
  </si>
  <si>
    <t>Debiti verso comuni</t>
  </si>
  <si>
    <t>DEBITI V/AZIENDE SANITARIE PUBBLICHE</t>
  </si>
  <si>
    <t>Debiti v/Aziende sanitarie pubbliche della Regione</t>
  </si>
  <si>
    <t>Debiti v/Aziende sanitarie pubbliche della Regione - per quota FSR</t>
  </si>
  <si>
    <t>Debiti v/Aziende sanitarie pubbliche della Regione - per finanziamento sanitario aggiuntivo corrente LEA</t>
  </si>
  <si>
    <t>Sopravvenienze attive v/terzi relative alle convenzioni per la specialistica</t>
  </si>
  <si>
    <t>Sopravvenienze attive v/terzi relative all'acquisto prestaz. sanitarie da operatori accreditati</t>
  </si>
  <si>
    <t>Sopravvenienze attive v/terzi relative all'acquisto di beni e servizi</t>
  </si>
  <si>
    <t>Altre sopravvenienze attive v/terzi</t>
  </si>
  <si>
    <t xml:space="preserve">Insussistenze attive </t>
  </si>
  <si>
    <t>utilizzo contributi in c/capitale e fondi riserva</t>
  </si>
  <si>
    <t>accantonamenti SUMAI</t>
  </si>
  <si>
    <t>pagamenti SUMAI</t>
  </si>
  <si>
    <t>accantonamenti TFR</t>
  </si>
  <si>
    <t>pagamenti TFR</t>
  </si>
  <si>
    <t>- Premio operosità medici SUMAI + TFR</t>
  </si>
  <si>
    <t>Rivalutazioni/svalutazioni di attività</t>
  </si>
  <si>
    <t>accantonamenti a fondi svalutazioni</t>
  </si>
  <si>
    <t>utilizzo fondi svalutazioni*</t>
  </si>
  <si>
    <t>- Fondi svalutazione di attività</t>
  </si>
  <si>
    <t>BA1580</t>
  </si>
  <si>
    <t>BA1590</t>
  </si>
  <si>
    <t>BA1600</t>
  </si>
  <si>
    <t>BA1610</t>
  </si>
  <si>
    <t>BA1620</t>
  </si>
  <si>
    <t>BA1630</t>
  </si>
  <si>
    <t>BA1640</t>
  </si>
  <si>
    <t>BA1650</t>
  </si>
  <si>
    <t>BA1660</t>
  </si>
  <si>
    <t>BA1670</t>
  </si>
  <si>
    <t>BA1690</t>
  </si>
  <si>
    <t>BA1700</t>
  </si>
  <si>
    <t>BA1720</t>
  </si>
  <si>
    <t>BA1730</t>
  </si>
  <si>
    <t>BA1770</t>
  </si>
  <si>
    <t>Compensi da fondo qualità dell'assistenza</t>
  </si>
  <si>
    <t>Compensi da fondo quota capitaria regionale</t>
  </si>
  <si>
    <t>aumento/diminuzione debiti verso aziende sanitarie pubbliche</t>
  </si>
  <si>
    <t>aumento/diminuzione debiti verso fornitori</t>
  </si>
  <si>
    <t>aumento/diminuzione debiti tributari</t>
  </si>
  <si>
    <t>aumento/diminuzione debiti verso istituti di previdenza</t>
  </si>
  <si>
    <t>aumento/diminuzione altri debiti</t>
  </si>
  <si>
    <t>aumento/diminuzione debiti (escl forn di immob e C/C bancari e istituto tesoriere)</t>
  </si>
  <si>
    <t>aumento/diminuzione ratei e risconti passivi</t>
  </si>
  <si>
    <t>diminuzione/aumento crediti parte corrente v/stato quote indistinte</t>
  </si>
  <si>
    <t>diminuzione/aumento crediti parte corrente v/stato quote vincolate</t>
  </si>
  <si>
    <t>diminuzione/aumento crediti parte corrente v/Regione per gettito addizionali Irpef e Irap</t>
  </si>
  <si>
    <t>Rivalutazioni per rettifiche di valori di attività finanziarie</t>
  </si>
  <si>
    <t>Svalutazioni per rettifiche di valori di attività finanziarie</t>
  </si>
  <si>
    <t>Gruppo</t>
  </si>
  <si>
    <t>Sottogruppo</t>
  </si>
  <si>
    <t>Mastro</t>
  </si>
  <si>
    <t>Sottomastro</t>
  </si>
  <si>
    <t>Conto</t>
  </si>
  <si>
    <t>Sottoconto</t>
  </si>
  <si>
    <t>Ricavi</t>
  </si>
  <si>
    <t>Costi</t>
  </si>
  <si>
    <t>Preventivo 2016</t>
  </si>
  <si>
    <t>Consuntivo 2015</t>
  </si>
  <si>
    <t xml:space="preserve">-    </t>
  </si>
  <si>
    <t>Anno 2018</t>
  </si>
  <si>
    <t>Anno 2017</t>
  </si>
  <si>
    <t>VARIAZIONE 2018/2017</t>
  </si>
  <si>
    <t>SCHEMA DI BILANCIO
Decreto interministeriale 20/03/2013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</si>
</sst>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-* #,##0_-;\-* #,##0_-;_-* &quot;-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L.&quot;\ #,##0;[Red]\-&quot;L.&quot;\ #,##0"/>
    <numFmt numFmtId="166" formatCode="#,###"/>
    <numFmt numFmtId="167" formatCode="#,##0;\(#,##0\)"/>
    <numFmt numFmtId="168" formatCode="_-[$€]\ * #,##0.00_-;\-[$€]\ * #,##0.00_-;_-[$€]\ * &quot;-&quot;??_-;_-@_-"/>
    <numFmt numFmtId="169" formatCode="_(* #,##0_);_(* \(#,##0\);_(* &quot;-&quot;_);_(@_)"/>
    <numFmt numFmtId="170" formatCode="_(&quot;$&quot;* #,##0_);_(&quot;$&quot;* \(#,##0\);_(&quot;$&quot;* &quot;-&quot;_);_(@_)"/>
    <numFmt numFmtId="171" formatCode="0.0"/>
    <numFmt numFmtId="172" formatCode="_ * #,##0_ ;_ * \-#,##0_ ;_ * &quot;-&quot;_ ;_ @_ "/>
    <numFmt numFmtId="173" formatCode="_ * #,##0.00_ ;_ * \-#,##0.00_ ;_ * &quot;-&quot;??_ ;_ @_ "/>
    <numFmt numFmtId="174" formatCode="_ * #,##0_ ;_ * \-#,##0_ ;_ * &quot;-&quot;??_ ;_ @_ "/>
    <numFmt numFmtId="175" formatCode="_-* #,##0.00_-;\-* #,##0.00_-;_-* \-??_-;_-@_-"/>
    <numFmt numFmtId="176" formatCode="_(* #,##0.00_);_(* \(#,##0.00\);_(* \-??_);_(@_)"/>
    <numFmt numFmtId="177" formatCode="_-[$€-2]\ * #,##0.00_-;\-[$€-2]\ * #,##0.00_-;_-[$€-2]\ * &quot;-&quot;??_-"/>
    <numFmt numFmtId="178" formatCode="_-* #,##0_-;\-* #,##0_-;_-* &quot;-&quot;??_-;_-@_-"/>
  </numFmts>
  <fonts count="71">
    <font>
      <sz val="10"/>
      <name val="Arial"/>
    </font>
    <font>
      <sz val="10"/>
      <name val="Arial"/>
      <family val="2"/>
    </font>
    <font>
      <b/>
      <sz val="12"/>
      <name val="New Century Schlbk"/>
    </font>
    <font>
      <sz val="10"/>
      <name val="MS Sans Serif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sz val="10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u/>
      <sz val="10"/>
      <name val="Arial"/>
      <family val="2"/>
    </font>
    <font>
      <sz val="10"/>
      <color indexed="12"/>
      <name val="Tahoma"/>
      <family val="2"/>
    </font>
    <font>
      <b/>
      <i/>
      <strike/>
      <sz val="10"/>
      <name val="Tahoma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strike/>
      <sz val="10"/>
      <name val="Tahoma"/>
      <family val="2"/>
    </font>
    <font>
      <sz val="11"/>
      <color indexed="63"/>
      <name val="Calibri"/>
      <family val="2"/>
      <charset val="1"/>
    </font>
    <font>
      <sz val="11"/>
      <color indexed="9"/>
      <name val="Calibri"/>
      <family val="2"/>
      <charset val="1"/>
    </font>
    <font>
      <b/>
      <sz val="11"/>
      <color indexed="52"/>
      <name val="Calibri"/>
      <family val="2"/>
      <charset val="1"/>
    </font>
    <font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60"/>
      <name val="Calibri"/>
      <family val="2"/>
      <charset val="1"/>
    </font>
    <font>
      <sz val="10"/>
      <name val="Book Antiqua"/>
      <family val="1"/>
    </font>
    <font>
      <sz val="10"/>
      <name val="Mangal"/>
      <family val="2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8"/>
      <color indexed="62"/>
      <name val="Cambria"/>
      <family val="2"/>
      <charset val="1"/>
    </font>
    <font>
      <b/>
      <sz val="15"/>
      <color indexed="62"/>
      <name val="Calibri"/>
      <family val="2"/>
      <charset val="1"/>
    </font>
    <font>
      <b/>
      <sz val="13"/>
      <color indexed="62"/>
      <name val="Calibri"/>
      <family val="2"/>
      <charset val="1"/>
    </font>
    <font>
      <b/>
      <sz val="11"/>
      <color indexed="62"/>
      <name val="Calibri"/>
      <family val="2"/>
      <charset val="1"/>
    </font>
    <font>
      <b/>
      <sz val="11"/>
      <color indexed="63"/>
      <name val="Calibri"/>
      <family val="2"/>
      <charset val="1"/>
    </font>
    <font>
      <sz val="11"/>
      <color indexed="20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0"/>
      <color indexed="9"/>
      <name val="Arial"/>
      <family val="2"/>
    </font>
    <font>
      <sz val="8"/>
      <name val="Univers 45 Light"/>
    </font>
    <font>
      <b/>
      <sz val="8"/>
      <name val="Univers 45 Light"/>
    </font>
    <font>
      <sz val="11"/>
      <name val="Calibri"/>
      <family val="2"/>
    </font>
    <font>
      <b/>
      <i/>
      <sz val="8"/>
      <name val="Univers 45 Light"/>
    </font>
    <font>
      <b/>
      <sz val="8"/>
      <name val="Arial"/>
      <family val="2"/>
    </font>
    <font>
      <i/>
      <sz val="8"/>
      <name val="Univers 45 Light"/>
    </font>
    <font>
      <b/>
      <i/>
      <sz val="8"/>
      <color indexed="9"/>
      <name val="Univers 45 Light"/>
    </font>
    <font>
      <b/>
      <sz val="8"/>
      <color indexed="9"/>
      <name val="Univers 45 Light"/>
    </font>
    <font>
      <b/>
      <sz val="8"/>
      <name val="Univers 45 Light"/>
      <family val="2"/>
    </font>
    <font>
      <b/>
      <sz val="10"/>
      <name val="DecimaWE Rg"/>
    </font>
    <font>
      <sz val="8"/>
      <name val="Arial"/>
      <family val="2"/>
    </font>
    <font>
      <sz val="10"/>
      <name val="Arial"/>
      <family val="2"/>
    </font>
    <font>
      <sz val="10"/>
      <color indexed="9"/>
      <name val="Tahoma"/>
      <family val="2"/>
    </font>
    <font>
      <b/>
      <sz val="8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6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9"/>
      <name val="Calibri"/>
      <family val="2"/>
    </font>
    <font>
      <i/>
      <sz val="8"/>
      <name val="Calibri"/>
      <family val="2"/>
    </font>
    <font>
      <b/>
      <u/>
      <sz val="8"/>
      <name val="Calibri"/>
      <family val="2"/>
    </font>
    <font>
      <b/>
      <i/>
      <sz val="8"/>
      <name val="Calibri"/>
      <family val="2"/>
    </font>
    <font>
      <strike/>
      <sz val="10"/>
      <name val="Calibri"/>
      <family val="2"/>
    </font>
    <font>
      <b/>
      <u/>
      <sz val="10"/>
      <name val="Calibri"/>
      <family val="2"/>
    </font>
    <font>
      <sz val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indexed="9"/>
      <name val="Calibri"/>
      <family val="2"/>
    </font>
    <font>
      <strike/>
      <sz val="10"/>
      <name val="Calibri"/>
      <family val="2"/>
    </font>
    <font>
      <sz val="10"/>
      <color indexed="12"/>
      <name val="Calibri"/>
      <family val="2"/>
    </font>
    <font>
      <sz val="10"/>
      <name val="Arial"/>
      <family val="2"/>
    </font>
    <font>
      <sz val="10"/>
      <color indexed="8"/>
      <name val="Calibri"/>
      <family val="2"/>
    </font>
    <font>
      <b/>
      <sz val="14"/>
      <name val="Calibri"/>
      <family val="2"/>
    </font>
    <font>
      <strike/>
      <sz val="10"/>
      <color indexed="12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8"/>
        <bgColor indexed="58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55"/>
        <bgColor indexed="23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9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06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2" borderId="0" applyNumberFormat="0" applyBorder="0" applyAlignment="0" applyProtection="0"/>
    <xf numFmtId="0" fontId="17" fillId="5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3" borderId="0" applyNumberFormat="0" applyBorder="0" applyAlignment="0" applyProtection="0"/>
    <xf numFmtId="0" fontId="18" fillId="10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6" borderId="0" applyNumberFormat="0" applyBorder="0" applyAlignment="0" applyProtection="0"/>
    <xf numFmtId="0" fontId="18" fillId="10" borderId="0" applyNumberFormat="0" applyBorder="0" applyAlignment="0" applyProtection="0"/>
    <xf numFmtId="0" fontId="18" fillId="3" borderId="0" applyNumberFormat="0" applyBorder="0" applyAlignment="0" applyProtection="0"/>
    <xf numFmtId="0" fontId="19" fillId="2" borderId="1" applyNumberFormat="0" applyAlignment="0" applyProtection="0"/>
    <xf numFmtId="0" fontId="20" fillId="0" borderId="2" applyNumberFormat="0" applyFill="0" applyAlignment="0" applyProtection="0"/>
    <xf numFmtId="0" fontId="21" fillId="11" borderId="3" applyNumberFormat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5" borderId="0" applyNumberFormat="0" applyBorder="0" applyAlignment="0" applyProtection="0"/>
    <xf numFmtId="38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ill="0" applyBorder="0" applyAlignment="0" applyProtection="0"/>
    <xf numFmtId="4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7" fontId="46" fillId="0" borderId="0" applyFont="0" applyFill="0" applyBorder="0" applyAlignment="0" applyProtection="0"/>
    <xf numFmtId="0" fontId="14" fillId="3" borderId="1" applyNumberFormat="0" applyAlignment="0" applyProtection="0"/>
    <xf numFmtId="43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4" fillId="0" borderId="0" applyFill="0" applyBorder="0" applyAlignment="0" applyProtection="0"/>
    <xf numFmtId="43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22" fillId="8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167" fontId="23" fillId="0" borderId="0"/>
    <xf numFmtId="0" fontId="24" fillId="4" borderId="4" applyNumberFormat="0" applyAlignment="0" applyProtection="0"/>
    <xf numFmtId="0" fontId="15" fillId="6" borderId="5" applyNumberFormat="0" applyAlignment="0" applyProtection="0"/>
    <xf numFmtId="9" fontId="24" fillId="0" borderId="0" applyFill="0" applyBorder="0" applyAlignment="0" applyProtection="0"/>
    <xf numFmtId="9" fontId="24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49" fontId="11" fillId="16" borderId="6">
      <alignment vertical="center"/>
    </xf>
    <xf numFmtId="49" fontId="1" fillId="17" borderId="6">
      <alignment vertical="center"/>
    </xf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6" fontId="2" fillId="0" borderId="0">
      <alignment horizontal="left"/>
    </xf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30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1" fillId="0" borderId="10" applyNumberFormat="0" applyFill="0" applyAlignment="0" applyProtection="0"/>
    <xf numFmtId="0" fontId="32" fillId="18" borderId="0" applyNumberFormat="0" applyBorder="0" applyAlignment="0" applyProtection="0"/>
    <xf numFmtId="0" fontId="33" fillId="19" borderId="0" applyNumberFormat="0" applyBorder="0" applyAlignment="0" applyProtection="0"/>
    <xf numFmtId="170" fontId="6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734">
    <xf numFmtId="0" fontId="0" fillId="0" borderId="0" xfId="0"/>
    <xf numFmtId="0" fontId="8" fillId="0" borderId="11" xfId="65" applyFont="1" applyFill="1" applyBorder="1" applyAlignment="1" applyProtection="1">
      <alignment horizontal="center" vertical="center"/>
    </xf>
    <xf numFmtId="0" fontId="8" fillId="0" borderId="0" xfId="81" applyFont="1" applyFill="1" applyAlignment="1">
      <alignment vertical="center"/>
    </xf>
    <xf numFmtId="0" fontId="8" fillId="0" borderId="25" xfId="65" applyFont="1" applyFill="1" applyBorder="1" applyAlignment="1" applyProtection="1">
      <alignment horizontal="center" vertical="center"/>
    </xf>
    <xf numFmtId="0" fontId="9" fillId="0" borderId="32" xfId="65" applyFont="1" applyFill="1" applyBorder="1" applyAlignment="1" applyProtection="1">
      <alignment horizontal="left" vertical="center" wrapText="1"/>
    </xf>
    <xf numFmtId="0" fontId="8" fillId="0" borderId="32" xfId="65" applyFont="1" applyFill="1" applyBorder="1" applyAlignment="1" applyProtection="1">
      <alignment horizontal="left" vertical="center" wrapText="1"/>
    </xf>
    <xf numFmtId="0" fontId="8" fillId="0" borderId="0" xfId="81" applyFont="1" applyFill="1" applyAlignment="1">
      <alignment horizontal="center" vertical="center"/>
    </xf>
    <xf numFmtId="0" fontId="8" fillId="0" borderId="0" xfId="81" applyFont="1" applyFill="1" applyBorder="1" applyAlignment="1">
      <alignment horizontal="center" vertical="center"/>
    </xf>
    <xf numFmtId="0" fontId="8" fillId="0" borderId="0" xfId="81" applyFont="1" applyFill="1" applyBorder="1" applyAlignment="1">
      <alignment vertical="center"/>
    </xf>
    <xf numFmtId="0" fontId="9" fillId="21" borderId="30" xfId="65" applyFont="1" applyFill="1" applyBorder="1" applyAlignment="1" applyProtection="1">
      <alignment horizontal="right" vertical="center" wrapText="1"/>
    </xf>
    <xf numFmtId="0" fontId="9" fillId="21" borderId="22" xfId="65" applyFont="1" applyFill="1" applyBorder="1" applyAlignment="1" applyProtection="1">
      <alignment horizontal="right" vertical="center" wrapText="1"/>
    </xf>
    <xf numFmtId="0" fontId="9" fillId="21" borderId="33" xfId="65" applyFont="1" applyFill="1" applyBorder="1" applyAlignment="1" applyProtection="1">
      <alignment horizontal="left" vertical="center" wrapText="1"/>
    </xf>
    <xf numFmtId="0" fontId="8" fillId="0" borderId="30" xfId="65" applyFont="1" applyFill="1" applyBorder="1" applyAlignment="1" applyProtection="1">
      <alignment horizontal="right" vertical="center" wrapText="1"/>
    </xf>
    <xf numFmtId="0" fontId="8" fillId="0" borderId="22" xfId="65" applyFont="1" applyFill="1" applyBorder="1" applyAlignment="1" applyProtection="1">
      <alignment horizontal="right" vertical="center" wrapText="1"/>
    </xf>
    <xf numFmtId="0" fontId="8" fillId="0" borderId="34" xfId="65" applyFont="1" applyFill="1" applyBorder="1" applyAlignment="1" applyProtection="1">
      <alignment horizontal="right" vertical="center" wrapText="1"/>
    </xf>
    <xf numFmtId="0" fontId="9" fillId="0" borderId="34" xfId="65" applyFont="1" applyFill="1" applyBorder="1" applyAlignment="1" applyProtection="1">
      <alignment horizontal="right" vertical="center" wrapText="1"/>
    </xf>
    <xf numFmtId="0" fontId="9" fillId="0" borderId="35" xfId="65" applyFont="1" applyFill="1" applyBorder="1" applyAlignment="1" applyProtection="1">
      <alignment horizontal="left" vertical="center" wrapText="1"/>
    </xf>
    <xf numFmtId="0" fontId="8" fillId="0" borderId="35" xfId="65" applyFont="1" applyFill="1" applyBorder="1" applyAlignment="1" applyProtection="1">
      <alignment horizontal="left" vertical="center" wrapText="1"/>
    </xf>
    <xf numFmtId="0" fontId="9" fillId="0" borderId="14" xfId="65" applyFont="1" applyFill="1" applyBorder="1" applyAlignment="1" applyProtection="1">
      <alignment horizontal="right" vertical="center" wrapText="1"/>
    </xf>
    <xf numFmtId="0" fontId="8" fillId="0" borderId="14" xfId="65" applyFont="1" applyFill="1" applyBorder="1" applyAlignment="1" applyProtection="1">
      <alignment horizontal="right" vertical="center" wrapText="1"/>
    </xf>
    <xf numFmtId="0" fontId="8" fillId="0" borderId="33" xfId="65" applyFont="1" applyFill="1" applyBorder="1" applyAlignment="1" applyProtection="1">
      <alignment horizontal="left" vertical="center" wrapText="1"/>
    </xf>
    <xf numFmtId="0" fontId="8" fillId="0" borderId="29" xfId="65" applyFont="1" applyFill="1" applyBorder="1" applyAlignment="1" applyProtection="1">
      <alignment horizontal="right" vertical="center" wrapText="1"/>
    </xf>
    <xf numFmtId="0" fontId="8" fillId="0" borderId="32" xfId="65" quotePrefix="1" applyFont="1" applyFill="1" applyBorder="1" applyAlignment="1" applyProtection="1">
      <alignment horizontal="left" vertical="center" wrapText="1"/>
    </xf>
    <xf numFmtId="0" fontId="9" fillId="0" borderId="32" xfId="65" applyFont="1" applyFill="1" applyBorder="1" applyAlignment="1" applyProtection="1">
      <alignment horizontal="left" vertical="center"/>
    </xf>
    <xf numFmtId="0" fontId="12" fillId="0" borderId="34" xfId="65" applyFont="1" applyFill="1" applyBorder="1" applyAlignment="1" applyProtection="1">
      <alignment horizontal="right" vertical="center" wrapText="1"/>
    </xf>
    <xf numFmtId="0" fontId="12" fillId="0" borderId="34" xfId="65" applyFont="1" applyFill="1" applyBorder="1" applyAlignment="1" applyProtection="1">
      <alignment horizontal="right" vertical="center"/>
    </xf>
    <xf numFmtId="0" fontId="9" fillId="0" borderId="32" xfId="65" quotePrefix="1" applyFont="1" applyFill="1" applyBorder="1" applyAlignment="1" applyProtection="1">
      <alignment horizontal="left" vertical="center" wrapText="1"/>
    </xf>
    <xf numFmtId="0" fontId="8" fillId="0" borderId="34" xfId="65" applyFont="1" applyFill="1" applyBorder="1" applyAlignment="1" applyProtection="1">
      <alignment horizontal="right" vertical="center"/>
    </xf>
    <xf numFmtId="0" fontId="9" fillId="0" borderId="34" xfId="65" applyFont="1" applyFill="1" applyBorder="1" applyAlignment="1" applyProtection="1">
      <alignment horizontal="right" vertical="center"/>
    </xf>
    <xf numFmtId="0" fontId="8" fillId="0" borderId="32" xfId="65" applyFont="1" applyFill="1" applyBorder="1" applyAlignment="1" applyProtection="1">
      <alignment horizontal="left" vertical="center"/>
    </xf>
    <xf numFmtId="0" fontId="8" fillId="0" borderId="36" xfId="65" applyFont="1" applyFill="1" applyBorder="1" applyAlignment="1" applyProtection="1">
      <alignment horizontal="right" vertical="center" wrapText="1"/>
    </xf>
    <xf numFmtId="0" fontId="8" fillId="0" borderId="29" xfId="65" applyFont="1" applyFill="1" applyBorder="1" applyAlignment="1" applyProtection="1">
      <alignment horizontal="right" vertical="center"/>
    </xf>
    <xf numFmtId="0" fontId="8" fillId="0" borderId="29" xfId="65" applyFont="1" applyFill="1" applyBorder="1" applyAlignment="1">
      <alignment horizontal="right" vertical="center"/>
    </xf>
    <xf numFmtId="0" fontId="9" fillId="0" borderId="34" xfId="65" applyFont="1" applyFill="1" applyBorder="1" applyAlignment="1">
      <alignment horizontal="right" vertical="center"/>
    </xf>
    <xf numFmtId="0" fontId="9" fillId="21" borderId="34" xfId="65" applyFont="1" applyFill="1" applyBorder="1" applyAlignment="1" applyProtection="1">
      <alignment horizontal="right" vertical="center" wrapText="1"/>
    </xf>
    <xf numFmtId="0" fontId="9" fillId="21" borderId="37" xfId="65" applyFont="1" applyFill="1" applyBorder="1" applyAlignment="1" applyProtection="1">
      <alignment horizontal="right" vertical="center" wrapText="1"/>
    </xf>
    <xf numFmtId="0" fontId="9" fillId="21" borderId="38" xfId="65" applyFont="1" applyFill="1" applyBorder="1" applyAlignment="1" applyProtection="1">
      <alignment horizontal="right" vertical="center" wrapText="1"/>
    </xf>
    <xf numFmtId="0" fontId="9" fillId="21" borderId="23" xfId="65" applyFont="1" applyFill="1" applyBorder="1" applyAlignment="1" applyProtection="1">
      <alignment horizontal="left" vertical="center" wrapText="1"/>
    </xf>
    <xf numFmtId="0" fontId="9" fillId="0" borderId="14" xfId="65" applyFont="1" applyFill="1" applyBorder="1" applyAlignment="1" applyProtection="1">
      <alignment horizontal="right" vertical="center"/>
    </xf>
    <xf numFmtId="0" fontId="8" fillId="0" borderId="39" xfId="65" applyFont="1" applyFill="1" applyBorder="1" applyAlignment="1" applyProtection="1">
      <alignment horizontal="left" vertical="center" wrapText="1"/>
    </xf>
    <xf numFmtId="0" fontId="9" fillId="0" borderId="40" xfId="65" applyFont="1" applyFill="1" applyBorder="1" applyAlignment="1" applyProtection="1">
      <alignment horizontal="right" vertical="center"/>
    </xf>
    <xf numFmtId="0" fontId="8" fillId="0" borderId="14" xfId="65" applyFont="1" applyFill="1" applyBorder="1" applyAlignment="1" applyProtection="1">
      <alignment horizontal="right" vertical="center"/>
    </xf>
    <xf numFmtId="0" fontId="8" fillId="0" borderId="41" xfId="65" applyFont="1" applyFill="1" applyBorder="1" applyAlignment="1" applyProtection="1">
      <alignment horizontal="right" vertical="center"/>
    </xf>
    <xf numFmtId="0" fontId="8" fillId="0" borderId="42" xfId="65" applyFont="1" applyFill="1" applyBorder="1" applyAlignment="1" applyProtection="1">
      <alignment horizontal="right" vertical="center"/>
    </xf>
    <xf numFmtId="0" fontId="9" fillId="0" borderId="42" xfId="65" applyFont="1" applyFill="1" applyBorder="1" applyAlignment="1" applyProtection="1">
      <alignment horizontal="right" vertical="center"/>
    </xf>
    <xf numFmtId="0" fontId="9" fillId="0" borderId="43" xfId="65" applyFont="1" applyFill="1" applyBorder="1" applyAlignment="1" applyProtection="1">
      <alignment horizontal="left" vertical="center" wrapText="1"/>
    </xf>
    <xf numFmtId="0" fontId="34" fillId="11" borderId="44" xfId="79" applyFont="1" applyFill="1" applyBorder="1" applyAlignment="1">
      <alignment horizontal="center" vertical="center"/>
    </xf>
    <xf numFmtId="0" fontId="35" fillId="2" borderId="45" xfId="79" applyNumberFormat="1" applyFont="1" applyFill="1" applyBorder="1" applyAlignment="1">
      <alignment horizontal="right" vertical="center"/>
    </xf>
    <xf numFmtId="0" fontId="36" fillId="0" borderId="45" xfId="79" applyNumberFormat="1" applyFont="1" applyFill="1" applyBorder="1" applyAlignment="1">
      <alignment horizontal="right" vertical="center"/>
    </xf>
    <xf numFmtId="0" fontId="36" fillId="23" borderId="45" xfId="79" applyFont="1" applyFill="1" applyBorder="1" applyAlignment="1">
      <alignment vertical="center"/>
    </xf>
    <xf numFmtId="0" fontId="36" fillId="23" borderId="45" xfId="79" applyFont="1" applyFill="1" applyBorder="1" applyAlignment="1">
      <alignment horizontal="center" vertical="center"/>
    </xf>
    <xf numFmtId="3" fontId="38" fillId="23" borderId="45" xfId="79" applyNumberFormat="1" applyFont="1" applyFill="1" applyBorder="1" applyAlignment="1">
      <alignment horizontal="right" vertical="center"/>
    </xf>
    <xf numFmtId="0" fontId="36" fillId="0" borderId="45" xfId="79" applyFont="1" applyFill="1" applyBorder="1" applyAlignment="1">
      <alignment vertical="center"/>
    </xf>
    <xf numFmtId="3" fontId="36" fillId="0" borderId="45" xfId="79" applyNumberFormat="1" applyFont="1" applyBorder="1" applyAlignment="1">
      <alignment horizontal="right" vertical="center"/>
    </xf>
    <xf numFmtId="0" fontId="39" fillId="4" borderId="45" xfId="79" applyFont="1" applyFill="1" applyBorder="1" applyAlignment="1">
      <alignment horizontal="left" vertical="center"/>
    </xf>
    <xf numFmtId="0" fontId="1" fillId="0" borderId="45" xfId="79" applyFont="1" applyBorder="1" applyAlignment="1">
      <alignment vertical="center"/>
    </xf>
    <xf numFmtId="0" fontId="35" fillId="0" borderId="45" xfId="79" applyFont="1" applyFill="1" applyBorder="1" applyAlignment="1">
      <alignment vertical="center"/>
    </xf>
    <xf numFmtId="0" fontId="35" fillId="0" borderId="45" xfId="79" applyFont="1" applyFill="1" applyBorder="1" applyAlignment="1">
      <alignment horizontal="left" vertical="center"/>
    </xf>
    <xf numFmtId="3" fontId="35" fillId="0" borderId="45" xfId="79" applyNumberFormat="1" applyFont="1" applyFill="1" applyBorder="1" applyAlignment="1">
      <alignment horizontal="right" vertical="center"/>
    </xf>
    <xf numFmtId="3" fontId="35" fillId="0" borderId="45" xfId="79" applyNumberFormat="1" applyFont="1" applyBorder="1" applyAlignment="1">
      <alignment horizontal="right" vertical="center"/>
    </xf>
    <xf numFmtId="37" fontId="36" fillId="23" borderId="45" xfId="82" applyNumberFormat="1" applyFont="1" applyFill="1" applyBorder="1" applyAlignment="1">
      <alignment horizontal="center" vertical="center"/>
    </xf>
    <xf numFmtId="3" fontId="36" fillId="23" borderId="45" xfId="79" applyNumberFormat="1" applyFont="1" applyFill="1" applyBorder="1" applyAlignment="1">
      <alignment horizontal="right" vertical="center"/>
    </xf>
    <xf numFmtId="3" fontId="36" fillId="0" borderId="45" xfId="79" applyNumberFormat="1" applyFont="1" applyFill="1" applyBorder="1" applyAlignment="1">
      <alignment horizontal="right" vertical="center"/>
    </xf>
    <xf numFmtId="0" fontId="40" fillId="0" borderId="45" xfId="79" applyFont="1" applyFill="1" applyBorder="1" applyAlignment="1">
      <alignment vertical="center"/>
    </xf>
    <xf numFmtId="0" fontId="41" fillId="11" borderId="45" xfId="79" applyFont="1" applyFill="1" applyBorder="1" applyAlignment="1">
      <alignment vertical="center"/>
    </xf>
    <xf numFmtId="3" fontId="42" fillId="11" borderId="45" xfId="79" applyNumberFormat="1" applyFont="1" applyFill="1" applyBorder="1" applyAlignment="1">
      <alignment horizontal="right" vertical="center"/>
    </xf>
    <xf numFmtId="0" fontId="37" fillId="0" borderId="45" xfId="79" applyFont="1" applyBorder="1" applyAlignment="1">
      <alignment vertical="center"/>
    </xf>
    <xf numFmtId="0" fontId="40" fillId="0" borderId="45" xfId="79" applyFont="1" applyFill="1" applyBorder="1" applyAlignment="1">
      <alignment horizontal="left" vertical="center" wrapText="1"/>
    </xf>
    <xf numFmtId="0" fontId="40" fillId="0" borderId="45" xfId="79" applyFont="1" applyFill="1" applyBorder="1" applyAlignment="1">
      <alignment horizontal="left" vertical="center"/>
    </xf>
    <xf numFmtId="3" fontId="43" fillId="0" borderId="45" xfId="79" applyNumberFormat="1" applyFont="1" applyBorder="1" applyAlignment="1">
      <alignment horizontal="right" vertical="center"/>
    </xf>
    <xf numFmtId="0" fontId="36" fillId="0" borderId="45" xfId="79" applyFont="1" applyFill="1" applyBorder="1" applyAlignment="1">
      <alignment horizontal="left" vertical="center"/>
    </xf>
    <xf numFmtId="0" fontId="36" fillId="0" borderId="45" xfId="79" applyFont="1" applyBorder="1" applyAlignment="1">
      <alignment vertical="center"/>
    </xf>
    <xf numFmtId="0" fontId="36" fillId="0" borderId="45" xfId="79" applyFont="1" applyBorder="1" applyAlignment="1">
      <alignment vertical="center" wrapText="1"/>
    </xf>
    <xf numFmtId="0" fontId="35" fillId="0" borderId="45" xfId="79" applyFont="1" applyBorder="1" applyAlignment="1">
      <alignment vertical="center"/>
    </xf>
    <xf numFmtId="0" fontId="35" fillId="0" borderId="45" xfId="79" applyFont="1" applyBorder="1" applyAlignment="1">
      <alignment horizontal="right" vertical="center"/>
    </xf>
    <xf numFmtId="0" fontId="38" fillId="0" borderId="45" xfId="79" applyFont="1" applyFill="1" applyBorder="1" applyAlignment="1">
      <alignment horizontal="center" vertical="center"/>
    </xf>
    <xf numFmtId="3" fontId="38" fillId="0" borderId="45" xfId="79" applyNumberFormat="1" applyFont="1" applyFill="1" applyBorder="1" applyAlignment="1">
      <alignment horizontal="right" vertical="center"/>
    </xf>
    <xf numFmtId="0" fontId="35" fillId="0" borderId="45" xfId="79" applyFont="1" applyFill="1" applyBorder="1" applyAlignment="1">
      <alignment horizontal="center" vertical="center"/>
    </xf>
    <xf numFmtId="0" fontId="36" fillId="0" borderId="46" xfId="79" applyFont="1" applyFill="1" applyBorder="1" applyAlignment="1">
      <alignment horizontal="left" vertical="center"/>
    </xf>
    <xf numFmtId="0" fontId="36" fillId="0" borderId="46" xfId="79" applyFont="1" applyFill="1" applyBorder="1" applyAlignment="1">
      <alignment horizontal="center" vertical="center"/>
    </xf>
    <xf numFmtId="3" fontId="36" fillId="0" borderId="46" xfId="79" applyNumberFormat="1" applyFont="1" applyFill="1" applyBorder="1" applyAlignment="1">
      <alignment horizontal="right" vertical="center"/>
    </xf>
    <xf numFmtId="0" fontId="9" fillId="21" borderId="35" xfId="65" applyFont="1" applyFill="1" applyBorder="1" applyAlignment="1" applyProtection="1">
      <alignment horizontal="left" vertical="center" wrapText="1"/>
    </xf>
    <xf numFmtId="0" fontId="9" fillId="21" borderId="12" xfId="65" applyFont="1" applyFill="1" applyBorder="1" applyAlignment="1" applyProtection="1">
      <alignment horizontal="center" vertical="center" wrapText="1"/>
    </xf>
    <xf numFmtId="0" fontId="8" fillId="0" borderId="0" xfId="81" applyFont="1" applyFill="1" applyAlignment="1">
      <alignment horizontal="center" vertical="center" wrapText="1"/>
    </xf>
    <xf numFmtId="0" fontId="9" fillId="0" borderId="32" xfId="78" applyFont="1" applyFill="1" applyBorder="1" applyAlignment="1">
      <alignment vertical="center" wrapText="1"/>
    </xf>
    <xf numFmtId="0" fontId="9" fillId="0" borderId="47" xfId="65" applyFont="1" applyFill="1" applyBorder="1" applyAlignment="1" applyProtection="1">
      <alignment horizontal="left" vertical="center" wrapText="1"/>
    </xf>
    <xf numFmtId="0" fontId="8" fillId="0" borderId="0" xfId="81" applyFont="1" applyFill="1" applyBorder="1" applyAlignment="1">
      <alignment horizontal="center" vertical="center" wrapText="1"/>
    </xf>
    <xf numFmtId="0" fontId="9" fillId="0" borderId="48" xfId="78" applyFont="1" applyFill="1" applyBorder="1" applyAlignment="1">
      <alignment vertical="center" wrapText="1"/>
    </xf>
    <xf numFmtId="0" fontId="8" fillId="0" borderId="11" xfId="65" applyFont="1" applyFill="1" applyBorder="1" applyAlignment="1" applyProtection="1">
      <alignment horizontal="center" vertical="center" wrapText="1"/>
    </xf>
    <xf numFmtId="0" fontId="9" fillId="0" borderId="49" xfId="65" applyFont="1" applyFill="1" applyBorder="1" applyAlignment="1" applyProtection="1">
      <alignment horizontal="left" vertical="center"/>
    </xf>
    <xf numFmtId="0" fontId="44" fillId="0" borderId="32" xfId="65" applyFont="1" applyFill="1" applyBorder="1" applyAlignment="1" applyProtection="1">
      <alignment horizontal="left" vertical="center" wrapText="1"/>
    </xf>
    <xf numFmtId="0" fontId="9" fillId="0" borderId="29" xfId="65" applyFont="1" applyFill="1" applyBorder="1" applyAlignment="1" applyProtection="1">
      <alignment horizontal="right" vertical="center"/>
    </xf>
    <xf numFmtId="0" fontId="9" fillId="0" borderId="31" xfId="65" applyFont="1" applyFill="1" applyBorder="1" applyAlignment="1" applyProtection="1">
      <alignment horizontal="center" vertical="center"/>
    </xf>
    <xf numFmtId="0" fontId="9" fillId="0" borderId="0" xfId="81" applyFont="1" applyFill="1" applyAlignment="1">
      <alignment vertical="center"/>
    </xf>
    <xf numFmtId="0" fontId="47" fillId="0" borderId="0" xfId="81" applyFont="1" applyFill="1" applyAlignment="1">
      <alignment vertical="center"/>
    </xf>
    <xf numFmtId="0" fontId="8" fillId="0" borderId="0" xfId="81" applyFont="1" applyFill="1" applyAlignment="1">
      <alignment horizontal="left" vertical="center"/>
    </xf>
    <xf numFmtId="0" fontId="8" fillId="0" borderId="0" xfId="81" applyFont="1" applyFill="1" applyBorder="1" applyAlignment="1">
      <alignment vertical="center" wrapText="1"/>
    </xf>
    <xf numFmtId="0" fontId="8" fillId="0" borderId="0" xfId="81" applyFont="1" applyFill="1" applyAlignment="1">
      <alignment vertical="center" wrapText="1"/>
    </xf>
    <xf numFmtId="0" fontId="12" fillId="0" borderId="0" xfId="81" applyFont="1" applyFill="1" applyAlignment="1">
      <alignment vertical="center"/>
    </xf>
    <xf numFmtId="43" fontId="8" fillId="0" borderId="0" xfId="81" applyNumberFormat="1" applyFont="1" applyFill="1" applyAlignment="1">
      <alignment vertical="center"/>
    </xf>
    <xf numFmtId="0" fontId="9" fillId="21" borderId="50" xfId="65" applyFont="1" applyFill="1" applyBorder="1" applyAlignment="1" applyProtection="1">
      <alignment horizontal="center" vertical="center" wrapText="1"/>
    </xf>
    <xf numFmtId="0" fontId="8" fillId="0" borderId="51" xfId="65" applyFont="1" applyFill="1" applyBorder="1" applyAlignment="1" applyProtection="1">
      <alignment horizontal="center" vertical="center" wrapText="1"/>
    </xf>
    <xf numFmtId="0" fontId="16" fillId="0" borderId="51" xfId="65" applyFont="1" applyFill="1" applyBorder="1" applyAlignment="1" applyProtection="1">
      <alignment horizontal="center" vertical="center" wrapText="1"/>
    </xf>
    <xf numFmtId="0" fontId="8" fillId="0" borderId="51" xfId="65" applyFont="1" applyFill="1" applyBorder="1" applyAlignment="1" applyProtection="1">
      <alignment horizontal="center" vertical="center"/>
    </xf>
    <xf numFmtId="0" fontId="9" fillId="0" borderId="51" xfId="65" applyFont="1" applyFill="1" applyBorder="1" applyAlignment="1" applyProtection="1">
      <alignment horizontal="center" vertical="center" wrapText="1"/>
    </xf>
    <xf numFmtId="0" fontId="8" fillId="0" borderId="50" xfId="65" applyFont="1" applyFill="1" applyBorder="1" applyAlignment="1" applyProtection="1">
      <alignment horizontal="center" vertical="center" wrapText="1"/>
    </xf>
    <xf numFmtId="0" fontId="8" fillId="0" borderId="51" xfId="65" applyFont="1" applyFill="1" applyBorder="1" applyAlignment="1">
      <alignment horizontal="center" vertical="center"/>
    </xf>
    <xf numFmtId="0" fontId="9" fillId="21" borderId="24" xfId="65" applyFont="1" applyFill="1" applyBorder="1" applyAlignment="1" applyProtection="1">
      <alignment horizontal="center" vertical="center" wrapText="1"/>
    </xf>
    <xf numFmtId="178" fontId="8" fillId="0" borderId="0" xfId="43" applyNumberFormat="1" applyFont="1" applyFill="1" applyBorder="1" applyAlignment="1">
      <alignment horizontal="center" vertical="center" wrapText="1"/>
    </xf>
    <xf numFmtId="178" fontId="9" fillId="21" borderId="12" xfId="43" applyNumberFormat="1" applyFont="1" applyFill="1" applyBorder="1" applyAlignment="1" applyProtection="1">
      <alignment horizontal="left" vertical="center" wrapText="1"/>
    </xf>
    <xf numFmtId="178" fontId="8" fillId="0" borderId="11" xfId="43" applyNumberFormat="1" applyFont="1" applyFill="1" applyBorder="1" applyAlignment="1" applyProtection="1">
      <alignment horizontal="left" vertical="center" wrapText="1"/>
    </xf>
    <xf numFmtId="178" fontId="9" fillId="0" borderId="11" xfId="43" applyNumberFormat="1" applyFont="1" applyFill="1" applyBorder="1" applyAlignment="1" applyProtection="1">
      <alignment horizontal="left" vertical="center" wrapText="1"/>
    </xf>
    <xf numFmtId="178" fontId="8" fillId="0" borderId="26" xfId="43" applyNumberFormat="1" applyFont="1" applyFill="1" applyBorder="1" applyAlignment="1" applyProtection="1">
      <alignment horizontal="left" vertical="center" wrapText="1"/>
    </xf>
    <xf numFmtId="178" fontId="9" fillId="0" borderId="11" xfId="43" applyNumberFormat="1" applyFont="1" applyFill="1" applyBorder="1" applyAlignment="1">
      <alignment vertical="center" wrapText="1"/>
    </xf>
    <xf numFmtId="178" fontId="9" fillId="0" borderId="16" xfId="43" applyNumberFormat="1" applyFont="1" applyFill="1" applyBorder="1" applyAlignment="1">
      <alignment vertical="center" wrapText="1"/>
    </xf>
    <xf numFmtId="178" fontId="9" fillId="0" borderId="25" xfId="43" applyNumberFormat="1" applyFont="1" applyFill="1" applyBorder="1" applyAlignment="1" applyProtection="1">
      <alignment horizontal="left" vertical="center" wrapText="1"/>
    </xf>
    <xf numFmtId="178" fontId="8" fillId="0" borderId="0" xfId="43" applyNumberFormat="1" applyFont="1" applyFill="1" applyBorder="1" applyAlignment="1">
      <alignment vertical="center" wrapText="1"/>
    </xf>
    <xf numFmtId="178" fontId="8" fillId="0" borderId="0" xfId="43" applyNumberFormat="1" applyFont="1" applyFill="1" applyAlignment="1">
      <alignment vertical="center" wrapText="1"/>
    </xf>
    <xf numFmtId="43" fontId="8" fillId="0" borderId="0" xfId="43" applyNumberFormat="1" applyFont="1" applyFill="1" applyBorder="1" applyAlignment="1">
      <alignment horizontal="center" vertical="center" wrapText="1"/>
    </xf>
    <xf numFmtId="43" fontId="9" fillId="21" borderId="27" xfId="43" applyNumberFormat="1" applyFont="1" applyFill="1" applyBorder="1" applyAlignment="1" applyProtection="1">
      <alignment horizontal="left" vertical="center" wrapText="1"/>
    </xf>
    <xf numFmtId="43" fontId="8" fillId="0" borderId="11" xfId="43" applyNumberFormat="1" applyFont="1" applyFill="1" applyBorder="1" applyAlignment="1" applyProtection="1">
      <alignment horizontal="left" vertical="center" wrapText="1"/>
    </xf>
    <xf numFmtId="43" fontId="9" fillId="0" borderId="11" xfId="43" applyNumberFormat="1" applyFont="1" applyFill="1" applyBorder="1" applyAlignment="1" applyProtection="1">
      <alignment horizontal="left" vertical="center" wrapText="1"/>
    </xf>
    <xf numFmtId="43" fontId="9" fillId="21" borderId="11" xfId="43" applyNumberFormat="1" applyFont="1" applyFill="1" applyBorder="1" applyAlignment="1" applyProtection="1">
      <alignment horizontal="left" vertical="center" wrapText="1"/>
    </xf>
    <xf numFmtId="43" fontId="8" fillId="0" borderId="26" xfId="43" applyNumberFormat="1" applyFont="1" applyFill="1" applyBorder="1" applyAlignment="1" applyProtection="1">
      <alignment horizontal="left" vertical="center" wrapText="1"/>
    </xf>
    <xf numFmtId="43" fontId="9" fillId="0" borderId="11" xfId="43" applyNumberFormat="1" applyFont="1" applyFill="1" applyBorder="1" applyAlignment="1">
      <alignment vertical="center" wrapText="1"/>
    </xf>
    <xf numFmtId="43" fontId="9" fillId="0" borderId="57" xfId="43" applyNumberFormat="1" applyFont="1" applyFill="1" applyBorder="1" applyAlignment="1">
      <alignment vertical="center" wrapText="1"/>
    </xf>
    <xf numFmtId="43" fontId="9" fillId="0" borderId="25" xfId="43" applyNumberFormat="1" applyFont="1" applyFill="1" applyBorder="1" applyAlignment="1" applyProtection="1">
      <alignment horizontal="left" vertical="center" wrapText="1"/>
    </xf>
    <xf numFmtId="43" fontId="8" fillId="0" borderId="22" xfId="43" applyNumberFormat="1" applyFont="1" applyFill="1" applyBorder="1" applyAlignment="1">
      <alignment vertical="center" wrapText="1"/>
    </xf>
    <xf numFmtId="43" fontId="8" fillId="0" borderId="34" xfId="43" applyNumberFormat="1" applyFont="1" applyFill="1" applyBorder="1" applyAlignment="1">
      <alignment vertical="center" wrapText="1"/>
    </xf>
    <xf numFmtId="43" fontId="8" fillId="0" borderId="0" xfId="43" applyNumberFormat="1" applyFont="1" applyFill="1" applyBorder="1" applyAlignment="1">
      <alignment vertical="center" wrapText="1"/>
    </xf>
    <xf numFmtId="43" fontId="8" fillId="0" borderId="0" xfId="43" applyNumberFormat="1" applyFont="1" applyFill="1" applyAlignment="1">
      <alignment vertical="center" wrapText="1"/>
    </xf>
    <xf numFmtId="43" fontId="9" fillId="0" borderId="0" xfId="43" applyNumberFormat="1" applyFont="1" applyFill="1" applyAlignment="1">
      <alignment horizontal="center" vertical="center" wrapText="1"/>
    </xf>
    <xf numFmtId="43" fontId="9" fillId="21" borderId="50" xfId="43" applyNumberFormat="1" applyFont="1" applyFill="1" applyBorder="1" applyAlignment="1" applyProtection="1">
      <alignment horizontal="left" vertical="center" wrapText="1"/>
    </xf>
    <xf numFmtId="43" fontId="9" fillId="0" borderId="51" xfId="43" applyNumberFormat="1" applyFont="1" applyFill="1" applyBorder="1" applyAlignment="1" applyProtection="1">
      <alignment horizontal="left" vertical="center" wrapText="1"/>
    </xf>
    <xf numFmtId="43" fontId="9" fillId="0" borderId="50" xfId="43" applyNumberFormat="1" applyFont="1" applyFill="1" applyBorder="1" applyAlignment="1" applyProtection="1">
      <alignment horizontal="left" vertical="center" wrapText="1"/>
    </xf>
    <xf numFmtId="43" fontId="9" fillId="0" borderId="51" xfId="43" quotePrefix="1" applyNumberFormat="1" applyFont="1" applyFill="1" applyBorder="1" applyAlignment="1" applyProtection="1">
      <alignment horizontal="left" vertical="center" wrapText="1"/>
    </xf>
    <xf numFmtId="43" fontId="9" fillId="0" borderId="51" xfId="43" applyNumberFormat="1" applyFont="1" applyFill="1" applyBorder="1" applyAlignment="1">
      <alignment vertical="center" wrapText="1"/>
    </xf>
    <xf numFmtId="43" fontId="9" fillId="0" borderId="51" xfId="43" applyNumberFormat="1" applyFont="1" applyFill="1" applyBorder="1" applyAlignment="1" applyProtection="1">
      <alignment horizontal="left" vertical="center"/>
    </xf>
    <xf numFmtId="43" fontId="9" fillId="22" borderId="51" xfId="43" applyNumberFormat="1" applyFont="1" applyFill="1" applyBorder="1" applyAlignment="1" applyProtection="1">
      <alignment horizontal="left" vertical="center"/>
    </xf>
    <xf numFmtId="43" fontId="9" fillId="21" borderId="17" xfId="43" applyNumberFormat="1" applyFont="1" applyFill="1" applyBorder="1" applyAlignment="1" applyProtection="1">
      <alignment horizontal="left" vertical="center" wrapText="1"/>
    </xf>
    <xf numFmtId="43" fontId="9" fillId="0" borderId="0" xfId="43" applyNumberFormat="1" applyFont="1" applyFill="1" applyBorder="1" applyAlignment="1">
      <alignment vertical="center" wrapText="1"/>
    </xf>
    <xf numFmtId="43" fontId="9" fillId="0" borderId="0" xfId="43" applyNumberFormat="1" applyFont="1" applyFill="1" applyAlignment="1">
      <alignment vertical="center" wrapText="1"/>
    </xf>
    <xf numFmtId="43" fontId="9" fillId="0" borderId="12" xfId="43" applyNumberFormat="1" applyFont="1" applyFill="1" applyBorder="1" applyAlignment="1" applyProtection="1">
      <alignment horizontal="left" vertical="center" wrapText="1"/>
    </xf>
    <xf numFmtId="43" fontId="9" fillId="21" borderId="12" xfId="43" applyNumberFormat="1" applyFont="1" applyFill="1" applyBorder="1" applyAlignment="1" applyProtection="1">
      <alignment horizontal="left" vertical="center" wrapText="1"/>
    </xf>
    <xf numFmtId="43" fontId="9" fillId="0" borderId="11" xfId="43" quotePrefix="1" applyNumberFormat="1" applyFont="1" applyFill="1" applyBorder="1" applyAlignment="1" applyProtection="1">
      <alignment horizontal="left" vertical="center" wrapText="1"/>
    </xf>
    <xf numFmtId="43" fontId="9" fillId="0" borderId="11" xfId="43" applyNumberFormat="1" applyFont="1" applyFill="1" applyBorder="1" applyAlignment="1" applyProtection="1">
      <alignment horizontal="left" vertical="center"/>
    </xf>
    <xf numFmtId="43" fontId="9" fillId="22" borderId="11" xfId="43" applyNumberFormat="1" applyFont="1" applyFill="1" applyBorder="1" applyAlignment="1" applyProtection="1">
      <alignment horizontal="left" vertical="center"/>
    </xf>
    <xf numFmtId="43" fontId="9" fillId="21" borderId="16" xfId="43" applyNumberFormat="1" applyFont="1" applyFill="1" applyBorder="1" applyAlignment="1" applyProtection="1">
      <alignment horizontal="left" vertical="center" wrapText="1"/>
    </xf>
    <xf numFmtId="43" fontId="9" fillId="0" borderId="59" xfId="43" applyNumberFormat="1" applyFont="1" applyFill="1" applyBorder="1" applyAlignment="1">
      <alignment vertical="center" wrapText="1"/>
    </xf>
    <xf numFmtId="43" fontId="9" fillId="0" borderId="55" xfId="43" applyNumberFormat="1" applyFont="1" applyFill="1" applyBorder="1" applyAlignment="1">
      <alignment vertical="center" wrapText="1"/>
    </xf>
    <xf numFmtId="43" fontId="9" fillId="0" borderId="56" xfId="43" applyNumberFormat="1" applyFont="1" applyFill="1" applyBorder="1" applyAlignment="1">
      <alignment vertical="center" wrapText="1"/>
    </xf>
    <xf numFmtId="0" fontId="50" fillId="0" borderId="0" xfId="0" applyFont="1"/>
    <xf numFmtId="167" fontId="51" fillId="0" borderId="0" xfId="45" applyNumberFormat="1" applyFont="1" applyFill="1"/>
    <xf numFmtId="10" fontId="51" fillId="0" borderId="0" xfId="45" applyNumberFormat="1" applyFont="1" applyFill="1"/>
    <xf numFmtId="0" fontId="51" fillId="0" borderId="0" xfId="0" applyFont="1"/>
    <xf numFmtId="0" fontId="52" fillId="0" borderId="14" xfId="0" applyFont="1" applyFill="1" applyBorder="1" applyAlignment="1" applyProtection="1">
      <alignment horizontal="center" vertical="center"/>
    </xf>
    <xf numFmtId="0" fontId="51" fillId="0" borderId="0" xfId="0" applyFont="1" applyFill="1"/>
    <xf numFmtId="167" fontId="53" fillId="0" borderId="34" xfId="45" quotePrefix="1" applyNumberFormat="1" applyFont="1" applyFill="1" applyBorder="1" applyAlignment="1" applyProtection="1">
      <alignment horizontal="center" vertical="center" wrapText="1"/>
    </xf>
    <xf numFmtId="10" fontId="53" fillId="0" borderId="53" xfId="45" quotePrefix="1" applyNumberFormat="1" applyFont="1" applyFill="1" applyBorder="1" applyAlignment="1" applyProtection="1">
      <alignment horizontal="center" vertical="center" wrapText="1"/>
    </xf>
    <xf numFmtId="0" fontId="54" fillId="0" borderId="21" xfId="0" applyFont="1" applyBorder="1" applyAlignment="1" applyProtection="1">
      <alignment horizontal="center" vertical="center" wrapText="1"/>
    </xf>
    <xf numFmtId="0" fontId="54" fillId="0" borderId="0" xfId="0" applyFont="1" applyBorder="1" applyAlignment="1" applyProtection="1">
      <alignment horizontal="center" vertical="center" wrapText="1"/>
    </xf>
    <xf numFmtId="167" fontId="53" fillId="0" borderId="36" xfId="45" applyNumberFormat="1" applyFont="1" applyFill="1" applyBorder="1" applyAlignment="1" applyProtection="1">
      <alignment horizontal="right" vertical="center" wrapText="1"/>
    </xf>
    <xf numFmtId="10" fontId="53" fillId="0" borderId="67" xfId="45" applyNumberFormat="1" applyFont="1" applyFill="1" applyBorder="1" applyAlignment="1" applyProtection="1">
      <alignment horizontal="right" vertical="center" wrapText="1"/>
    </xf>
    <xf numFmtId="0" fontId="54" fillId="0" borderId="21" xfId="0" applyFont="1" applyBorder="1" applyAlignment="1" applyProtection="1">
      <alignment horizontal="center"/>
    </xf>
    <xf numFmtId="0" fontId="54" fillId="0" borderId="0" xfId="0" applyFont="1" applyBorder="1" applyAlignment="1" applyProtection="1">
      <alignment horizontal="center"/>
    </xf>
    <xf numFmtId="0" fontId="54" fillId="0" borderId="60" xfId="0" applyFont="1" applyBorder="1" applyAlignment="1" applyProtection="1">
      <alignment horizontal="left"/>
    </xf>
    <xf numFmtId="167" fontId="53" fillId="0" borderId="40" xfId="45" applyNumberFormat="1" applyFont="1" applyFill="1" applyBorder="1" applyAlignment="1" applyProtection="1">
      <alignment horizontal="right"/>
    </xf>
    <xf numFmtId="10" fontId="53" fillId="0" borderId="58" xfId="45" applyNumberFormat="1" applyFont="1" applyFill="1" applyBorder="1" applyAlignment="1" applyProtection="1">
      <alignment horizontal="right"/>
    </xf>
    <xf numFmtId="0" fontId="53" fillId="0" borderId="60" xfId="0" applyFont="1" applyBorder="1" applyAlignment="1" applyProtection="1">
      <alignment horizontal="left"/>
    </xf>
    <xf numFmtId="167" fontId="54" fillId="0" borderId="40" xfId="45" applyNumberFormat="1" applyFont="1" applyFill="1" applyBorder="1"/>
    <xf numFmtId="10" fontId="54" fillId="0" borderId="58" xfId="45" applyNumberFormat="1" applyFont="1" applyBorder="1" applyAlignment="1" applyProtection="1">
      <alignment horizontal="right"/>
    </xf>
    <xf numFmtId="0" fontId="51" fillId="0" borderId="21" xfId="0" applyFont="1" applyBorder="1" applyAlignment="1">
      <alignment horizontal="center"/>
    </xf>
    <xf numFmtId="0" fontId="56" fillId="0" borderId="60" xfId="0" applyFont="1" applyBorder="1" applyAlignment="1" applyProtection="1">
      <alignment horizontal="left"/>
    </xf>
    <xf numFmtId="167" fontId="53" fillId="0" borderId="40" xfId="45" applyNumberFormat="1" applyFont="1" applyBorder="1" applyAlignment="1" applyProtection="1">
      <alignment horizontal="right"/>
    </xf>
    <xf numFmtId="10" fontId="53" fillId="0" borderId="58" xfId="45" applyNumberFormat="1" applyFont="1" applyBorder="1" applyAlignment="1" applyProtection="1">
      <alignment horizontal="right"/>
    </xf>
    <xf numFmtId="0" fontId="56" fillId="0" borderId="0" xfId="0" applyFont="1" applyBorder="1" applyAlignment="1" applyProtection="1">
      <alignment horizontal="left"/>
    </xf>
    <xf numFmtId="167" fontId="53" fillId="0" borderId="60" xfId="45" applyNumberFormat="1" applyFont="1" applyBorder="1" applyAlignment="1" applyProtection="1">
      <alignment horizontal="right"/>
    </xf>
    <xf numFmtId="0" fontId="51" fillId="0" borderId="0" xfId="0" applyFont="1" applyBorder="1"/>
    <xf numFmtId="167" fontId="54" fillId="0" borderId="40" xfId="45" applyNumberFormat="1" applyFont="1" applyBorder="1" applyAlignment="1" applyProtection="1">
      <alignment horizontal="right"/>
    </xf>
    <xf numFmtId="167" fontId="54" fillId="20" borderId="34" xfId="45" applyNumberFormat="1" applyFont="1" applyFill="1" applyBorder="1" applyAlignment="1" applyProtection="1">
      <alignment horizontal="right"/>
    </xf>
    <xf numFmtId="10" fontId="54" fillId="20" borderId="53" xfId="45" applyNumberFormat="1" applyFont="1" applyFill="1" applyBorder="1" applyAlignment="1" applyProtection="1">
      <alignment horizontal="right"/>
    </xf>
    <xf numFmtId="0" fontId="51" fillId="0" borderId="0" xfId="0" applyFont="1" applyBorder="1" applyAlignment="1">
      <alignment horizontal="center"/>
    </xf>
    <xf numFmtId="0" fontId="50" fillId="0" borderId="0" xfId="0" applyFont="1" applyBorder="1"/>
    <xf numFmtId="0" fontId="54" fillId="0" borderId="0" xfId="0" applyFont="1" applyBorder="1" applyAlignment="1" applyProtection="1">
      <alignment horizontal="left"/>
    </xf>
    <xf numFmtId="167" fontId="54" fillId="0" borderId="40" xfId="45" applyNumberFormat="1" applyFont="1" applyFill="1" applyBorder="1" applyAlignment="1" applyProtection="1">
      <alignment horizontal="right"/>
    </xf>
    <xf numFmtId="167" fontId="54" fillId="20" borderId="55" xfId="45" applyNumberFormat="1" applyFont="1" applyFill="1" applyBorder="1" applyAlignment="1" applyProtection="1">
      <alignment horizontal="right"/>
    </xf>
    <xf numFmtId="10" fontId="54" fillId="20" borderId="56" xfId="45" applyNumberFormat="1" applyFont="1" applyFill="1" applyBorder="1" applyAlignment="1" applyProtection="1">
      <alignment horizontal="right"/>
    </xf>
    <xf numFmtId="0" fontId="50" fillId="0" borderId="21" xfId="0" applyFont="1" applyBorder="1" applyAlignment="1">
      <alignment horizontal="center"/>
    </xf>
    <xf numFmtId="0" fontId="54" fillId="0" borderId="60" xfId="0" applyFont="1" applyBorder="1"/>
    <xf numFmtId="0" fontId="50" fillId="0" borderId="0" xfId="0" applyFont="1" applyBorder="1" applyAlignment="1">
      <alignment horizontal="center"/>
    </xf>
    <xf numFmtId="0" fontId="54" fillId="0" borderId="21" xfId="0" applyFont="1" applyBorder="1" applyAlignment="1">
      <alignment horizontal="center"/>
    </xf>
    <xf numFmtId="0" fontId="54" fillId="0" borderId="0" xfId="0" applyFont="1" applyBorder="1" applyAlignment="1">
      <alignment horizontal="center"/>
    </xf>
    <xf numFmtId="167" fontId="53" fillId="0" borderId="40" xfId="45" applyNumberFormat="1" applyFont="1" applyBorder="1" applyAlignment="1">
      <alignment horizontal="right"/>
    </xf>
    <xf numFmtId="10" fontId="53" fillId="0" borderId="58" xfId="45" applyNumberFormat="1" applyFont="1" applyBorder="1" applyAlignment="1">
      <alignment horizontal="right"/>
    </xf>
    <xf numFmtId="167" fontId="54" fillId="0" borderId="40" xfId="45" applyNumberFormat="1" applyFont="1" applyBorder="1" applyAlignment="1">
      <alignment horizontal="right"/>
    </xf>
    <xf numFmtId="10" fontId="54" fillId="0" borderId="58" xfId="45" applyNumberFormat="1" applyFont="1" applyBorder="1" applyAlignment="1">
      <alignment horizontal="right"/>
    </xf>
    <xf numFmtId="178" fontId="53" fillId="0" borderId="40" xfId="43" applyNumberFormat="1" applyFont="1" applyBorder="1" applyAlignment="1" applyProtection="1">
      <alignment horizontal="right"/>
    </xf>
    <xf numFmtId="0" fontId="58" fillId="0" borderId="0" xfId="0" applyFont="1" applyBorder="1" applyAlignment="1" applyProtection="1">
      <alignment horizontal="left"/>
    </xf>
    <xf numFmtId="0" fontId="54" fillId="0" borderId="37" xfId="0" applyFont="1" applyBorder="1"/>
    <xf numFmtId="0" fontId="51" fillId="0" borderId="23" xfId="0" applyFont="1" applyBorder="1" applyAlignment="1">
      <alignment horizontal="center"/>
    </xf>
    <xf numFmtId="0" fontId="51" fillId="0" borderId="23" xfId="0" applyFont="1" applyBorder="1"/>
    <xf numFmtId="167" fontId="54" fillId="0" borderId="38" xfId="45" applyNumberFormat="1" applyFont="1" applyFill="1" applyBorder="1" applyAlignment="1">
      <alignment horizontal="right"/>
    </xf>
    <xf numFmtId="10" fontId="54" fillId="0" borderId="68" xfId="45" applyNumberFormat="1" applyFont="1" applyFill="1" applyBorder="1" applyAlignment="1">
      <alignment horizontal="right"/>
    </xf>
    <xf numFmtId="0" fontId="51" fillId="0" borderId="0" xfId="0" applyFont="1" applyAlignment="1">
      <alignment horizontal="center"/>
    </xf>
    <xf numFmtId="167" fontId="53" fillId="0" borderId="0" xfId="43" applyNumberFormat="1" applyFont="1" applyFill="1"/>
    <xf numFmtId="43" fontId="53" fillId="0" borderId="0" xfId="43" applyFont="1" applyFill="1"/>
    <xf numFmtId="167" fontId="51" fillId="0" borderId="34" xfId="45" applyNumberFormat="1" applyFont="1" applyFill="1" applyBorder="1" applyAlignment="1">
      <alignment horizontal="center"/>
    </xf>
    <xf numFmtId="167" fontId="51" fillId="0" borderId="34" xfId="45" applyNumberFormat="1" applyFont="1" applyBorder="1" applyAlignment="1" applyProtection="1">
      <alignment horizontal="right"/>
    </xf>
    <xf numFmtId="167" fontId="51" fillId="0" borderId="34" xfId="45" applyNumberFormat="1" applyFont="1" applyFill="1" applyBorder="1"/>
    <xf numFmtId="167" fontId="50" fillId="0" borderId="34" xfId="45" applyNumberFormat="1" applyFont="1" applyFill="1" applyBorder="1"/>
    <xf numFmtId="0" fontId="51" fillId="0" borderId="11" xfId="65" applyFont="1" applyFill="1" applyBorder="1" applyAlignment="1" applyProtection="1">
      <alignment horizontal="center" vertical="center"/>
    </xf>
    <xf numFmtId="0" fontId="59" fillId="0" borderId="11" xfId="65" applyFont="1" applyFill="1" applyBorder="1" applyAlignment="1" applyProtection="1">
      <alignment horizontal="center" vertical="center"/>
    </xf>
    <xf numFmtId="0" fontId="51" fillId="0" borderId="0" xfId="81" applyFont="1" applyFill="1" applyAlignment="1">
      <alignment vertical="center"/>
    </xf>
    <xf numFmtId="43" fontId="50" fillId="0" borderId="0" xfId="43" applyFont="1"/>
    <xf numFmtId="0" fontId="51" fillId="0" borderId="0" xfId="0" applyFont="1" applyAlignment="1">
      <alignment horizontal="right"/>
    </xf>
    <xf numFmtId="0" fontId="50" fillId="0" borderId="0" xfId="0" applyFont="1" applyAlignment="1">
      <alignment horizontal="right"/>
    </xf>
    <xf numFmtId="0" fontId="62" fillId="0" borderId="0" xfId="81" applyFont="1" applyFill="1" applyAlignment="1">
      <alignment horizontal="center" vertical="center"/>
    </xf>
    <xf numFmtId="0" fontId="62" fillId="0" borderId="0" xfId="81" applyFont="1" applyFill="1" applyBorder="1" applyAlignment="1">
      <alignment horizontal="center" vertical="center" wrapText="1"/>
    </xf>
    <xf numFmtId="178" fontId="62" fillId="0" borderId="0" xfId="43" applyNumberFormat="1" applyFont="1" applyFill="1" applyBorder="1" applyAlignment="1">
      <alignment horizontal="center" vertical="center" wrapText="1"/>
    </xf>
    <xf numFmtId="0" fontId="62" fillId="0" borderId="0" xfId="81" applyFont="1" applyFill="1" applyAlignment="1">
      <alignment vertical="center"/>
    </xf>
    <xf numFmtId="0" fontId="62" fillId="0" borderId="0" xfId="81" applyFont="1" applyFill="1" applyBorder="1" applyAlignment="1">
      <alignment vertical="center"/>
    </xf>
    <xf numFmtId="0" fontId="63" fillId="0" borderId="31" xfId="65" applyFont="1" applyFill="1" applyBorder="1" applyAlignment="1" applyProtection="1">
      <alignment horizontal="center" vertical="center"/>
    </xf>
    <xf numFmtId="0" fontId="63" fillId="21" borderId="30" xfId="65" applyFont="1" applyFill="1" applyBorder="1" applyAlignment="1" applyProtection="1">
      <alignment horizontal="right" vertical="center" wrapText="1"/>
    </xf>
    <xf numFmtId="0" fontId="63" fillId="21" borderId="22" xfId="65" applyFont="1" applyFill="1" applyBorder="1" applyAlignment="1" applyProtection="1">
      <alignment horizontal="right" vertical="center" wrapText="1"/>
    </xf>
    <xf numFmtId="0" fontId="63" fillId="21" borderId="35" xfId="65" applyFont="1" applyFill="1" applyBorder="1" applyAlignment="1" applyProtection="1">
      <alignment horizontal="left" vertical="center" wrapText="1"/>
    </xf>
    <xf numFmtId="43" fontId="63" fillId="21" borderId="27" xfId="43" applyNumberFormat="1" applyFont="1" applyFill="1" applyBorder="1" applyAlignment="1" applyProtection="1">
      <alignment horizontal="left" vertical="center" wrapText="1"/>
    </xf>
    <xf numFmtId="178" fontId="63" fillId="21" borderId="12" xfId="43" applyNumberFormat="1" applyFont="1" applyFill="1" applyBorder="1" applyAlignment="1" applyProtection="1">
      <alignment horizontal="left" vertical="center" wrapText="1"/>
    </xf>
    <xf numFmtId="0" fontId="63" fillId="21" borderId="12" xfId="65" applyFont="1" applyFill="1" applyBorder="1" applyAlignment="1" applyProtection="1">
      <alignment horizontal="center" vertical="center" wrapText="1"/>
    </xf>
    <xf numFmtId="0" fontId="63" fillId="0" borderId="0" xfId="81" applyFont="1" applyFill="1" applyAlignment="1">
      <alignment vertical="center"/>
    </xf>
    <xf numFmtId="0" fontId="62" fillId="0" borderId="29" xfId="65" applyFont="1" applyFill="1" applyBorder="1" applyAlignment="1" applyProtection="1">
      <alignment horizontal="right" vertical="center" wrapText="1"/>
    </xf>
    <xf numFmtId="0" fontId="62" fillId="0" borderId="34" xfId="65" applyFont="1" applyFill="1" applyBorder="1" applyAlignment="1" applyProtection="1">
      <alignment horizontal="right" vertical="center" wrapText="1"/>
    </xf>
    <xf numFmtId="0" fontId="62" fillId="0" borderId="32" xfId="65" applyFont="1" applyFill="1" applyBorder="1" applyAlignment="1" applyProtection="1">
      <alignment horizontal="left" vertical="center" wrapText="1"/>
    </xf>
    <xf numFmtId="178" fontId="62" fillId="0" borderId="11" xfId="43" applyNumberFormat="1" applyFont="1" applyFill="1" applyBorder="1" applyAlignment="1" applyProtection="1">
      <alignment horizontal="left" vertical="center" wrapText="1"/>
    </xf>
    <xf numFmtId="0" fontId="63" fillId="0" borderId="34" xfId="65" applyFont="1" applyFill="1" applyBorder="1" applyAlignment="1" applyProtection="1">
      <alignment horizontal="right" vertical="center"/>
    </xf>
    <xf numFmtId="0" fontId="63" fillId="0" borderId="32" xfId="65" applyFont="1" applyFill="1" applyBorder="1" applyAlignment="1" applyProtection="1">
      <alignment horizontal="left" vertical="center" wrapText="1"/>
    </xf>
    <xf numFmtId="43" fontId="63" fillId="0" borderId="11" xfId="43" applyNumberFormat="1" applyFont="1" applyFill="1" applyBorder="1" applyAlignment="1" applyProtection="1">
      <alignment horizontal="left" vertical="center" wrapText="1"/>
    </xf>
    <xf numFmtId="178" fontId="63" fillId="0" borderId="11" xfId="43" applyNumberFormat="1" applyFont="1" applyFill="1" applyBorder="1" applyAlignment="1" applyProtection="1">
      <alignment horizontal="left" vertical="center" wrapText="1"/>
    </xf>
    <xf numFmtId="0" fontId="63" fillId="0" borderId="0" xfId="65" applyFont="1" applyFill="1" applyBorder="1" applyAlignment="1" applyProtection="1">
      <alignment horizontal="center" vertical="center" wrapText="1"/>
    </xf>
    <xf numFmtId="0" fontId="63" fillId="0" borderId="34" xfId="65" applyFont="1" applyFill="1" applyBorder="1" applyAlignment="1" applyProtection="1">
      <alignment horizontal="right" vertical="center" wrapText="1"/>
    </xf>
    <xf numFmtId="0" fontId="63" fillId="0" borderId="14" xfId="65" applyFont="1" applyFill="1" applyBorder="1" applyAlignment="1" applyProtection="1">
      <alignment horizontal="right" vertical="center"/>
    </xf>
    <xf numFmtId="0" fontId="62" fillId="0" borderId="34" xfId="65" applyFont="1" applyFill="1" applyBorder="1" applyAlignment="1" applyProtection="1">
      <alignment horizontal="right" vertical="center"/>
    </xf>
    <xf numFmtId="0" fontId="62" fillId="0" borderId="36" xfId="65" applyFont="1" applyFill="1" applyBorder="1" applyAlignment="1" applyProtection="1">
      <alignment horizontal="right" vertical="center" wrapText="1"/>
    </xf>
    <xf numFmtId="0" fontId="62" fillId="0" borderId="39" xfId="65" applyFont="1" applyFill="1" applyBorder="1" applyAlignment="1" applyProtection="1">
      <alignment horizontal="left" vertical="center" wrapText="1"/>
    </xf>
    <xf numFmtId="178" fontId="62" fillId="0" borderId="26" xfId="43" applyNumberFormat="1" applyFont="1" applyFill="1" applyBorder="1" applyAlignment="1" applyProtection="1">
      <alignment horizontal="left" vertical="center" wrapText="1"/>
    </xf>
    <xf numFmtId="0" fontId="62" fillId="0" borderId="29" xfId="65" applyFont="1" applyFill="1" applyBorder="1" applyAlignment="1" applyProtection="1">
      <alignment horizontal="right" vertical="center"/>
    </xf>
    <xf numFmtId="0" fontId="63" fillId="0" borderId="32" xfId="78" applyFont="1" applyFill="1" applyBorder="1" applyAlignment="1">
      <alignment vertical="center" wrapText="1"/>
    </xf>
    <xf numFmtId="43" fontId="63" fillId="0" borderId="11" xfId="43" applyNumberFormat="1" applyFont="1" applyFill="1" applyBorder="1" applyAlignment="1">
      <alignment vertical="center" wrapText="1"/>
    </xf>
    <xf numFmtId="178" fontId="63" fillId="0" borderId="11" xfId="43" applyNumberFormat="1" applyFont="1" applyFill="1" applyBorder="1" applyAlignment="1">
      <alignment vertical="center" wrapText="1"/>
    </xf>
    <xf numFmtId="0" fontId="63" fillId="0" borderId="40" xfId="65" applyFont="1" applyFill="1" applyBorder="1" applyAlignment="1" applyProtection="1">
      <alignment horizontal="right" vertical="center"/>
    </xf>
    <xf numFmtId="0" fontId="63" fillId="0" borderId="48" xfId="78" applyFont="1" applyFill="1" applyBorder="1" applyAlignment="1">
      <alignment vertical="center" wrapText="1"/>
    </xf>
    <xf numFmtId="178" fontId="63" fillId="0" borderId="16" xfId="43" applyNumberFormat="1" applyFont="1" applyFill="1" applyBorder="1" applyAlignment="1">
      <alignment vertical="center" wrapText="1"/>
    </xf>
    <xf numFmtId="0" fontId="64" fillId="0" borderId="0" xfId="81" applyFont="1" applyFill="1" applyAlignment="1">
      <alignment vertical="center"/>
    </xf>
    <xf numFmtId="0" fontId="62" fillId="0" borderId="14" xfId="65" applyFont="1" applyFill="1" applyBorder="1" applyAlignment="1" applyProtection="1">
      <alignment horizontal="right" vertical="center"/>
    </xf>
    <xf numFmtId="0" fontId="62" fillId="0" borderId="41" xfId="65" applyFont="1" applyFill="1" applyBorder="1" applyAlignment="1" applyProtection="1">
      <alignment horizontal="right" vertical="center"/>
    </xf>
    <xf numFmtId="0" fontId="62" fillId="0" borderId="42" xfId="65" applyFont="1" applyFill="1" applyBorder="1" applyAlignment="1" applyProtection="1">
      <alignment horizontal="right" vertical="center"/>
    </xf>
    <xf numFmtId="0" fontId="63" fillId="0" borderId="42" xfId="65" applyFont="1" applyFill="1" applyBorder="1" applyAlignment="1" applyProtection="1">
      <alignment horizontal="right" vertical="center"/>
    </xf>
    <xf numFmtId="0" fontId="63" fillId="0" borderId="43" xfId="65" applyFont="1" applyFill="1" applyBorder="1" applyAlignment="1" applyProtection="1">
      <alignment horizontal="left" vertical="center" wrapText="1"/>
    </xf>
    <xf numFmtId="178" fontId="63" fillId="0" borderId="25" xfId="43" applyNumberFormat="1" applyFont="1" applyFill="1" applyBorder="1" applyAlignment="1" applyProtection="1">
      <alignment horizontal="left" vertical="center" wrapText="1"/>
    </xf>
    <xf numFmtId="0" fontId="62" fillId="0" borderId="0" xfId="81" applyFont="1" applyFill="1" applyAlignment="1">
      <alignment horizontal="left" vertical="center"/>
    </xf>
    <xf numFmtId="0" fontId="62" fillId="0" borderId="0" xfId="81" applyFont="1" applyFill="1" applyBorder="1" applyAlignment="1">
      <alignment vertical="center" wrapText="1"/>
    </xf>
    <xf numFmtId="178" fontId="62" fillId="0" borderId="0" xfId="43" applyNumberFormat="1" applyFont="1" applyFill="1" applyBorder="1" applyAlignment="1">
      <alignment vertical="center" wrapText="1"/>
    </xf>
    <xf numFmtId="0" fontId="62" fillId="0" borderId="0" xfId="81" applyFont="1" applyFill="1" applyAlignment="1">
      <alignment vertical="center" wrapText="1"/>
    </xf>
    <xf numFmtId="178" fontId="62" fillId="0" borderId="0" xfId="43" applyNumberFormat="1" applyFont="1" applyFill="1" applyAlignment="1">
      <alignment vertical="center" wrapText="1"/>
    </xf>
    <xf numFmtId="0" fontId="62" fillId="0" borderId="0" xfId="81" applyFont="1" applyFill="1" applyAlignment="1">
      <alignment horizontal="center" vertical="center" wrapText="1"/>
    </xf>
    <xf numFmtId="43" fontId="63" fillId="0" borderId="0" xfId="43" applyNumberFormat="1" applyFont="1" applyFill="1" applyAlignment="1">
      <alignment horizontal="center" vertical="center" wrapText="1"/>
    </xf>
    <xf numFmtId="0" fontId="62" fillId="0" borderId="0" xfId="81" applyFont="1" applyFill="1" applyBorder="1" applyAlignment="1">
      <alignment horizontal="center" vertical="center"/>
    </xf>
    <xf numFmtId="0" fontId="63" fillId="21" borderId="33" xfId="65" applyFont="1" applyFill="1" applyBorder="1" applyAlignment="1" applyProtection="1">
      <alignment horizontal="left" vertical="center" wrapText="1"/>
    </xf>
    <xf numFmtId="43" fontId="63" fillId="21" borderId="50" xfId="43" applyNumberFormat="1" applyFont="1" applyFill="1" applyBorder="1" applyAlignment="1" applyProtection="1">
      <alignment horizontal="left" vertical="center" wrapText="1"/>
    </xf>
    <xf numFmtId="0" fontId="63" fillId="21" borderId="50" xfId="65" applyFont="1" applyFill="1" applyBorder="1" applyAlignment="1" applyProtection="1">
      <alignment horizontal="center" vertical="center" wrapText="1"/>
    </xf>
    <xf numFmtId="0" fontId="62" fillId="0" borderId="30" xfId="65" applyFont="1" applyFill="1" applyBorder="1" applyAlignment="1" applyProtection="1">
      <alignment horizontal="right" vertical="center" wrapText="1"/>
    </xf>
    <xf numFmtId="0" fontId="62" fillId="0" borderId="22" xfId="65" applyFont="1" applyFill="1" applyBorder="1" applyAlignment="1" applyProtection="1">
      <alignment horizontal="right" vertical="center" wrapText="1"/>
    </xf>
    <xf numFmtId="43" fontId="63" fillId="0" borderId="51" xfId="43" applyNumberFormat="1" applyFont="1" applyFill="1" applyBorder="1" applyAlignment="1" applyProtection="1">
      <alignment horizontal="left" vertical="center" wrapText="1"/>
    </xf>
    <xf numFmtId="0" fontId="62" fillId="0" borderId="51" xfId="65" applyFont="1" applyFill="1" applyBorder="1" applyAlignment="1" applyProtection="1">
      <alignment horizontal="center" vertical="center" wrapText="1"/>
    </xf>
    <xf numFmtId="0" fontId="63" fillId="0" borderId="35" xfId="65" applyFont="1" applyFill="1" applyBorder="1" applyAlignment="1" applyProtection="1">
      <alignment horizontal="left" vertical="center" wrapText="1"/>
    </xf>
    <xf numFmtId="0" fontId="62" fillId="0" borderId="35" xfId="65" applyFont="1" applyFill="1" applyBorder="1" applyAlignment="1" applyProtection="1">
      <alignment horizontal="left" vertical="center" wrapText="1"/>
    </xf>
    <xf numFmtId="0" fontId="63" fillId="0" borderId="14" xfId="65" applyFont="1" applyFill="1" applyBorder="1" applyAlignment="1" applyProtection="1">
      <alignment horizontal="right" vertical="center" wrapText="1"/>
    </xf>
    <xf numFmtId="0" fontId="62" fillId="0" borderId="14" xfId="65" applyFont="1" applyFill="1" applyBorder="1" applyAlignment="1" applyProtection="1">
      <alignment horizontal="right" vertical="center" wrapText="1"/>
    </xf>
    <xf numFmtId="0" fontId="62" fillId="0" borderId="33" xfId="65" applyFont="1" applyFill="1" applyBorder="1" applyAlignment="1" applyProtection="1">
      <alignment horizontal="left" vertical="center" wrapText="1"/>
    </xf>
    <xf numFmtId="43" fontId="63" fillId="0" borderId="12" xfId="43" applyNumberFormat="1" applyFont="1" applyFill="1" applyBorder="1" applyAlignment="1" applyProtection="1">
      <alignment horizontal="left" vertical="center" wrapText="1"/>
    </xf>
    <xf numFmtId="43" fontId="63" fillId="0" borderId="50" xfId="43" applyNumberFormat="1" applyFont="1" applyFill="1" applyBorder="1" applyAlignment="1" applyProtection="1">
      <alignment horizontal="left" vertical="center" wrapText="1"/>
    </xf>
    <xf numFmtId="0" fontId="65" fillId="0" borderId="51" xfId="65" applyFont="1" applyFill="1" applyBorder="1" applyAlignment="1" applyProtection="1">
      <alignment horizontal="center" vertical="center" wrapText="1"/>
    </xf>
    <xf numFmtId="0" fontId="62" fillId="0" borderId="51" xfId="65" applyFont="1" applyFill="1" applyBorder="1" applyAlignment="1" applyProtection="1">
      <alignment horizontal="center" vertical="center"/>
    </xf>
    <xf numFmtId="43" fontId="63" fillId="21" borderId="12" xfId="43" applyNumberFormat="1" applyFont="1" applyFill="1" applyBorder="1" applyAlignment="1" applyProtection="1">
      <alignment horizontal="left" vertical="center" wrapText="1"/>
    </xf>
    <xf numFmtId="0" fontId="62" fillId="0" borderId="32" xfId="65" quotePrefix="1" applyFont="1" applyFill="1" applyBorder="1" applyAlignment="1" applyProtection="1">
      <alignment horizontal="left" vertical="center" wrapText="1"/>
    </xf>
    <xf numFmtId="43" fontId="63" fillId="0" borderId="11" xfId="43" quotePrefix="1" applyNumberFormat="1" applyFont="1" applyFill="1" applyBorder="1" applyAlignment="1" applyProtection="1">
      <alignment horizontal="left" vertical="center" wrapText="1"/>
    </xf>
    <xf numFmtId="43" fontId="63" fillId="0" borderId="51" xfId="43" quotePrefix="1" applyNumberFormat="1" applyFont="1" applyFill="1" applyBorder="1" applyAlignment="1" applyProtection="1">
      <alignment horizontal="left" vertical="center" wrapText="1"/>
    </xf>
    <xf numFmtId="0" fontId="66" fillId="0" borderId="34" xfId="65" applyFont="1" applyFill="1" applyBorder="1" applyAlignment="1" applyProtection="1">
      <alignment horizontal="right" vertical="center" wrapText="1"/>
    </xf>
    <xf numFmtId="0" fontId="63" fillId="0" borderId="51" xfId="65" applyFont="1" applyFill="1" applyBorder="1" applyAlignment="1" applyProtection="1">
      <alignment horizontal="center" vertical="center" wrapText="1"/>
    </xf>
    <xf numFmtId="0" fontId="66" fillId="0" borderId="34" xfId="65" applyFont="1" applyFill="1" applyBorder="1" applyAlignment="1" applyProtection="1">
      <alignment horizontal="right" vertical="center"/>
    </xf>
    <xf numFmtId="0" fontId="63" fillId="0" borderId="32" xfId="65" quotePrefix="1" applyFont="1" applyFill="1" applyBorder="1" applyAlignment="1" applyProtection="1">
      <alignment horizontal="left" vertical="center" wrapText="1"/>
    </xf>
    <xf numFmtId="0" fontId="62" fillId="0" borderId="50" xfId="65" applyFont="1" applyFill="1" applyBorder="1" applyAlignment="1" applyProtection="1">
      <alignment horizontal="center" vertical="center" wrapText="1"/>
    </xf>
    <xf numFmtId="0" fontId="66" fillId="0" borderId="0" xfId="81" applyFont="1" applyFill="1" applyAlignment="1">
      <alignment vertical="center"/>
    </xf>
    <xf numFmtId="43" fontId="63" fillId="0" borderId="51" xfId="43" applyNumberFormat="1" applyFont="1" applyFill="1" applyBorder="1" applyAlignment="1">
      <alignment vertical="center" wrapText="1"/>
    </xf>
    <xf numFmtId="0" fontId="63" fillId="0" borderId="32" xfId="65" applyFont="1" applyFill="1" applyBorder="1" applyAlignment="1" applyProtection="1">
      <alignment horizontal="left" vertical="center"/>
    </xf>
    <xf numFmtId="43" fontId="63" fillId="0" borderId="11" xfId="43" applyNumberFormat="1" applyFont="1" applyFill="1" applyBorder="1" applyAlignment="1" applyProtection="1">
      <alignment horizontal="left" vertical="center"/>
    </xf>
    <xf numFmtId="43" fontId="63" fillId="0" borderId="51" xfId="43" applyNumberFormat="1" applyFont="1" applyFill="1" applyBorder="1" applyAlignment="1" applyProtection="1">
      <alignment horizontal="left" vertical="center"/>
    </xf>
    <xf numFmtId="0" fontId="62" fillId="0" borderId="32" xfId="65" applyFont="1" applyFill="1" applyBorder="1" applyAlignment="1" applyProtection="1">
      <alignment horizontal="left" vertical="center"/>
    </xf>
    <xf numFmtId="0" fontId="63" fillId="0" borderId="49" xfId="65" applyFont="1" applyFill="1" applyBorder="1" applyAlignment="1" applyProtection="1">
      <alignment horizontal="left" vertical="center"/>
    </xf>
    <xf numFmtId="0" fontId="63" fillId="0" borderId="47" xfId="65" applyFont="1" applyFill="1" applyBorder="1" applyAlignment="1" applyProtection="1">
      <alignment horizontal="left" vertical="center" wrapText="1"/>
    </xf>
    <xf numFmtId="0" fontId="62" fillId="0" borderId="29" xfId="65" applyFont="1" applyFill="1" applyBorder="1" applyAlignment="1">
      <alignment horizontal="right" vertical="center"/>
    </xf>
    <xf numFmtId="0" fontId="63" fillId="0" borderId="34" xfId="65" applyFont="1" applyFill="1" applyBorder="1" applyAlignment="1">
      <alignment horizontal="right" vertical="center"/>
    </xf>
    <xf numFmtId="0" fontId="62" fillId="0" borderId="51" xfId="65" applyFont="1" applyFill="1" applyBorder="1" applyAlignment="1">
      <alignment horizontal="center" vertical="center"/>
    </xf>
    <xf numFmtId="0" fontId="63" fillId="21" borderId="34" xfId="65" applyFont="1" applyFill="1" applyBorder="1" applyAlignment="1" applyProtection="1">
      <alignment horizontal="right" vertical="center" wrapText="1"/>
    </xf>
    <xf numFmtId="0" fontId="63" fillId="0" borderId="29" xfId="65" applyFont="1" applyFill="1" applyBorder="1" applyAlignment="1" applyProtection="1">
      <alignment horizontal="right" vertical="center"/>
    </xf>
    <xf numFmtId="0" fontId="63" fillId="21" borderId="37" xfId="65" applyFont="1" applyFill="1" applyBorder="1" applyAlignment="1" applyProtection="1">
      <alignment horizontal="right" vertical="center" wrapText="1"/>
    </xf>
    <xf numFmtId="0" fontId="63" fillId="21" borderId="38" xfId="65" applyFont="1" applyFill="1" applyBorder="1" applyAlignment="1" applyProtection="1">
      <alignment horizontal="right" vertical="center" wrapText="1"/>
    </xf>
    <xf numFmtId="0" fontId="63" fillId="21" borderId="23" xfId="65" applyFont="1" applyFill="1" applyBorder="1" applyAlignment="1" applyProtection="1">
      <alignment horizontal="left" vertical="center" wrapText="1"/>
    </xf>
    <xf numFmtId="43" fontId="63" fillId="21" borderId="16" xfId="43" applyNumberFormat="1" applyFont="1" applyFill="1" applyBorder="1" applyAlignment="1" applyProtection="1">
      <alignment horizontal="left" vertical="center" wrapText="1"/>
    </xf>
    <xf numFmtId="43" fontId="63" fillId="21" borderId="17" xfId="43" applyNumberFormat="1" applyFont="1" applyFill="1" applyBorder="1" applyAlignment="1" applyProtection="1">
      <alignment horizontal="left" vertical="center" wrapText="1"/>
    </xf>
    <xf numFmtId="0" fontId="63" fillId="21" borderId="24" xfId="65" applyFont="1" applyFill="1" applyBorder="1" applyAlignment="1" applyProtection="1">
      <alignment horizontal="center" vertical="center" wrapText="1"/>
    </xf>
    <xf numFmtId="43" fontId="63" fillId="0" borderId="59" xfId="43" applyNumberFormat="1" applyFont="1" applyFill="1" applyBorder="1" applyAlignment="1">
      <alignment vertical="center" wrapText="1"/>
    </xf>
    <xf numFmtId="43" fontId="63" fillId="0" borderId="56" xfId="43" applyNumberFormat="1" applyFont="1" applyFill="1" applyBorder="1" applyAlignment="1">
      <alignment vertical="center" wrapText="1"/>
    </xf>
    <xf numFmtId="43" fontId="63" fillId="0" borderId="0" xfId="43" applyNumberFormat="1" applyFont="1" applyFill="1" applyBorder="1" applyAlignment="1">
      <alignment vertical="center" wrapText="1"/>
    </xf>
    <xf numFmtId="43" fontId="63" fillId="0" borderId="0" xfId="43" applyNumberFormat="1" applyFont="1" applyFill="1" applyAlignment="1">
      <alignment vertical="center" wrapText="1"/>
    </xf>
    <xf numFmtId="178" fontId="63" fillId="21" borderId="27" xfId="43" applyNumberFormat="1" applyFont="1" applyFill="1" applyBorder="1" applyAlignment="1" applyProtection="1">
      <alignment horizontal="left" vertical="center" wrapText="1"/>
    </xf>
    <xf numFmtId="178" fontId="63" fillId="21" borderId="11" xfId="43" applyNumberFormat="1" applyFont="1" applyFill="1" applyBorder="1" applyAlignment="1" applyProtection="1">
      <alignment horizontal="left" vertical="center" wrapText="1"/>
    </xf>
    <xf numFmtId="178" fontId="63" fillId="0" borderId="57" xfId="43" applyNumberFormat="1" applyFont="1" applyFill="1" applyBorder="1" applyAlignment="1">
      <alignment vertical="center" wrapText="1"/>
    </xf>
    <xf numFmtId="178" fontId="62" fillId="0" borderId="22" xfId="43" applyNumberFormat="1" applyFont="1" applyFill="1" applyBorder="1" applyAlignment="1">
      <alignment vertical="center" wrapText="1"/>
    </xf>
    <xf numFmtId="178" fontId="62" fillId="0" borderId="34" xfId="43" applyNumberFormat="1" applyFont="1" applyFill="1" applyBorder="1" applyAlignment="1">
      <alignment vertical="center" wrapText="1"/>
    </xf>
    <xf numFmtId="167" fontId="50" fillId="0" borderId="0" xfId="45" applyNumberFormat="1" applyFont="1" applyFill="1"/>
    <xf numFmtId="167" fontId="53" fillId="0" borderId="60" xfId="45" applyNumberFormat="1" applyFont="1" applyFill="1" applyBorder="1" applyAlignment="1" applyProtection="1">
      <alignment horizontal="right"/>
    </xf>
    <xf numFmtId="43" fontId="51" fillId="0" borderId="0" xfId="43" applyFont="1"/>
    <xf numFmtId="0" fontId="51" fillId="0" borderId="51" xfId="65" applyFont="1" applyFill="1" applyBorder="1" applyAlignment="1" applyProtection="1">
      <alignment horizontal="center" vertical="center" wrapText="1"/>
    </xf>
    <xf numFmtId="43" fontId="51" fillId="0" borderId="0" xfId="43" applyFont="1" applyFill="1"/>
    <xf numFmtId="167" fontId="53" fillId="0" borderId="0" xfId="45" quotePrefix="1" applyNumberFormat="1" applyFont="1" applyFill="1" applyBorder="1" applyAlignment="1" applyProtection="1">
      <alignment horizontal="center" vertical="center" wrapText="1"/>
    </xf>
    <xf numFmtId="10" fontId="53" fillId="0" borderId="0" xfId="45" quotePrefix="1" applyNumberFormat="1" applyFont="1" applyFill="1" applyBorder="1" applyAlignment="1" applyProtection="1">
      <alignment horizontal="center" vertical="center" wrapText="1"/>
    </xf>
    <xf numFmtId="10" fontId="53" fillId="0" borderId="0" xfId="45" applyNumberFormat="1" applyFont="1" applyFill="1" applyBorder="1" applyAlignment="1" applyProtection="1">
      <alignment horizontal="right" vertical="center" wrapText="1"/>
    </xf>
    <xf numFmtId="10" fontId="53" fillId="0" borderId="0" xfId="45" applyNumberFormat="1" applyFont="1" applyFill="1" applyBorder="1" applyAlignment="1" applyProtection="1">
      <alignment horizontal="right"/>
    </xf>
    <xf numFmtId="10" fontId="54" fillId="0" borderId="0" xfId="45" applyNumberFormat="1" applyFont="1" applyFill="1" applyBorder="1" applyAlignment="1">
      <alignment horizontal="right"/>
    </xf>
    <xf numFmtId="10" fontId="54" fillId="0" borderId="0" xfId="45" applyNumberFormat="1" applyFont="1" applyFill="1" applyBorder="1" applyAlignment="1" applyProtection="1">
      <alignment horizontal="right"/>
    </xf>
    <xf numFmtId="4" fontId="68" fillId="0" borderId="0" xfId="66" applyNumberFormat="1" applyFont="1" applyAlignment="1">
      <alignment horizontal="right"/>
    </xf>
    <xf numFmtId="0" fontId="50" fillId="0" borderId="20" xfId="65" applyFont="1" applyFill="1" applyBorder="1" applyAlignment="1" applyProtection="1">
      <alignment horizontal="center" vertical="center" wrapText="1"/>
    </xf>
    <xf numFmtId="0" fontId="51" fillId="0" borderId="0" xfId="80" applyFont="1" applyFill="1" applyAlignment="1">
      <alignment vertical="center"/>
    </xf>
    <xf numFmtId="1" fontId="50" fillId="21" borderId="52" xfId="65" applyNumberFormat="1" applyFont="1" applyFill="1" applyBorder="1" applyAlignment="1" applyProtection="1">
      <alignment vertical="center" wrapText="1"/>
    </xf>
    <xf numFmtId="0" fontId="50" fillId="21" borderId="47" xfId="65" applyFont="1" applyFill="1" applyBorder="1" applyAlignment="1" applyProtection="1">
      <alignment horizontal="left" vertical="center" wrapText="1"/>
    </xf>
    <xf numFmtId="4" fontId="51" fillId="21" borderId="31" xfId="65" applyNumberFormat="1" applyFont="1" applyFill="1" applyBorder="1" applyAlignment="1" applyProtection="1">
      <alignment horizontal="right" vertical="center" wrapText="1"/>
    </xf>
    <xf numFmtId="4" fontId="51" fillId="21" borderId="18" xfId="65" applyNumberFormat="1" applyFont="1" applyFill="1" applyBorder="1" applyAlignment="1" applyProtection="1">
      <alignment horizontal="right" vertical="center" wrapText="1"/>
    </xf>
    <xf numFmtId="1" fontId="51" fillId="0" borderId="29" xfId="65" applyNumberFormat="1" applyFont="1" applyFill="1" applyBorder="1" applyAlignment="1" applyProtection="1">
      <alignment horizontal="right" vertical="center"/>
    </xf>
    <xf numFmtId="1" fontId="50" fillId="0" borderId="34" xfId="65" applyNumberFormat="1" applyFont="1" applyFill="1" applyBorder="1" applyAlignment="1" applyProtection="1">
      <alignment horizontal="right" vertical="center"/>
    </xf>
    <xf numFmtId="1" fontId="50" fillId="0" borderId="51" xfId="65" applyNumberFormat="1" applyFont="1" applyFill="1" applyBorder="1" applyAlignment="1" applyProtection="1">
      <alignment horizontal="right" vertical="center"/>
    </xf>
    <xf numFmtId="0" fontId="50" fillId="0" borderId="49" xfId="63" applyFont="1" applyFill="1" applyBorder="1" applyAlignment="1" applyProtection="1">
      <alignment vertical="center" wrapText="1"/>
    </xf>
    <xf numFmtId="4" fontId="51" fillId="0" borderId="12" xfId="63" applyNumberFormat="1" applyFont="1" applyFill="1" applyBorder="1" applyAlignment="1" applyProtection="1">
      <alignment horizontal="right" vertical="center" wrapText="1"/>
    </xf>
    <xf numFmtId="4" fontId="51" fillId="0" borderId="50" xfId="63" applyNumberFormat="1" applyFont="1" applyFill="1" applyBorder="1" applyAlignment="1" applyProtection="1">
      <alignment horizontal="right" vertical="center" wrapText="1"/>
    </xf>
    <xf numFmtId="0" fontId="51" fillId="0" borderId="11" xfId="63" applyFont="1" applyFill="1" applyBorder="1" applyAlignment="1" applyProtection="1">
      <alignment horizontal="center" vertical="center" wrapText="1"/>
    </xf>
    <xf numFmtId="4" fontId="51" fillId="0" borderId="11" xfId="63" applyNumberFormat="1" applyFont="1" applyFill="1" applyBorder="1" applyAlignment="1" applyProtection="1">
      <alignment horizontal="right" vertical="center" wrapText="1"/>
    </xf>
    <xf numFmtId="4" fontId="51" fillId="0" borderId="51" xfId="63" applyNumberFormat="1" applyFont="1" applyFill="1" applyBorder="1" applyAlignment="1" applyProtection="1">
      <alignment horizontal="right" vertical="center" wrapText="1"/>
    </xf>
    <xf numFmtId="1" fontId="51" fillId="0" borderId="34" xfId="65" applyNumberFormat="1" applyFont="1" applyFill="1" applyBorder="1" applyAlignment="1" applyProtection="1">
      <alignment horizontal="right" vertical="center"/>
    </xf>
    <xf numFmtId="1" fontId="51" fillId="0" borderId="51" xfId="65" applyNumberFormat="1" applyFont="1" applyFill="1" applyBorder="1" applyAlignment="1" applyProtection="1">
      <alignment horizontal="right" vertical="center"/>
    </xf>
    <xf numFmtId="0" fontId="51" fillId="0" borderId="49" xfId="63" applyFont="1" applyFill="1" applyBorder="1" applyAlignment="1" applyProtection="1">
      <alignment vertical="center" wrapText="1"/>
    </xf>
    <xf numFmtId="4" fontId="51" fillId="24" borderId="11" xfId="65" applyNumberFormat="1" applyFont="1" applyFill="1" applyBorder="1" applyAlignment="1" applyProtection="1">
      <alignment horizontal="right" vertical="center" wrapText="1"/>
    </xf>
    <xf numFmtId="4" fontId="51" fillId="24" borderId="51" xfId="65" applyNumberFormat="1" applyFont="1" applyFill="1" applyBorder="1" applyAlignment="1" applyProtection="1">
      <alignment horizontal="right" vertical="center" wrapText="1"/>
    </xf>
    <xf numFmtId="1" fontId="50" fillId="21" borderId="30" xfId="65" applyNumberFormat="1" applyFont="1" applyFill="1" applyBorder="1" applyAlignment="1" applyProtection="1">
      <alignment horizontal="right" vertical="center" wrapText="1"/>
    </xf>
    <xf numFmtId="1" fontId="50" fillId="21" borderId="22" xfId="65" applyNumberFormat="1" applyFont="1" applyFill="1" applyBorder="1" applyAlignment="1" applyProtection="1">
      <alignment horizontal="right" vertical="center" wrapText="1"/>
    </xf>
    <xf numFmtId="4" fontId="51" fillId="21" borderId="12" xfId="65" applyNumberFormat="1" applyFont="1" applyFill="1" applyBorder="1" applyAlignment="1" applyProtection="1">
      <alignment horizontal="right" vertical="center" wrapText="1"/>
    </xf>
    <xf numFmtId="4" fontId="51" fillId="21" borderId="33" xfId="65" applyNumberFormat="1" applyFont="1" applyFill="1" applyBorder="1" applyAlignment="1" applyProtection="1">
      <alignment horizontal="right" vertical="center" wrapText="1"/>
    </xf>
    <xf numFmtId="0" fontId="50" fillId="21" borderId="12" xfId="65" applyFont="1" applyFill="1" applyBorder="1" applyAlignment="1" applyProtection="1">
      <alignment horizontal="center" vertical="center" wrapText="1"/>
    </xf>
    <xf numFmtId="1" fontId="51" fillId="0" borderId="36" xfId="65" applyNumberFormat="1" applyFont="1" applyFill="1" applyBorder="1" applyAlignment="1" applyProtection="1">
      <alignment horizontal="right" vertical="center"/>
    </xf>
    <xf numFmtId="1" fontId="51" fillId="0" borderId="64" xfId="65" applyNumberFormat="1" applyFont="1" applyFill="1" applyBorder="1" applyAlignment="1" applyProtection="1">
      <alignment horizontal="right" vertical="center"/>
    </xf>
    <xf numFmtId="1" fontId="50" fillId="0" borderId="36" xfId="65" applyNumberFormat="1" applyFont="1" applyFill="1" applyBorder="1" applyAlignment="1" applyProtection="1">
      <alignment horizontal="right" vertical="center"/>
    </xf>
    <xf numFmtId="1" fontId="50" fillId="0" borderId="64" xfId="65" applyNumberFormat="1" applyFont="1" applyFill="1" applyBorder="1" applyAlignment="1" applyProtection="1">
      <alignment horizontal="right" vertical="center"/>
    </xf>
    <xf numFmtId="0" fontId="50" fillId="0" borderId="49" xfId="65" applyFont="1" applyFill="1" applyBorder="1" applyAlignment="1" applyProtection="1">
      <alignment horizontal="left" vertical="center"/>
    </xf>
    <xf numFmtId="4" fontId="51" fillId="0" borderId="11" xfId="65" applyNumberFormat="1" applyFont="1" applyFill="1" applyBorder="1" applyAlignment="1" applyProtection="1">
      <alignment horizontal="right" vertical="center"/>
    </xf>
    <xf numFmtId="4" fontId="51" fillId="0" borderId="51" xfId="65" applyNumberFormat="1" applyFont="1" applyFill="1" applyBorder="1" applyAlignment="1" applyProtection="1">
      <alignment horizontal="right" vertical="center"/>
    </xf>
    <xf numFmtId="1" fontId="50" fillId="21" borderId="52" xfId="65" applyNumberFormat="1" applyFont="1" applyFill="1" applyBorder="1" applyAlignment="1" applyProtection="1">
      <alignment horizontal="right" vertical="center" wrapText="1"/>
    </xf>
    <xf numFmtId="1" fontId="50" fillId="0" borderId="34" xfId="63" applyNumberFormat="1" applyFont="1" applyFill="1" applyBorder="1" applyAlignment="1" applyProtection="1">
      <alignment horizontal="right" vertical="center" wrapText="1"/>
    </xf>
    <xf numFmtId="1" fontId="50" fillId="0" borderId="51" xfId="63" applyNumberFormat="1" applyFont="1" applyFill="1" applyBorder="1" applyAlignment="1" applyProtection="1">
      <alignment horizontal="right" vertical="center" wrapText="1"/>
    </xf>
    <xf numFmtId="1" fontId="51" fillId="0" borderId="22" xfId="65" applyNumberFormat="1" applyFont="1" applyFill="1" applyBorder="1" applyAlignment="1" applyProtection="1">
      <alignment horizontal="right" vertical="center"/>
    </xf>
    <xf numFmtId="1" fontId="51" fillId="0" borderId="34" xfId="65" applyNumberFormat="1" applyFont="1" applyFill="1" applyBorder="1" applyAlignment="1">
      <alignment horizontal="right" vertical="center"/>
    </xf>
    <xf numFmtId="1" fontId="51" fillId="0" borderId="51" xfId="65" applyNumberFormat="1" applyFont="1" applyFill="1" applyBorder="1" applyAlignment="1">
      <alignment horizontal="right" vertical="center"/>
    </xf>
    <xf numFmtId="1" fontId="50" fillId="0" borderId="34" xfId="65" applyNumberFormat="1" applyFont="1" applyFill="1" applyBorder="1" applyAlignment="1">
      <alignment horizontal="right" vertical="center"/>
    </xf>
    <xf numFmtId="1" fontId="50" fillId="0" borderId="51" xfId="65" applyNumberFormat="1" applyFont="1" applyFill="1" applyBorder="1" applyAlignment="1">
      <alignment horizontal="right" vertical="center"/>
    </xf>
    <xf numFmtId="1" fontId="51" fillId="0" borderId="29" xfId="65" applyNumberFormat="1" applyFont="1" applyFill="1" applyBorder="1" applyAlignment="1">
      <alignment horizontal="right" vertical="center"/>
    </xf>
    <xf numFmtId="4" fontId="51" fillId="0" borderId="26" xfId="63" applyNumberFormat="1" applyFont="1" applyFill="1" applyBorder="1" applyAlignment="1" applyProtection="1">
      <alignment horizontal="right" vertical="center" wrapText="1"/>
    </xf>
    <xf numFmtId="4" fontId="51" fillId="0" borderId="64" xfId="63" applyNumberFormat="1" applyFont="1" applyFill="1" applyBorder="1" applyAlignment="1" applyProtection="1">
      <alignment horizontal="right" vertical="center" wrapText="1"/>
    </xf>
    <xf numFmtId="0" fontId="51" fillId="0" borderId="26" xfId="63" applyFont="1" applyFill="1" applyBorder="1" applyAlignment="1" applyProtection="1">
      <alignment horizontal="center" vertical="center" wrapText="1"/>
    </xf>
    <xf numFmtId="1" fontId="51" fillId="0" borderId="41" xfId="65" applyNumberFormat="1" applyFont="1" applyFill="1" applyBorder="1" applyAlignment="1">
      <alignment horizontal="right" vertical="center"/>
    </xf>
    <xf numFmtId="1" fontId="51" fillId="0" borderId="42" xfId="65" applyNumberFormat="1" applyFont="1" applyFill="1" applyBorder="1" applyAlignment="1">
      <alignment horizontal="right" vertical="center"/>
    </xf>
    <xf numFmtId="1" fontId="50" fillId="0" borderId="42" xfId="65" applyNumberFormat="1" applyFont="1" applyFill="1" applyBorder="1" applyAlignment="1" applyProtection="1">
      <alignment horizontal="right" vertical="center"/>
    </xf>
    <xf numFmtId="1" fontId="50" fillId="0" borderId="66" xfId="65" applyNumberFormat="1" applyFont="1" applyFill="1" applyBorder="1" applyAlignment="1" applyProtection="1">
      <alignment horizontal="right" vertical="center"/>
    </xf>
    <xf numFmtId="0" fontId="50" fillId="0" borderId="65" xfId="63" applyFont="1" applyFill="1" applyBorder="1" applyAlignment="1" applyProtection="1">
      <alignment vertical="center" wrapText="1"/>
    </xf>
    <xf numFmtId="4" fontId="51" fillId="0" borderId="25" xfId="63" applyNumberFormat="1" applyFont="1" applyFill="1" applyBorder="1" applyAlignment="1" applyProtection="1">
      <alignment horizontal="right" vertical="center" wrapText="1"/>
    </xf>
    <xf numFmtId="4" fontId="51" fillId="0" borderId="66" xfId="63" applyNumberFormat="1" applyFont="1" applyFill="1" applyBorder="1" applyAlignment="1" applyProtection="1">
      <alignment horizontal="right" vertical="center" wrapText="1"/>
    </xf>
    <xf numFmtId="0" fontId="51" fillId="0" borderId="25" xfId="63" applyFont="1" applyFill="1" applyBorder="1" applyAlignment="1" applyProtection="1">
      <alignment horizontal="center" vertical="center" wrapText="1"/>
    </xf>
    <xf numFmtId="0" fontId="51" fillId="0" borderId="0" xfId="63" applyFont="1" applyFill="1" applyBorder="1" applyAlignment="1" applyProtection="1">
      <alignment vertical="center" wrapText="1"/>
    </xf>
    <xf numFmtId="4" fontId="51" fillId="0" borderId="0" xfId="63" applyNumberFormat="1" applyFont="1" applyFill="1" applyBorder="1" applyAlignment="1" applyProtection="1">
      <alignment horizontal="right" vertical="center" wrapText="1"/>
    </xf>
    <xf numFmtId="0" fontId="51" fillId="0" borderId="0" xfId="63" applyFont="1" applyFill="1" applyBorder="1" applyAlignment="1" applyProtection="1">
      <alignment horizontal="center" vertical="center" wrapText="1"/>
    </xf>
    <xf numFmtId="0" fontId="50" fillId="0" borderId="0" xfId="80" applyFont="1" applyFill="1" applyAlignment="1">
      <alignment vertical="center"/>
    </xf>
    <xf numFmtId="1" fontId="51" fillId="0" borderId="30" xfId="65" applyNumberFormat="1" applyFont="1" applyFill="1" applyBorder="1" applyAlignment="1" applyProtection="1">
      <alignment horizontal="right" vertical="center"/>
      <protection locked="0"/>
    </xf>
    <xf numFmtId="1" fontId="50" fillId="0" borderId="34" xfId="65" applyNumberFormat="1" applyFont="1" applyFill="1" applyBorder="1" applyAlignment="1" applyProtection="1">
      <alignment horizontal="right" vertical="center"/>
      <protection locked="0"/>
    </xf>
    <xf numFmtId="1" fontId="51" fillId="0" borderId="22" xfId="65" applyNumberFormat="1" applyFont="1" applyFill="1" applyBorder="1" applyAlignment="1" applyProtection="1">
      <alignment horizontal="right" vertical="center"/>
      <protection locked="0"/>
    </xf>
    <xf numFmtId="1" fontId="51" fillId="0" borderId="34" xfId="65" applyNumberFormat="1" applyFont="1" applyFill="1" applyBorder="1" applyAlignment="1" applyProtection="1">
      <alignment horizontal="right" vertical="center"/>
      <protection locked="0"/>
    </xf>
    <xf numFmtId="1" fontId="51" fillId="0" borderId="32" xfId="65" applyNumberFormat="1" applyFont="1" applyFill="1" applyBorder="1" applyAlignment="1" applyProtection="1">
      <alignment horizontal="right" vertical="center"/>
      <protection locked="0"/>
    </xf>
    <xf numFmtId="0" fontId="51" fillId="0" borderId="11" xfId="63" applyFont="1" applyFill="1" applyBorder="1" applyAlignment="1" applyProtection="1">
      <alignment vertical="center" wrapText="1"/>
    </xf>
    <xf numFmtId="0" fontId="50" fillId="0" borderId="11" xfId="63" applyFont="1" applyFill="1" applyBorder="1" applyAlignment="1" applyProtection="1">
      <alignment vertical="center" wrapText="1"/>
    </xf>
    <xf numFmtId="1" fontId="50" fillId="0" borderId="32" xfId="65" applyNumberFormat="1" applyFont="1" applyFill="1" applyBorder="1" applyAlignment="1" applyProtection="1">
      <alignment horizontal="right" vertical="center"/>
      <protection locked="0"/>
    </xf>
    <xf numFmtId="0" fontId="50" fillId="0" borderId="11" xfId="65" applyFont="1" applyFill="1" applyBorder="1" applyAlignment="1" applyProtection="1">
      <alignment horizontal="left" vertical="center" wrapText="1"/>
    </xf>
    <xf numFmtId="1" fontId="50" fillId="0" borderId="39" xfId="65" applyNumberFormat="1" applyFont="1" applyFill="1" applyBorder="1" applyAlignment="1" applyProtection="1">
      <alignment horizontal="right" vertical="center"/>
      <protection locked="0"/>
    </xf>
    <xf numFmtId="0" fontId="50" fillId="0" borderId="26" xfId="63" applyFont="1" applyFill="1" applyBorder="1" applyAlignment="1" applyProtection="1">
      <alignment vertical="center" wrapText="1"/>
    </xf>
    <xf numFmtId="1" fontId="50" fillId="21" borderId="30" xfId="65" applyNumberFormat="1" applyFont="1" applyFill="1" applyBorder="1" applyAlignment="1" applyProtection="1">
      <alignment horizontal="right" vertical="center"/>
      <protection locked="0"/>
    </xf>
    <xf numFmtId="1" fontId="50" fillId="21" borderId="22" xfId="65" applyNumberFormat="1" applyFont="1" applyFill="1" applyBorder="1" applyAlignment="1" applyProtection="1">
      <alignment horizontal="right" vertical="center"/>
      <protection locked="0"/>
    </xf>
    <xf numFmtId="1" fontId="50" fillId="21" borderId="33" xfId="65" applyNumberFormat="1" applyFont="1" applyFill="1" applyBorder="1" applyAlignment="1" applyProtection="1">
      <alignment horizontal="right" vertical="center"/>
      <protection locked="0"/>
    </xf>
    <xf numFmtId="0" fontId="50" fillId="21" borderId="12" xfId="65" applyFont="1" applyFill="1" applyBorder="1" applyAlignment="1" applyProtection="1">
      <alignment horizontal="left" vertical="center" wrapText="1"/>
    </xf>
    <xf numFmtId="4" fontId="51" fillId="21" borderId="11" xfId="65" applyNumberFormat="1" applyFont="1" applyFill="1" applyBorder="1" applyAlignment="1" applyProtection="1">
      <alignment horizontal="right" vertical="center" wrapText="1"/>
    </xf>
    <xf numFmtId="0" fontId="50" fillId="21" borderId="11" xfId="65" applyFont="1" applyFill="1" applyBorder="1" applyAlignment="1" applyProtection="1">
      <alignment horizontal="center" vertical="center" wrapText="1"/>
    </xf>
    <xf numFmtId="0" fontId="51" fillId="0" borderId="11" xfId="65" applyFont="1" applyFill="1" applyBorder="1" applyAlignment="1" applyProtection="1">
      <alignment horizontal="left" vertical="center" wrapText="1"/>
    </xf>
    <xf numFmtId="0" fontId="51" fillId="0" borderId="12" xfId="63" applyFont="1" applyFill="1" applyBorder="1" applyAlignment="1" applyProtection="1">
      <alignment horizontal="center" vertical="center" wrapText="1"/>
    </xf>
    <xf numFmtId="4" fontId="51" fillId="21" borderId="50" xfId="65" applyNumberFormat="1" applyFont="1" applyFill="1" applyBorder="1" applyAlignment="1" applyProtection="1">
      <alignment horizontal="right" vertical="center" wrapText="1"/>
    </xf>
    <xf numFmtId="1" fontId="50" fillId="0" borderId="36" xfId="65" applyNumberFormat="1" applyFont="1" applyFill="1" applyBorder="1" applyAlignment="1" applyProtection="1">
      <alignment horizontal="right" vertical="center"/>
      <protection locked="0"/>
    </xf>
    <xf numFmtId="1" fontId="51" fillId="0" borderId="36" xfId="65" applyNumberFormat="1" applyFont="1" applyFill="1" applyBorder="1" applyAlignment="1" applyProtection="1">
      <alignment horizontal="right" vertical="center"/>
      <protection locked="0"/>
    </xf>
    <xf numFmtId="1" fontId="51" fillId="0" borderId="39" xfId="65" applyNumberFormat="1" applyFont="1" applyFill="1" applyBorder="1" applyAlignment="1" applyProtection="1">
      <alignment horizontal="right" vertical="center"/>
      <protection locked="0"/>
    </xf>
    <xf numFmtId="1" fontId="50" fillId="0" borderId="22" xfId="65" applyNumberFormat="1" applyFont="1" applyFill="1" applyBorder="1" applyAlignment="1" applyProtection="1">
      <alignment horizontal="right" vertical="center"/>
      <protection locked="0"/>
    </xf>
    <xf numFmtId="0" fontId="51" fillId="0" borderId="26" xfId="63" applyFont="1" applyFill="1" applyBorder="1" applyAlignment="1" applyProtection="1">
      <alignment vertical="center" wrapText="1"/>
    </xf>
    <xf numFmtId="4" fontId="51" fillId="0" borderId="50" xfId="65" applyNumberFormat="1" applyFont="1" applyFill="1" applyBorder="1" applyAlignment="1" applyProtection="1">
      <alignment horizontal="right" vertical="center"/>
    </xf>
    <xf numFmtId="1" fontId="51" fillId="0" borderId="29" xfId="65" applyNumberFormat="1" applyFont="1" applyFill="1" applyBorder="1" applyAlignment="1" applyProtection="1">
      <alignment horizontal="right" vertical="center"/>
      <protection locked="0"/>
    </xf>
    <xf numFmtId="1" fontId="51" fillId="0" borderId="14" xfId="65" applyNumberFormat="1" applyFont="1" applyFill="1" applyBorder="1" applyAlignment="1" applyProtection="1">
      <alignment horizontal="right" vertical="center"/>
      <protection locked="0"/>
    </xf>
    <xf numFmtId="1" fontId="50" fillId="0" borderId="14" xfId="65" applyNumberFormat="1" applyFont="1" applyFill="1" applyBorder="1" applyAlignment="1" applyProtection="1">
      <alignment horizontal="right" vertical="center"/>
      <protection locked="0"/>
    </xf>
    <xf numFmtId="4" fontId="51" fillId="0" borderId="64" xfId="65" applyNumberFormat="1" applyFont="1" applyFill="1" applyBorder="1" applyAlignment="1" applyProtection="1">
      <alignment horizontal="right" vertical="center"/>
    </xf>
    <xf numFmtId="1" fontId="50" fillId="0" borderId="53" xfId="65" applyNumberFormat="1" applyFont="1" applyFill="1" applyBorder="1" applyAlignment="1" applyProtection="1">
      <alignment horizontal="right" vertical="center"/>
      <protection locked="0"/>
    </xf>
    <xf numFmtId="174" fontId="51" fillId="0" borderId="11" xfId="61" applyNumberFormat="1" applyFont="1" applyFill="1" applyBorder="1" applyAlignment="1" applyProtection="1">
      <alignment horizontal="center" vertical="center" wrapText="1"/>
    </xf>
    <xf numFmtId="1" fontId="51" fillId="0" borderId="41" xfId="65" applyNumberFormat="1" applyFont="1" applyFill="1" applyBorder="1" applyAlignment="1" applyProtection="1">
      <alignment horizontal="right" vertical="center"/>
      <protection locked="0"/>
    </xf>
    <xf numFmtId="1" fontId="51" fillId="0" borderId="42" xfId="65" applyNumberFormat="1" applyFont="1" applyFill="1" applyBorder="1" applyAlignment="1" applyProtection="1">
      <alignment horizontal="right" vertical="center"/>
      <protection locked="0"/>
    </xf>
    <xf numFmtId="1" fontId="50" fillId="0" borderId="42" xfId="65" applyNumberFormat="1" applyFont="1" applyFill="1" applyBorder="1" applyAlignment="1" applyProtection="1">
      <alignment horizontal="right" vertical="center"/>
      <protection locked="0"/>
    </xf>
    <xf numFmtId="1" fontId="50" fillId="0" borderId="43" xfId="65" applyNumberFormat="1" applyFont="1" applyFill="1" applyBorder="1" applyAlignment="1" applyProtection="1">
      <alignment horizontal="right" vertical="center"/>
      <protection locked="0"/>
    </xf>
    <xf numFmtId="0" fontId="50" fillId="0" borderId="25" xfId="65" applyFont="1" applyFill="1" applyBorder="1" applyAlignment="1" applyProtection="1">
      <alignment horizontal="left" vertical="center" wrapText="1"/>
    </xf>
    <xf numFmtId="4" fontId="51" fillId="0" borderId="66" xfId="65" applyNumberFormat="1" applyFont="1" applyFill="1" applyBorder="1" applyAlignment="1" applyProtection="1">
      <alignment horizontal="right" vertical="center"/>
    </xf>
    <xf numFmtId="174" fontId="51" fillId="0" borderId="25" xfId="61" applyNumberFormat="1" applyFont="1" applyFill="1" applyBorder="1" applyAlignment="1" applyProtection="1">
      <alignment horizontal="center" vertical="center" wrapText="1"/>
    </xf>
    <xf numFmtId="0" fontId="51" fillId="0" borderId="0" xfId="65" applyFont="1" applyFill="1" applyAlignment="1">
      <alignment horizontal="left" vertical="center"/>
    </xf>
    <xf numFmtId="0" fontId="68" fillId="0" borderId="0" xfId="66" applyFont="1"/>
    <xf numFmtId="0" fontId="68" fillId="0" borderId="0" xfId="66" applyFont="1" applyAlignment="1">
      <alignment wrapText="1"/>
    </xf>
    <xf numFmtId="0" fontId="50" fillId="0" borderId="15" xfId="65" applyFont="1" applyFill="1" applyBorder="1" applyAlignment="1" applyProtection="1">
      <alignment horizontal="center" vertical="center"/>
    </xf>
    <xf numFmtId="0" fontId="51" fillId="0" borderId="0" xfId="65" applyFont="1" applyFill="1" applyBorder="1" applyAlignment="1" applyProtection="1">
      <alignment horizontal="center" vertical="center"/>
    </xf>
    <xf numFmtId="0" fontId="70" fillId="0" borderId="0" xfId="65" applyFont="1" applyFill="1" applyBorder="1" applyAlignment="1" applyProtection="1">
      <alignment horizontal="center" vertical="center"/>
    </xf>
    <xf numFmtId="4" fontId="68" fillId="0" borderId="0" xfId="66" applyNumberFormat="1" applyFont="1"/>
    <xf numFmtId="43" fontId="51" fillId="0" borderId="51" xfId="63" applyNumberFormat="1" applyFont="1" applyFill="1" applyBorder="1" applyAlignment="1" applyProtection="1">
      <alignment horizontal="right" vertical="center" wrapText="1"/>
    </xf>
    <xf numFmtId="0" fontId="50" fillId="0" borderId="15" xfId="65" applyFont="1" applyFill="1" applyBorder="1" applyAlignment="1" applyProtection="1">
      <alignment horizontal="center" vertical="center" wrapText="1"/>
    </xf>
    <xf numFmtId="167" fontId="51" fillId="0" borderId="34" xfId="45" applyNumberFormat="1" applyFont="1" applyFill="1" applyBorder="1" applyAlignment="1">
      <alignment horizontal="center"/>
    </xf>
    <xf numFmtId="0" fontId="50" fillId="0" borderId="49" xfId="65" applyFont="1" applyFill="1" applyBorder="1" applyAlignment="1" applyProtection="1">
      <alignment horizontal="left" vertical="center" wrapText="1"/>
    </xf>
    <xf numFmtId="10" fontId="53" fillId="0" borderId="0" xfId="45" applyNumberFormat="1" applyFont="1" applyFill="1" applyBorder="1" applyAlignment="1">
      <alignment horizontal="right"/>
    </xf>
    <xf numFmtId="20" fontId="51" fillId="0" borderId="0" xfId="0" applyNumberFormat="1" applyFont="1" applyBorder="1" applyAlignment="1">
      <alignment horizontal="center"/>
    </xf>
    <xf numFmtId="0" fontId="49" fillId="0" borderId="0" xfId="0" applyFont="1" applyBorder="1" applyAlignment="1">
      <alignment horizontal="right"/>
    </xf>
    <xf numFmtId="3" fontId="49" fillId="0" borderId="0" xfId="45" applyNumberFormat="1" applyFont="1" applyBorder="1" applyAlignment="1">
      <alignment horizontal="center"/>
    </xf>
    <xf numFmtId="3" fontId="48" fillId="0" borderId="0" xfId="0" applyNumberFormat="1" applyFont="1" applyBorder="1" applyAlignment="1">
      <alignment horizontal="center"/>
    </xf>
    <xf numFmtId="0" fontId="48" fillId="0" borderId="0" xfId="0" applyFont="1" applyBorder="1" applyAlignment="1">
      <alignment horizontal="center"/>
    </xf>
    <xf numFmtId="10" fontId="48" fillId="0" borderId="0" xfId="0" applyNumberFormat="1" applyFont="1" applyBorder="1" applyAlignment="1">
      <alignment horizontal="center"/>
    </xf>
    <xf numFmtId="167" fontId="49" fillId="0" borderId="34" xfId="45" quotePrefix="1" applyNumberFormat="1" applyFont="1" applyFill="1" applyBorder="1" applyAlignment="1" applyProtection="1">
      <alignment horizontal="center" vertical="center" wrapText="1"/>
    </xf>
    <xf numFmtId="10" fontId="49" fillId="0" borderId="53" xfId="45" quotePrefix="1" applyNumberFormat="1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 applyProtection="1">
      <alignment horizontal="center" vertical="center" wrapText="1"/>
    </xf>
    <xf numFmtId="0" fontId="50" fillId="0" borderId="0" xfId="0" applyFont="1" applyBorder="1" applyAlignment="1" applyProtection="1">
      <alignment horizontal="center" vertical="center" wrapText="1"/>
    </xf>
    <xf numFmtId="166" fontId="50" fillId="0" borderId="39" xfId="95" applyFont="1" applyBorder="1" applyAlignment="1">
      <alignment horizontal="left" vertical="center"/>
    </xf>
    <xf numFmtId="167" fontId="49" fillId="0" borderId="39" xfId="0" applyNumberFormat="1" applyFont="1" applyBorder="1" applyAlignment="1" applyProtection="1">
      <alignment horizontal="right" vertical="center" wrapText="1"/>
    </xf>
    <xf numFmtId="167" fontId="49" fillId="0" borderId="0" xfId="0" applyNumberFormat="1" applyFont="1" applyBorder="1" applyAlignment="1" applyProtection="1">
      <alignment horizontal="right" vertical="center" wrapText="1"/>
    </xf>
    <xf numFmtId="3" fontId="49" fillId="0" borderId="36" xfId="45" applyNumberFormat="1" applyFont="1" applyBorder="1" applyAlignment="1" applyProtection="1">
      <alignment horizontal="right" vertical="center" wrapText="1"/>
    </xf>
    <xf numFmtId="3" fontId="49" fillId="0" borderId="36" xfId="0" applyNumberFormat="1" applyFont="1" applyBorder="1" applyAlignment="1" applyProtection="1">
      <alignment horizontal="right" vertical="center" wrapText="1"/>
    </xf>
    <xf numFmtId="167" fontId="49" fillId="0" borderId="36" xfId="0" applyNumberFormat="1" applyFont="1" applyBorder="1" applyAlignment="1" applyProtection="1">
      <alignment horizontal="right" vertical="center" wrapText="1"/>
    </xf>
    <xf numFmtId="10" fontId="49" fillId="0" borderId="67" xfId="0" applyNumberFormat="1" applyFont="1" applyBorder="1" applyAlignment="1" applyProtection="1">
      <alignment horizontal="right" vertical="center" wrapText="1"/>
    </xf>
    <xf numFmtId="0" fontId="48" fillId="0" borderId="21" xfId="0" applyFont="1" applyBorder="1" applyAlignment="1" applyProtection="1">
      <alignment horizontal="center"/>
    </xf>
    <xf numFmtId="0" fontId="48" fillId="0" borderId="60" xfId="0" applyFont="1" applyBorder="1" applyAlignment="1" applyProtection="1">
      <alignment horizontal="left"/>
    </xf>
    <xf numFmtId="0" fontId="48" fillId="0" borderId="0" xfId="0" applyFont="1" applyBorder="1" applyAlignment="1" applyProtection="1">
      <alignment horizontal="center"/>
    </xf>
    <xf numFmtId="0" fontId="48" fillId="0" borderId="0" xfId="0" applyFont="1" applyBorder="1"/>
    <xf numFmtId="167" fontId="48" fillId="0" borderId="0" xfId="0" applyNumberFormat="1" applyFont="1" applyBorder="1" applyAlignment="1" applyProtection="1">
      <alignment horizontal="right"/>
    </xf>
    <xf numFmtId="3" fontId="58" fillId="0" borderId="40" xfId="45" applyNumberFormat="1" applyFont="1" applyBorder="1" applyAlignment="1" applyProtection="1">
      <alignment horizontal="right"/>
    </xf>
    <xf numFmtId="3" fontId="58" fillId="0" borderId="40" xfId="0" applyNumberFormat="1" applyFont="1" applyBorder="1" applyAlignment="1" applyProtection="1">
      <alignment horizontal="right"/>
    </xf>
    <xf numFmtId="167" fontId="58" fillId="0" borderId="40" xfId="0" applyNumberFormat="1" applyFont="1" applyBorder="1" applyAlignment="1" applyProtection="1">
      <alignment horizontal="right"/>
    </xf>
    <xf numFmtId="10" fontId="58" fillId="0" borderId="58" xfId="0" applyNumberFormat="1" applyFont="1" applyBorder="1" applyAlignment="1" applyProtection="1">
      <alignment horizontal="right"/>
    </xf>
    <xf numFmtId="0" fontId="48" fillId="0" borderId="0" xfId="0" applyFont="1"/>
    <xf numFmtId="3" fontId="48" fillId="0" borderId="21" xfId="0" applyNumberFormat="1" applyFont="1" applyBorder="1"/>
    <xf numFmtId="3" fontId="48" fillId="0" borderId="0" xfId="0" applyNumberFormat="1" applyFont="1" applyBorder="1" applyAlignment="1" applyProtection="1">
      <alignment horizontal="center"/>
    </xf>
    <xf numFmtId="3" fontId="58" fillId="0" borderId="0" xfId="0" applyNumberFormat="1" applyFont="1" applyFill="1" applyBorder="1" applyAlignment="1" applyProtection="1">
      <alignment horizontal="left"/>
    </xf>
    <xf numFmtId="3" fontId="48" fillId="0" borderId="0" xfId="0" applyNumberFormat="1" applyFont="1" applyBorder="1"/>
    <xf numFmtId="3" fontId="48" fillId="0" borderId="0" xfId="0" applyNumberFormat="1" applyFont="1" applyBorder="1" applyAlignment="1" applyProtection="1">
      <alignment horizontal="right"/>
    </xf>
    <xf numFmtId="3" fontId="48" fillId="0" borderId="40" xfId="45" applyNumberFormat="1" applyFont="1" applyBorder="1" applyAlignment="1" applyProtection="1">
      <alignment horizontal="right"/>
    </xf>
    <xf numFmtId="3" fontId="48" fillId="0" borderId="21" xfId="0" applyNumberFormat="1" applyFont="1" applyBorder="1" applyAlignment="1" applyProtection="1">
      <alignment horizontal="center"/>
    </xf>
    <xf numFmtId="3" fontId="49" fillId="0" borderId="0" xfId="0" applyNumberFormat="1" applyFont="1" applyBorder="1" applyAlignment="1" applyProtection="1">
      <alignment horizontal="center"/>
    </xf>
    <xf numFmtId="3" fontId="49" fillId="0" borderId="0" xfId="0" applyNumberFormat="1" applyFont="1" applyFill="1" applyBorder="1" applyAlignment="1" applyProtection="1">
      <alignment horizontal="left"/>
    </xf>
    <xf numFmtId="3" fontId="56" fillId="0" borderId="0" xfId="0" applyNumberFormat="1" applyFont="1" applyFill="1" applyBorder="1" applyAlignment="1" applyProtection="1">
      <alignment horizontal="left"/>
    </xf>
    <xf numFmtId="3" fontId="49" fillId="0" borderId="0" xfId="0" applyNumberFormat="1" applyFont="1" applyBorder="1" applyAlignment="1" applyProtection="1">
      <alignment horizontal="right"/>
    </xf>
    <xf numFmtId="3" fontId="56" fillId="0" borderId="40" xfId="45" applyNumberFormat="1" applyFont="1" applyBorder="1" applyAlignment="1" applyProtection="1">
      <alignment horizontal="right"/>
    </xf>
    <xf numFmtId="3" fontId="49" fillId="0" borderId="40" xfId="45" applyNumberFormat="1" applyFont="1" applyBorder="1" applyAlignment="1" applyProtection="1">
      <alignment horizontal="right"/>
    </xf>
    <xf numFmtId="10" fontId="56" fillId="0" borderId="58" xfId="0" applyNumberFormat="1" applyFont="1" applyBorder="1" applyAlignment="1" applyProtection="1">
      <alignment horizontal="right"/>
    </xf>
    <xf numFmtId="0" fontId="49" fillId="0" borderId="0" xfId="0" applyFont="1"/>
    <xf numFmtId="3" fontId="49" fillId="0" borderId="21" xfId="0" applyNumberFormat="1" applyFont="1" applyBorder="1"/>
    <xf numFmtId="3" fontId="49" fillId="0" borderId="0" xfId="0" applyNumberFormat="1" applyFont="1" applyBorder="1"/>
    <xf numFmtId="10" fontId="49" fillId="0" borderId="58" xfId="45" applyNumberFormat="1" applyFont="1" applyBorder="1" applyAlignment="1" applyProtection="1">
      <alignment horizontal="right"/>
    </xf>
    <xf numFmtId="167" fontId="49" fillId="0" borderId="0" xfId="0" applyNumberFormat="1" applyFont="1"/>
    <xf numFmtId="3" fontId="58" fillId="0" borderId="0" xfId="0" quotePrefix="1" applyNumberFormat="1" applyFont="1" applyFill="1" applyBorder="1" applyAlignment="1" applyProtection="1">
      <alignment horizontal="left"/>
    </xf>
    <xf numFmtId="10" fontId="48" fillId="0" borderId="58" xfId="45" applyNumberFormat="1" applyFont="1" applyBorder="1" applyAlignment="1" applyProtection="1">
      <alignment horizontal="right"/>
    </xf>
    <xf numFmtId="167" fontId="48" fillId="0" borderId="0" xfId="0" applyNumberFormat="1" applyFont="1"/>
    <xf numFmtId="3" fontId="56" fillId="0" borderId="0" xfId="0" quotePrefix="1" applyNumberFormat="1" applyFont="1" applyFill="1" applyBorder="1" applyAlignment="1" applyProtection="1">
      <alignment horizontal="left"/>
    </xf>
    <xf numFmtId="3" fontId="58" fillId="0" borderId="21" xfId="0" applyNumberFormat="1" applyFont="1" applyBorder="1" applyAlignment="1" applyProtection="1">
      <alignment horizontal="center"/>
    </xf>
    <xf numFmtId="3" fontId="58" fillId="0" borderId="0" xfId="0" applyNumberFormat="1" applyFont="1" applyBorder="1" applyAlignment="1" applyProtection="1">
      <alignment horizontal="center"/>
    </xf>
    <xf numFmtId="3" fontId="56" fillId="0" borderId="0" xfId="0" applyNumberFormat="1" applyFont="1" applyBorder="1" applyAlignment="1" applyProtection="1">
      <alignment horizontal="center"/>
    </xf>
    <xf numFmtId="3" fontId="56" fillId="0" borderId="0" xfId="0" applyNumberFormat="1" applyFont="1" applyBorder="1" applyAlignment="1" applyProtection="1">
      <alignment horizontal="left"/>
    </xf>
    <xf numFmtId="3" fontId="56" fillId="0" borderId="0" xfId="0" applyNumberFormat="1" applyFont="1" applyBorder="1"/>
    <xf numFmtId="3" fontId="56" fillId="0" borderId="0" xfId="0" applyNumberFormat="1" applyFont="1" applyBorder="1" applyAlignment="1" applyProtection="1">
      <alignment horizontal="right"/>
    </xf>
    <xf numFmtId="10" fontId="56" fillId="0" borderId="58" xfId="45" applyNumberFormat="1" applyFont="1" applyBorder="1" applyAlignment="1" applyProtection="1">
      <alignment horizontal="right"/>
    </xf>
    <xf numFmtId="0" fontId="56" fillId="0" borderId="0" xfId="0" applyFont="1"/>
    <xf numFmtId="167" fontId="56" fillId="0" borderId="0" xfId="0" applyNumberFormat="1" applyFont="1"/>
    <xf numFmtId="3" fontId="49" fillId="0" borderId="60" xfId="0" applyNumberFormat="1" applyFont="1" applyFill="1" applyBorder="1" applyAlignment="1" applyProtection="1">
      <alignment horizontal="left"/>
    </xf>
    <xf numFmtId="3" fontId="49" fillId="0" borderId="60" xfId="0" applyNumberFormat="1" applyFont="1" applyFill="1" applyBorder="1"/>
    <xf numFmtId="3" fontId="56" fillId="0" borderId="34" xfId="0" applyNumberFormat="1" applyFont="1" applyBorder="1" applyAlignment="1" applyProtection="1">
      <alignment horizontal="center"/>
    </xf>
    <xf numFmtId="3" fontId="56" fillId="0" borderId="35" xfId="0" applyNumberFormat="1" applyFont="1" applyBorder="1" applyAlignment="1" applyProtection="1">
      <alignment horizontal="center"/>
    </xf>
    <xf numFmtId="3" fontId="48" fillId="0" borderId="0" xfId="0" applyNumberFormat="1" applyFont="1" applyBorder="1" applyAlignment="1" applyProtection="1">
      <alignment horizontal="center" vertical="top"/>
    </xf>
    <xf numFmtId="3" fontId="48" fillId="0" borderId="36" xfId="0" applyNumberFormat="1" applyFont="1" applyBorder="1"/>
    <xf numFmtId="3" fontId="48" fillId="0" borderId="39" xfId="0" applyNumberFormat="1" applyFont="1" applyBorder="1"/>
    <xf numFmtId="3" fontId="49" fillId="0" borderId="0" xfId="0" quotePrefix="1" applyNumberFormat="1" applyFont="1" applyFill="1" applyBorder="1" applyAlignment="1" applyProtection="1">
      <alignment horizontal="left"/>
    </xf>
    <xf numFmtId="3" fontId="49" fillId="0" borderId="40" xfId="0" applyNumberFormat="1" applyFont="1" applyBorder="1"/>
    <xf numFmtId="3" fontId="49" fillId="0" borderId="40" xfId="0" applyNumberFormat="1" applyFont="1" applyBorder="1" applyAlignment="1" applyProtection="1">
      <alignment horizontal="right"/>
    </xf>
    <xf numFmtId="3" fontId="56" fillId="0" borderId="60" xfId="0" quotePrefix="1" applyNumberFormat="1" applyFont="1" applyFill="1" applyBorder="1" applyAlignment="1" applyProtection="1">
      <alignment horizontal="left"/>
    </xf>
    <xf numFmtId="3" fontId="49" fillId="0" borderId="33" xfId="0" applyNumberFormat="1" applyFont="1" applyBorder="1" applyAlignment="1" applyProtection="1">
      <alignment horizontal="right"/>
    </xf>
    <xf numFmtId="3" fontId="49" fillId="0" borderId="39" xfId="0" applyNumberFormat="1" applyFont="1" applyBorder="1" applyAlignment="1" applyProtection="1">
      <alignment horizontal="right"/>
    </xf>
    <xf numFmtId="3" fontId="49" fillId="0" borderId="22" xfId="45" applyNumberFormat="1" applyFont="1" applyBorder="1" applyAlignment="1" applyProtection="1">
      <alignment horizontal="right"/>
    </xf>
    <xf numFmtId="10" fontId="49" fillId="0" borderId="75" xfId="45" applyNumberFormat="1" applyFont="1" applyBorder="1" applyAlignment="1" applyProtection="1">
      <alignment horizontal="right"/>
    </xf>
    <xf numFmtId="3" fontId="48" fillId="20" borderId="34" xfId="45" applyNumberFormat="1" applyFont="1" applyFill="1" applyBorder="1" applyAlignment="1" applyProtection="1">
      <alignment horizontal="right"/>
    </xf>
    <xf numFmtId="10" fontId="48" fillId="20" borderId="53" xfId="45" applyNumberFormat="1" applyFont="1" applyFill="1" applyBorder="1" applyAlignment="1" applyProtection="1">
      <alignment horizontal="right"/>
    </xf>
    <xf numFmtId="3" fontId="48" fillId="0" borderId="0" xfId="0" applyNumberFormat="1" applyFont="1" applyFill="1" applyBorder="1" applyAlignment="1" applyProtection="1">
      <alignment horizontal="left"/>
    </xf>
    <xf numFmtId="3" fontId="48" fillId="0" borderId="36" xfId="45" applyNumberFormat="1" applyFont="1" applyBorder="1" applyAlignment="1" applyProtection="1">
      <alignment horizontal="right"/>
    </xf>
    <xf numFmtId="10" fontId="48" fillId="0" borderId="67" xfId="45" applyNumberFormat="1" applyFont="1" applyBorder="1" applyAlignment="1" applyProtection="1">
      <alignment horizontal="right"/>
    </xf>
    <xf numFmtId="3" fontId="48" fillId="0" borderId="21" xfId="0" applyNumberFormat="1" applyFont="1" applyBorder="1" applyAlignment="1" applyProtection="1"/>
    <xf numFmtId="3" fontId="48" fillId="0" borderId="60" xfId="0" applyNumberFormat="1" applyFont="1" applyFill="1" applyBorder="1" applyAlignment="1" applyProtection="1"/>
    <xf numFmtId="3" fontId="48" fillId="0" borderId="0" xfId="0" applyNumberFormat="1" applyFont="1" applyBorder="1" applyAlignment="1" applyProtection="1"/>
    <xf numFmtId="10" fontId="58" fillId="0" borderId="58" xfId="45" applyNumberFormat="1" applyFont="1" applyBorder="1" applyAlignment="1" applyProtection="1">
      <alignment horizontal="right"/>
    </xf>
    <xf numFmtId="3" fontId="58" fillId="0" borderId="60" xfId="0" applyNumberFormat="1" applyFont="1" applyFill="1" applyBorder="1" applyAlignment="1" applyProtection="1"/>
    <xf numFmtId="3" fontId="49" fillId="0" borderId="0" xfId="0" applyNumberFormat="1" applyFont="1" applyBorder="1" applyAlignment="1" applyProtection="1"/>
    <xf numFmtId="3" fontId="49" fillId="0" borderId="0" xfId="0" applyNumberFormat="1" applyFont="1" applyFill="1" applyBorder="1" applyAlignment="1">
      <alignment horizontal="left"/>
    </xf>
    <xf numFmtId="3" fontId="56" fillId="0" borderId="76" xfId="0" applyNumberFormat="1" applyFont="1" applyBorder="1" applyAlignment="1" applyProtection="1">
      <alignment horizontal="center"/>
    </xf>
    <xf numFmtId="3" fontId="48" fillId="0" borderId="21" xfId="0" applyNumberFormat="1" applyFont="1" applyBorder="1" applyAlignment="1"/>
    <xf numFmtId="3" fontId="48" fillId="0" borderId="76" xfId="0" applyNumberFormat="1" applyFont="1" applyBorder="1"/>
    <xf numFmtId="3" fontId="49" fillId="0" borderId="21" xfId="0" applyNumberFormat="1" applyFont="1" applyBorder="1" applyAlignment="1"/>
    <xf numFmtId="3" fontId="49" fillId="0" borderId="0" xfId="0" applyNumberFormat="1" applyFont="1" applyFill="1" applyBorder="1" applyAlignment="1"/>
    <xf numFmtId="3" fontId="49" fillId="0" borderId="72" xfId="0" applyNumberFormat="1" applyFont="1" applyBorder="1" applyAlignment="1" applyProtection="1"/>
    <xf numFmtId="3" fontId="49" fillId="0" borderId="40" xfId="45" applyNumberFormat="1" applyFont="1" applyFill="1" applyBorder="1" applyAlignment="1" applyProtection="1">
      <alignment horizontal="right"/>
    </xf>
    <xf numFmtId="3" fontId="56" fillId="0" borderId="0" xfId="0" applyNumberFormat="1" applyFont="1" applyBorder="1" applyAlignment="1" applyProtection="1"/>
    <xf numFmtId="3" fontId="49" fillId="0" borderId="0" xfId="0" applyNumberFormat="1" applyFont="1" applyFill="1" applyBorder="1" applyAlignment="1" applyProtection="1"/>
    <xf numFmtId="3" fontId="56" fillId="0" borderId="0" xfId="0" applyNumberFormat="1" applyFont="1" applyFill="1" applyBorder="1" applyAlignment="1" applyProtection="1">
      <alignment vertical="top" wrapText="1"/>
    </xf>
    <xf numFmtId="3" fontId="56" fillId="0" borderId="0" xfId="0" applyNumberFormat="1" applyFont="1" applyFill="1" applyBorder="1" applyAlignment="1" applyProtection="1"/>
    <xf numFmtId="3" fontId="49" fillId="0" borderId="0" xfId="0" applyNumberFormat="1" applyFont="1" applyFill="1" applyBorder="1" applyAlignment="1" applyProtection="1">
      <alignment wrapText="1"/>
    </xf>
    <xf numFmtId="3" fontId="49" fillId="0" borderId="0" xfId="0" applyNumberFormat="1" applyFont="1" applyBorder="1" applyAlignment="1"/>
    <xf numFmtId="3" fontId="49" fillId="0" borderId="47" xfId="0" applyNumberFormat="1" applyFont="1" applyBorder="1" applyAlignment="1" applyProtection="1"/>
    <xf numFmtId="3" fontId="49" fillId="0" borderId="21" xfId="0" applyNumberFormat="1" applyFont="1" applyBorder="1" applyAlignment="1" applyProtection="1"/>
    <xf numFmtId="3" fontId="48" fillId="0" borderId="0" xfId="0" applyNumberFormat="1" applyFont="1" applyFill="1" applyBorder="1" applyAlignment="1" applyProtection="1"/>
    <xf numFmtId="3" fontId="48" fillId="0" borderId="0" xfId="0" applyNumberFormat="1" applyFont="1" applyBorder="1" applyAlignment="1"/>
    <xf numFmtId="3" fontId="48" fillId="0" borderId="40" xfId="45" applyNumberFormat="1" applyFont="1" applyBorder="1" applyAlignment="1">
      <alignment horizontal="right"/>
    </xf>
    <xf numFmtId="10" fontId="48" fillId="0" borderId="58" xfId="45" applyNumberFormat="1" applyFont="1" applyBorder="1" applyAlignment="1">
      <alignment horizontal="right"/>
    </xf>
    <xf numFmtId="3" fontId="48" fillId="0" borderId="39" xfId="0" applyNumberFormat="1" applyFont="1" applyBorder="1" applyAlignment="1" applyProtection="1"/>
    <xf numFmtId="3" fontId="48" fillId="0" borderId="60" xfId="0" applyNumberFormat="1" applyFont="1" applyBorder="1" applyAlignment="1" applyProtection="1"/>
    <xf numFmtId="3" fontId="48" fillId="0" borderId="33" xfId="0" applyNumberFormat="1" applyFont="1" applyBorder="1" applyAlignment="1" applyProtection="1"/>
    <xf numFmtId="3" fontId="48" fillId="0" borderId="21" xfId="0" applyNumberFormat="1" applyFont="1" applyFill="1" applyBorder="1" applyAlignment="1" applyProtection="1"/>
    <xf numFmtId="3" fontId="48" fillId="0" borderId="0" xfId="45" applyNumberFormat="1" applyFont="1" applyFill="1" applyBorder="1" applyAlignment="1" applyProtection="1">
      <alignment horizontal="right"/>
    </xf>
    <xf numFmtId="10" fontId="48" fillId="0" borderId="17" xfId="45" applyNumberFormat="1" applyFont="1" applyFill="1" applyBorder="1" applyAlignment="1" applyProtection="1">
      <alignment horizontal="right"/>
    </xf>
    <xf numFmtId="0" fontId="48" fillId="0" borderId="0" xfId="0" applyFont="1" applyFill="1" applyBorder="1"/>
    <xf numFmtId="167" fontId="48" fillId="0" borderId="0" xfId="0" applyNumberFormat="1" applyFont="1" applyFill="1" applyBorder="1"/>
    <xf numFmtId="3" fontId="48" fillId="20" borderId="55" xfId="45" applyNumberFormat="1" applyFont="1" applyFill="1" applyBorder="1" applyAlignment="1" applyProtection="1">
      <alignment horizontal="right"/>
    </xf>
    <xf numFmtId="10" fontId="48" fillId="20" borderId="18" xfId="45" applyNumberFormat="1" applyFont="1" applyFill="1" applyBorder="1" applyAlignment="1" applyProtection="1">
      <alignment horizontal="right"/>
    </xf>
    <xf numFmtId="0" fontId="48" fillId="0" borderId="0" xfId="0" applyFont="1" applyFill="1"/>
    <xf numFmtId="167" fontId="48" fillId="0" borderId="0" xfId="0" applyNumberFormat="1" applyFont="1" applyFill="1"/>
    <xf numFmtId="3" fontId="48" fillId="20" borderId="42" xfId="45" applyNumberFormat="1" applyFont="1" applyFill="1" applyBorder="1" applyAlignment="1" applyProtection="1">
      <alignment horizontal="right"/>
    </xf>
    <xf numFmtId="10" fontId="48" fillId="20" borderId="62" xfId="45" applyNumberFormat="1" applyFont="1" applyFill="1" applyBorder="1" applyAlignment="1" applyProtection="1">
      <alignment horizontal="right"/>
    </xf>
    <xf numFmtId="3" fontId="49" fillId="0" borderId="0" xfId="45" applyNumberFormat="1" applyFont="1" applyFill="1" applyBorder="1" applyAlignment="1" applyProtection="1">
      <alignment horizontal="right"/>
    </xf>
    <xf numFmtId="10" fontId="49" fillId="0" borderId="0" xfId="45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49" fillId="0" borderId="0" xfId="0" applyNumberFormat="1" applyFont="1" applyFill="1"/>
    <xf numFmtId="3" fontId="49" fillId="0" borderId="0" xfId="0" applyNumberFormat="1" applyFont="1" applyBorder="1" applyAlignment="1">
      <alignment horizontal="center"/>
    </xf>
    <xf numFmtId="3" fontId="49" fillId="0" borderId="0" xfId="0" applyNumberFormat="1" applyFont="1" applyFill="1" applyBorder="1"/>
    <xf numFmtId="3" fontId="49" fillId="0" borderId="0" xfId="0" applyNumberFormat="1" applyFont="1" applyBorder="1" applyAlignment="1">
      <alignment horizontal="right"/>
    </xf>
    <xf numFmtId="3" fontId="49" fillId="0" borderId="0" xfId="45" applyNumberFormat="1" applyFont="1" applyBorder="1" applyAlignment="1">
      <alignment horizontal="right"/>
    </xf>
    <xf numFmtId="10" fontId="49" fillId="0" borderId="0" xfId="0" applyNumberFormat="1" applyFont="1" applyBorder="1" applyAlignment="1">
      <alignment horizontal="right"/>
    </xf>
    <xf numFmtId="0" fontId="49" fillId="0" borderId="0" xfId="0" applyFont="1" applyBorder="1"/>
    <xf numFmtId="3" fontId="51" fillId="0" borderId="0" xfId="0" applyNumberFormat="1" applyFont="1" applyBorder="1" applyAlignment="1">
      <alignment horizontal="center"/>
    </xf>
    <xf numFmtId="3" fontId="50" fillId="0" borderId="0" xfId="0" applyNumberFormat="1" applyFont="1" applyBorder="1"/>
    <xf numFmtId="3" fontId="49" fillId="0" borderId="34" xfId="45" quotePrefix="1" applyNumberFormat="1" applyFont="1" applyFill="1" applyBorder="1" applyAlignment="1" applyProtection="1">
      <alignment horizontal="center" vertical="center" wrapText="1"/>
    </xf>
    <xf numFmtId="3" fontId="48" fillId="0" borderId="21" xfId="0" applyNumberFormat="1" applyFont="1" applyBorder="1" applyAlignment="1" applyProtection="1">
      <alignment horizontal="center" vertical="top" wrapText="1"/>
    </xf>
    <xf numFmtId="3" fontId="48" fillId="0" borderId="0" xfId="0" applyNumberFormat="1" applyFont="1" applyBorder="1" applyAlignment="1" applyProtection="1">
      <alignment horizontal="center" vertical="top" wrapText="1"/>
    </xf>
    <xf numFmtId="3" fontId="48" fillId="0" borderId="0" xfId="95" applyNumberFormat="1" applyFont="1" applyFill="1" applyBorder="1" applyAlignment="1">
      <alignment horizontal="left" vertical="center"/>
    </xf>
    <xf numFmtId="3" fontId="49" fillId="0" borderId="39" xfId="0" applyNumberFormat="1" applyFont="1" applyBorder="1" applyAlignment="1" applyProtection="1">
      <alignment horizontal="right" vertical="top" wrapText="1"/>
    </xf>
    <xf numFmtId="3" fontId="49" fillId="0" borderId="60" xfId="0" applyNumberFormat="1" applyFont="1" applyBorder="1" applyAlignment="1" applyProtection="1">
      <alignment horizontal="right" vertical="top" wrapText="1"/>
    </xf>
    <xf numFmtId="3" fontId="49" fillId="0" borderId="40" xfId="45" applyNumberFormat="1" applyFont="1" applyBorder="1" applyAlignment="1" applyProtection="1">
      <alignment horizontal="right" vertical="center" wrapText="1"/>
    </xf>
    <xf numFmtId="3" fontId="49" fillId="0" borderId="40" xfId="0" applyNumberFormat="1" applyFont="1" applyBorder="1" applyAlignment="1" applyProtection="1">
      <alignment horizontal="right" vertical="center" wrapText="1"/>
    </xf>
    <xf numFmtId="10" fontId="49" fillId="0" borderId="58" xfId="0" applyNumberFormat="1" applyFont="1" applyBorder="1" applyAlignment="1" applyProtection="1">
      <alignment horizontal="right" vertical="center" wrapText="1"/>
    </xf>
    <xf numFmtId="3" fontId="48" fillId="0" borderId="60" xfId="0" applyNumberFormat="1" applyFont="1" applyFill="1" applyBorder="1" applyAlignment="1" applyProtection="1">
      <alignment horizontal="left"/>
    </xf>
    <xf numFmtId="3" fontId="48" fillId="0" borderId="60" xfId="0" applyNumberFormat="1" applyFont="1" applyBorder="1" applyAlignment="1" applyProtection="1">
      <alignment horizontal="right"/>
    </xf>
    <xf numFmtId="3" fontId="48" fillId="0" borderId="40" xfId="0" applyNumberFormat="1" applyFont="1" applyBorder="1" applyAlignment="1" applyProtection="1">
      <alignment horizontal="right"/>
    </xf>
    <xf numFmtId="10" fontId="48" fillId="0" borderId="58" xfId="0" applyNumberFormat="1" applyFont="1" applyBorder="1" applyAlignment="1" applyProtection="1">
      <alignment horizontal="right"/>
    </xf>
    <xf numFmtId="3" fontId="48" fillId="0" borderId="0" xfId="0" applyNumberFormat="1" applyFont="1" applyBorder="1" applyAlignment="1" applyProtection="1">
      <alignment horizontal="left"/>
    </xf>
    <xf numFmtId="3" fontId="49" fillId="0" borderId="60" xfId="0" applyNumberFormat="1" applyFont="1" applyBorder="1" applyAlignment="1" applyProtection="1">
      <alignment horizontal="right"/>
    </xf>
    <xf numFmtId="3" fontId="49" fillId="0" borderId="0" xfId="0" applyNumberFormat="1" applyFont="1" applyBorder="1" applyAlignment="1" applyProtection="1">
      <alignment horizontal="left"/>
    </xf>
    <xf numFmtId="3" fontId="48" fillId="0" borderId="40" xfId="45" applyNumberFormat="1" applyFont="1" applyFill="1" applyBorder="1" applyAlignment="1" applyProtection="1">
      <alignment horizontal="right"/>
    </xf>
    <xf numFmtId="3" fontId="48" fillId="0" borderId="0" xfId="0" applyNumberFormat="1" applyFont="1"/>
    <xf numFmtId="3" fontId="48" fillId="0" borderId="21" xfId="0" applyNumberFormat="1" applyFont="1" applyBorder="1" applyAlignment="1" applyProtection="1">
      <alignment horizontal="left"/>
    </xf>
    <xf numFmtId="3" fontId="48" fillId="0" borderId="39" xfId="0" applyNumberFormat="1" applyFont="1" applyBorder="1" applyAlignment="1" applyProtection="1">
      <alignment horizontal="right"/>
    </xf>
    <xf numFmtId="3" fontId="48" fillId="0" borderId="33" xfId="0" applyNumberFormat="1" applyFont="1" applyBorder="1" applyAlignment="1" applyProtection="1">
      <alignment horizontal="right"/>
    </xf>
    <xf numFmtId="3" fontId="48" fillId="0" borderId="21" xfId="0" quotePrefix="1" applyNumberFormat="1" applyFont="1" applyBorder="1" applyAlignment="1" applyProtection="1">
      <alignment horizontal="left"/>
    </xf>
    <xf numFmtId="3" fontId="48" fillId="0" borderId="0" xfId="0" quotePrefix="1" applyNumberFormat="1" applyFont="1" applyBorder="1" applyAlignment="1" applyProtection="1">
      <alignment horizontal="center"/>
    </xf>
    <xf numFmtId="3" fontId="58" fillId="0" borderId="34" xfId="0" quotePrefix="1" applyNumberFormat="1" applyFont="1" applyBorder="1" applyAlignment="1" applyProtection="1">
      <alignment horizontal="center"/>
    </xf>
    <xf numFmtId="3" fontId="58" fillId="0" borderId="14" xfId="0" applyNumberFormat="1" applyFont="1" applyBorder="1" applyAlignment="1" applyProtection="1">
      <alignment horizontal="center"/>
    </xf>
    <xf numFmtId="3" fontId="48" fillId="0" borderId="60" xfId="45" applyNumberFormat="1" applyFont="1" applyBorder="1" applyAlignment="1" applyProtection="1">
      <alignment horizontal="right"/>
    </xf>
    <xf numFmtId="10" fontId="48" fillId="0" borderId="17" xfId="45" applyNumberFormat="1" applyFont="1" applyBorder="1" applyAlignment="1" applyProtection="1">
      <alignment horizontal="right"/>
    </xf>
    <xf numFmtId="3" fontId="48" fillId="0" borderId="60" xfId="0" applyNumberFormat="1" applyFont="1" applyFill="1" applyBorder="1" applyAlignment="1">
      <alignment horizontal="left"/>
    </xf>
    <xf numFmtId="3" fontId="48" fillId="0" borderId="60" xfId="0" applyNumberFormat="1" applyFont="1" applyBorder="1" applyAlignment="1">
      <alignment horizontal="right"/>
    </xf>
    <xf numFmtId="3" fontId="49" fillId="0" borderId="60" xfId="0" applyNumberFormat="1" applyFont="1" applyBorder="1" applyAlignment="1">
      <alignment horizontal="right"/>
    </xf>
    <xf numFmtId="3" fontId="49" fillId="0" borderId="60" xfId="45" applyNumberFormat="1" applyFont="1" applyBorder="1" applyAlignment="1" applyProtection="1">
      <alignment horizontal="right"/>
    </xf>
    <xf numFmtId="10" fontId="49" fillId="0" borderId="17" xfId="45" applyNumberFormat="1" applyFont="1" applyBorder="1" applyAlignment="1" applyProtection="1">
      <alignment horizontal="right"/>
    </xf>
    <xf numFmtId="3" fontId="58" fillId="0" borderId="60" xfId="0" applyNumberFormat="1" applyFont="1" applyFill="1" applyBorder="1" applyAlignment="1" applyProtection="1">
      <alignment horizontal="left"/>
    </xf>
    <xf numFmtId="3" fontId="48" fillId="0" borderId="21" xfId="0" applyNumberFormat="1" applyFont="1" applyBorder="1" applyAlignment="1">
      <alignment horizontal="center"/>
    </xf>
    <xf numFmtId="3" fontId="48" fillId="0" borderId="0" xfId="0" applyNumberFormat="1" applyFont="1" applyBorder="1" applyAlignment="1">
      <alignment horizontal="left"/>
    </xf>
    <xf numFmtId="3" fontId="48" fillId="0" borderId="40" xfId="0" applyNumberFormat="1" applyFont="1" applyFill="1" applyBorder="1" applyAlignment="1" applyProtection="1">
      <alignment horizontal="right"/>
    </xf>
    <xf numFmtId="3" fontId="48" fillId="0" borderId="60" xfId="0" applyNumberFormat="1" applyFont="1" applyFill="1" applyBorder="1" applyAlignment="1" applyProtection="1">
      <alignment horizontal="right"/>
    </xf>
    <xf numFmtId="3" fontId="48" fillId="0" borderId="22" xfId="0" applyNumberFormat="1" applyFont="1" applyBorder="1" applyAlignment="1" applyProtection="1">
      <alignment horizontal="right"/>
    </xf>
    <xf numFmtId="3" fontId="48" fillId="0" borderId="52" xfId="0" applyNumberFormat="1" applyFont="1" applyBorder="1" applyAlignment="1" applyProtection="1">
      <alignment horizontal="right"/>
    </xf>
    <xf numFmtId="10" fontId="48" fillId="20" borderId="56" xfId="45" applyNumberFormat="1" applyFont="1" applyFill="1" applyBorder="1" applyAlignment="1" applyProtection="1">
      <alignment horizontal="right"/>
    </xf>
    <xf numFmtId="0" fontId="49" fillId="0" borderId="0" xfId="0" applyFont="1" applyAlignment="1">
      <alignment horizontal="center"/>
    </xf>
    <xf numFmtId="3" fontId="49" fillId="0" borderId="0" xfId="45" applyNumberFormat="1" applyFont="1"/>
    <xf numFmtId="10" fontId="49" fillId="0" borderId="0" xfId="0" applyNumberFormat="1" applyFont="1"/>
    <xf numFmtId="3" fontId="49" fillId="0" borderId="0" xfId="0" applyNumberFormat="1" applyFont="1"/>
    <xf numFmtId="1" fontId="51" fillId="0" borderId="30" xfId="65" applyNumberFormat="1" applyFont="1" applyFill="1" applyBorder="1" applyAlignment="1" applyProtection="1">
      <alignment horizontal="right" vertical="center"/>
    </xf>
    <xf numFmtId="1" fontId="50" fillId="0" borderId="22" xfId="65" applyNumberFormat="1" applyFont="1" applyFill="1" applyBorder="1" applyAlignment="1" applyProtection="1">
      <alignment horizontal="right" vertical="center"/>
    </xf>
    <xf numFmtId="1" fontId="50" fillId="0" borderId="50" xfId="65" applyNumberFormat="1" applyFont="1" applyFill="1" applyBorder="1" applyAlignment="1" applyProtection="1">
      <alignment horizontal="right" vertical="center"/>
    </xf>
    <xf numFmtId="0" fontId="50" fillId="0" borderId="54" xfId="63" applyFont="1" applyFill="1" applyBorder="1" applyAlignment="1" applyProtection="1">
      <alignment vertical="center" wrapText="1"/>
    </xf>
    <xf numFmtId="1" fontId="50" fillId="21" borderId="59" xfId="65" applyNumberFormat="1" applyFont="1" applyFill="1" applyBorder="1" applyAlignment="1" applyProtection="1">
      <alignment vertical="center" wrapText="1"/>
    </xf>
    <xf numFmtId="1" fontId="50" fillId="21" borderId="55" xfId="65" applyNumberFormat="1" applyFont="1" applyFill="1" applyBorder="1" applyAlignment="1" applyProtection="1">
      <alignment vertical="center" wrapText="1"/>
    </xf>
    <xf numFmtId="1" fontId="50" fillId="21" borderId="71" xfId="65" applyNumberFormat="1" applyFont="1" applyFill="1" applyBorder="1" applyAlignment="1" applyProtection="1">
      <alignment vertical="center" wrapText="1"/>
    </xf>
    <xf numFmtId="0" fontId="50" fillId="21" borderId="78" xfId="65" applyFont="1" applyFill="1" applyBorder="1" applyAlignment="1" applyProtection="1">
      <alignment horizontal="left" vertical="center" wrapText="1"/>
    </xf>
    <xf numFmtId="0" fontId="50" fillId="21" borderId="31" xfId="65" applyFont="1" applyFill="1" applyBorder="1" applyAlignment="1" applyProtection="1">
      <alignment horizontal="center" vertical="center" wrapText="1"/>
    </xf>
    <xf numFmtId="4" fontId="51" fillId="0" borderId="0" xfId="66" applyNumberFormat="1" applyFont="1" applyAlignment="1">
      <alignment horizontal="right"/>
    </xf>
    <xf numFmtId="1" fontId="51" fillId="0" borderId="33" xfId="65" applyNumberFormat="1" applyFont="1" applyFill="1" applyBorder="1" applyAlignment="1" applyProtection="1">
      <alignment horizontal="right" vertical="center"/>
      <protection locked="0"/>
    </xf>
    <xf numFmtId="0" fontId="50" fillId="0" borderId="12" xfId="63" applyFont="1" applyFill="1" applyBorder="1" applyAlignment="1" applyProtection="1">
      <alignment vertical="center" wrapText="1"/>
    </xf>
    <xf numFmtId="1" fontId="50" fillId="21" borderId="59" xfId="65" applyNumberFormat="1" applyFont="1" applyFill="1" applyBorder="1" applyAlignment="1" applyProtection="1">
      <alignment horizontal="right" vertical="center"/>
      <protection locked="0"/>
    </xf>
    <xf numFmtId="1" fontId="50" fillId="21" borderId="55" xfId="65" applyNumberFormat="1" applyFont="1" applyFill="1" applyBorder="1" applyAlignment="1" applyProtection="1">
      <alignment horizontal="right" vertical="center"/>
      <protection locked="0"/>
    </xf>
    <xf numFmtId="1" fontId="50" fillId="21" borderId="55" xfId="65" applyNumberFormat="1" applyFont="1" applyFill="1" applyBorder="1" applyAlignment="1" applyProtection="1">
      <alignment horizontal="right" vertical="top"/>
      <protection locked="0"/>
    </xf>
    <xf numFmtId="1" fontId="50" fillId="21" borderId="71" xfId="65" applyNumberFormat="1" applyFont="1" applyFill="1" applyBorder="1" applyAlignment="1" applyProtection="1">
      <alignment horizontal="right" vertical="top"/>
      <protection locked="0"/>
    </xf>
    <xf numFmtId="0" fontId="50" fillId="21" borderId="55" xfId="65" applyFont="1" applyFill="1" applyBorder="1" applyAlignment="1" applyProtection="1">
      <alignment horizontal="left" vertical="center" wrapText="1"/>
    </xf>
    <xf numFmtId="4" fontId="51" fillId="21" borderId="56" xfId="65" applyNumberFormat="1" applyFont="1" applyFill="1" applyBorder="1" applyAlignment="1" applyProtection="1">
      <alignment horizontal="right" vertical="center" wrapText="1"/>
    </xf>
    <xf numFmtId="0" fontId="51" fillId="0" borderId="0" xfId="66" applyFont="1"/>
    <xf numFmtId="1" fontId="50" fillId="0" borderId="13" xfId="81" applyNumberFormat="1" applyFont="1" applyFill="1" applyBorder="1" applyAlignment="1">
      <alignment horizontal="center" vertical="center"/>
    </xf>
    <xf numFmtId="1" fontId="50" fillId="0" borderId="19" xfId="81" applyNumberFormat="1" applyFont="1" applyFill="1" applyBorder="1" applyAlignment="1">
      <alignment horizontal="center" vertical="center"/>
    </xf>
    <xf numFmtId="1" fontId="50" fillId="0" borderId="20" xfId="81" applyNumberFormat="1" applyFont="1" applyFill="1" applyBorder="1" applyAlignment="1">
      <alignment horizontal="center" vertical="center"/>
    </xf>
    <xf numFmtId="171" fontId="50" fillId="0" borderId="13" xfId="80" applyNumberFormat="1" applyFont="1" applyFill="1" applyBorder="1" applyAlignment="1">
      <alignment horizontal="center" vertical="center"/>
    </xf>
    <xf numFmtId="1" fontId="51" fillId="0" borderId="0" xfId="81" applyNumberFormat="1" applyFont="1" applyFill="1" applyAlignment="1">
      <alignment vertical="center"/>
    </xf>
    <xf numFmtId="0" fontId="51" fillId="0" borderId="0" xfId="80" applyFont="1" applyFill="1" applyAlignment="1">
      <alignment horizontal="center" vertical="center"/>
    </xf>
    <xf numFmtId="0" fontId="53" fillId="0" borderId="39" xfId="0" applyFont="1" applyBorder="1"/>
    <xf numFmtId="0" fontId="54" fillId="0" borderId="0" xfId="0" quotePrefix="1" applyFont="1" applyBorder="1" applyAlignment="1" applyProtection="1">
      <alignment horizontal="left"/>
    </xf>
    <xf numFmtId="0" fontId="53" fillId="0" borderId="0" xfId="0" applyFont="1" applyBorder="1" applyAlignment="1" applyProtection="1">
      <alignment horizontal="left"/>
    </xf>
    <xf numFmtId="167" fontId="54" fillId="0" borderId="73" xfId="45" applyNumberFormat="1" applyFont="1" applyBorder="1" applyAlignment="1" applyProtection="1">
      <alignment horizontal="right"/>
    </xf>
    <xf numFmtId="178" fontId="49" fillId="0" borderId="0" xfId="43" applyNumberFormat="1" applyFont="1"/>
    <xf numFmtId="178" fontId="48" fillId="0" borderId="0" xfId="43" applyNumberFormat="1" applyFont="1"/>
    <xf numFmtId="3" fontId="48" fillId="20" borderId="29" xfId="0" applyNumberFormat="1" applyFont="1" applyFill="1" applyBorder="1" applyAlignment="1" applyProtection="1">
      <alignment horizontal="left"/>
    </xf>
    <xf numFmtId="3" fontId="48" fillId="20" borderId="34" xfId="0" applyNumberFormat="1" applyFont="1" applyFill="1" applyBorder="1" applyAlignment="1" applyProtection="1">
      <alignment horizontal="left"/>
    </xf>
    <xf numFmtId="3" fontId="48" fillId="20" borderId="22" xfId="0" applyNumberFormat="1" applyFont="1" applyFill="1" applyBorder="1" applyAlignment="1" applyProtection="1">
      <alignment horizontal="left"/>
    </xf>
    <xf numFmtId="0" fontId="69" fillId="0" borderId="59" xfId="0" applyFont="1" applyBorder="1" applyAlignment="1">
      <alignment horizontal="center" wrapText="1"/>
    </xf>
    <xf numFmtId="0" fontId="69" fillId="0" borderId="55" xfId="0" applyFont="1" applyBorder="1" applyAlignment="1">
      <alignment horizontal="center"/>
    </xf>
    <xf numFmtId="3" fontId="58" fillId="0" borderId="0" xfId="0" quotePrefix="1" applyNumberFormat="1" applyFont="1" applyFill="1" applyBorder="1" applyAlignment="1" applyProtection="1">
      <alignment horizontal="left" vertical="top" wrapText="1"/>
    </xf>
    <xf numFmtId="3" fontId="58" fillId="0" borderId="60" xfId="0" quotePrefix="1" applyNumberFormat="1" applyFont="1" applyFill="1" applyBorder="1" applyAlignment="1" applyProtection="1">
      <alignment horizontal="left" vertical="top" wrapText="1"/>
    </xf>
    <xf numFmtId="0" fontId="48" fillId="0" borderId="55" xfId="0" applyFont="1" applyBorder="1" applyAlignment="1">
      <alignment horizontal="center" vertical="center"/>
    </xf>
    <xf numFmtId="0" fontId="48" fillId="0" borderId="56" xfId="0" applyFont="1" applyBorder="1" applyAlignment="1">
      <alignment horizontal="center" vertical="center"/>
    </xf>
    <xf numFmtId="166" fontId="69" fillId="0" borderId="13" xfId="95" applyFont="1" applyFill="1" applyBorder="1" applyAlignment="1">
      <alignment horizontal="center" vertical="center" wrapText="1"/>
    </xf>
    <xf numFmtId="166" fontId="69" fillId="0" borderId="19" xfId="95" applyFont="1" applyFill="1" applyBorder="1" applyAlignment="1">
      <alignment horizontal="center" vertical="center" wrapText="1"/>
    </xf>
    <xf numFmtId="166" fontId="69" fillId="0" borderId="54" xfId="95" applyFont="1" applyFill="1" applyBorder="1" applyAlignment="1">
      <alignment horizontal="center" vertical="center" wrapText="1"/>
    </xf>
    <xf numFmtId="166" fontId="69" fillId="0" borderId="33" xfId="95" applyFont="1" applyFill="1" applyBorder="1" applyAlignment="1">
      <alignment horizontal="center" vertical="center" wrapText="1"/>
    </xf>
    <xf numFmtId="166" fontId="69" fillId="0" borderId="0" xfId="95" applyFont="1" applyFill="1" applyBorder="1" applyAlignment="1">
      <alignment horizontal="center" vertical="center" wrapText="1"/>
    </xf>
    <xf numFmtId="3" fontId="49" fillId="0" borderId="61" xfId="45" quotePrefix="1" applyNumberFormat="1" applyFont="1" applyFill="1" applyBorder="1" applyAlignment="1" applyProtection="1">
      <alignment horizontal="center" vertical="center" wrapText="1"/>
    </xf>
    <xf numFmtId="3" fontId="49" fillId="0" borderId="34" xfId="45" quotePrefix="1" applyNumberFormat="1" applyFont="1" applyFill="1" applyBorder="1" applyAlignment="1" applyProtection="1">
      <alignment horizontal="center" vertical="center" wrapText="1"/>
    </xf>
    <xf numFmtId="3" fontId="49" fillId="0" borderId="74" xfId="45" quotePrefix="1" applyNumberFormat="1" applyFont="1" applyFill="1" applyBorder="1" applyAlignment="1" applyProtection="1">
      <alignment horizontal="center" vertical="center" wrapText="1"/>
    </xf>
    <xf numFmtId="3" fontId="48" fillId="0" borderId="55" xfId="0" applyNumberFormat="1" applyFont="1" applyBorder="1" applyAlignment="1">
      <alignment horizontal="center" vertical="center"/>
    </xf>
    <xf numFmtId="3" fontId="48" fillId="0" borderId="56" xfId="0" applyNumberFormat="1" applyFont="1" applyBorder="1" applyAlignment="1">
      <alignment horizontal="center" vertical="center"/>
    </xf>
    <xf numFmtId="3" fontId="48" fillId="0" borderId="61" xfId="45" quotePrefix="1" applyNumberFormat="1" applyFont="1" applyFill="1" applyBorder="1" applyAlignment="1" applyProtection="1">
      <alignment horizontal="center" vertical="center" wrapText="1"/>
    </xf>
    <xf numFmtId="3" fontId="48" fillId="0" borderId="34" xfId="45" quotePrefix="1" applyNumberFormat="1" applyFont="1" applyFill="1" applyBorder="1" applyAlignment="1" applyProtection="1">
      <alignment horizontal="center" vertical="center" wrapText="1"/>
    </xf>
    <xf numFmtId="3" fontId="69" fillId="0" borderId="59" xfId="0" applyNumberFormat="1" applyFont="1" applyBorder="1" applyAlignment="1">
      <alignment horizontal="center" wrapText="1"/>
    </xf>
    <xf numFmtId="3" fontId="69" fillId="0" borderId="55" xfId="0" applyNumberFormat="1" applyFont="1" applyBorder="1" applyAlignment="1">
      <alignment horizontal="center"/>
    </xf>
    <xf numFmtId="3" fontId="48" fillId="20" borderId="65" xfId="0" applyNumberFormat="1" applyFont="1" applyFill="1" applyBorder="1" applyAlignment="1" applyProtection="1">
      <alignment horizontal="left"/>
    </xf>
    <xf numFmtId="3" fontId="48" fillId="20" borderId="43" xfId="0" applyNumberFormat="1" applyFont="1" applyFill="1" applyBorder="1" applyAlignment="1" applyProtection="1">
      <alignment horizontal="left"/>
    </xf>
    <xf numFmtId="3" fontId="48" fillId="20" borderId="23" xfId="0" applyNumberFormat="1" applyFont="1" applyFill="1" applyBorder="1" applyAlignment="1" applyProtection="1">
      <alignment horizontal="left"/>
    </xf>
    <xf numFmtId="3" fontId="48" fillId="20" borderId="77" xfId="0" applyNumberFormat="1" applyFont="1" applyFill="1" applyBorder="1" applyAlignment="1" applyProtection="1">
      <alignment horizontal="left"/>
    </xf>
    <xf numFmtId="3" fontId="48" fillId="20" borderId="36" xfId="0" applyNumberFormat="1" applyFont="1" applyFill="1" applyBorder="1" applyAlignment="1" applyProtection="1">
      <alignment horizontal="left"/>
    </xf>
    <xf numFmtId="3" fontId="48" fillId="20" borderId="29" xfId="0" applyNumberFormat="1" applyFont="1" applyFill="1" applyBorder="1" applyAlignment="1" applyProtection="1"/>
    <xf numFmtId="3" fontId="48" fillId="20" borderId="34" xfId="0" applyNumberFormat="1" applyFont="1" applyFill="1" applyBorder="1" applyAlignment="1" applyProtection="1"/>
    <xf numFmtId="3" fontId="48" fillId="20" borderId="40" xfId="0" applyNumberFormat="1" applyFont="1" applyFill="1" applyBorder="1" applyAlignment="1" applyProtection="1"/>
    <xf numFmtId="3" fontId="48" fillId="20" borderId="22" xfId="0" applyNumberFormat="1" applyFont="1" applyFill="1" applyBorder="1" applyAlignment="1" applyProtection="1"/>
    <xf numFmtId="3" fontId="56" fillId="0" borderId="0" xfId="0" applyNumberFormat="1" applyFont="1" applyFill="1" applyBorder="1" applyAlignment="1" applyProtection="1">
      <alignment horizontal="left" wrapText="1"/>
    </xf>
    <xf numFmtId="3" fontId="56" fillId="0" borderId="60" xfId="0" applyNumberFormat="1" applyFont="1" applyFill="1" applyBorder="1" applyAlignment="1" applyProtection="1">
      <alignment horizontal="left" wrapText="1"/>
    </xf>
    <xf numFmtId="3" fontId="48" fillId="20" borderId="49" xfId="0" applyNumberFormat="1" applyFont="1" applyFill="1" applyBorder="1" applyAlignment="1" applyProtection="1"/>
    <xf numFmtId="3" fontId="48" fillId="20" borderId="32" xfId="0" applyNumberFormat="1" applyFont="1" applyFill="1" applyBorder="1" applyAlignment="1" applyProtection="1"/>
    <xf numFmtId="3" fontId="48" fillId="20" borderId="39" xfId="0" applyNumberFormat="1" applyFont="1" applyFill="1" applyBorder="1" applyAlignment="1" applyProtection="1"/>
    <xf numFmtId="3" fontId="48" fillId="20" borderId="14" xfId="0" applyNumberFormat="1" applyFont="1" applyFill="1" applyBorder="1" applyAlignment="1" applyProtection="1"/>
    <xf numFmtId="3" fontId="48" fillId="20" borderId="0" xfId="0" applyNumberFormat="1" applyFont="1" applyFill="1" applyBorder="1" applyAlignment="1" applyProtection="1"/>
    <xf numFmtId="3" fontId="48" fillId="20" borderId="69" xfId="0" applyNumberFormat="1" applyFont="1" applyFill="1" applyBorder="1" applyAlignment="1" applyProtection="1"/>
    <xf numFmtId="3" fontId="48" fillId="20" borderId="70" xfId="0" applyNumberFormat="1" applyFont="1" applyFill="1" applyBorder="1" applyAlignment="1" applyProtection="1"/>
    <xf numFmtId="3" fontId="48" fillId="20" borderId="71" xfId="0" applyNumberFormat="1" applyFont="1" applyFill="1" applyBorder="1" applyAlignment="1" applyProtection="1"/>
    <xf numFmtId="3" fontId="48" fillId="20" borderId="36" xfId="0" applyNumberFormat="1" applyFont="1" applyFill="1" applyBorder="1" applyAlignment="1" applyProtection="1"/>
    <xf numFmtId="1" fontId="50" fillId="0" borderId="69" xfId="81" applyNumberFormat="1" applyFont="1" applyFill="1" applyBorder="1" applyAlignment="1">
      <alignment horizontal="center" vertical="center"/>
    </xf>
    <xf numFmtId="1" fontId="50" fillId="0" borderId="70" xfId="81" applyNumberFormat="1" applyFont="1" applyFill="1" applyBorder="1" applyAlignment="1">
      <alignment horizontal="center" vertical="center"/>
    </xf>
    <xf numFmtId="1" fontId="50" fillId="0" borderId="18" xfId="81" applyNumberFormat="1" applyFont="1" applyFill="1" applyBorder="1" applyAlignment="1">
      <alignment horizontal="center" vertical="center"/>
    </xf>
    <xf numFmtId="171" fontId="50" fillId="0" borderId="15" xfId="80" applyNumberFormat="1" applyFont="1" applyFill="1" applyBorder="1" applyAlignment="1">
      <alignment horizontal="center" vertical="center"/>
    </xf>
    <xf numFmtId="171" fontId="50" fillId="0" borderId="63" xfId="80" applyNumberFormat="1" applyFont="1" applyFill="1" applyBorder="1" applyAlignment="1">
      <alignment horizontal="center" vertical="center"/>
    </xf>
    <xf numFmtId="0" fontId="50" fillId="0" borderId="15" xfId="65" applyFont="1" applyFill="1" applyBorder="1" applyAlignment="1" applyProtection="1">
      <alignment horizontal="center" vertical="center" wrapText="1"/>
    </xf>
    <xf numFmtId="0" fontId="50" fillId="0" borderId="63" xfId="65" applyFont="1" applyFill="1" applyBorder="1" applyAlignment="1" applyProtection="1">
      <alignment horizontal="center" vertical="center" wrapText="1"/>
    </xf>
    <xf numFmtId="0" fontId="52" fillId="0" borderId="35" xfId="0" applyFont="1" applyFill="1" applyBorder="1" applyAlignment="1" applyProtection="1">
      <alignment horizontal="center" vertical="center"/>
    </xf>
    <xf numFmtId="0" fontId="52" fillId="0" borderId="32" xfId="0" applyFont="1" applyFill="1" applyBorder="1" applyAlignment="1" applyProtection="1">
      <alignment horizontal="center" vertical="center"/>
    </xf>
    <xf numFmtId="167" fontId="53" fillId="0" borderId="34" xfId="45" quotePrefix="1" applyNumberFormat="1" applyFont="1" applyFill="1" applyBorder="1" applyAlignment="1" applyProtection="1">
      <alignment horizontal="center" vertical="center" wrapText="1"/>
    </xf>
    <xf numFmtId="167" fontId="49" fillId="0" borderId="61" xfId="45" quotePrefix="1" applyNumberFormat="1" applyFont="1" applyFill="1" applyBorder="1" applyAlignment="1" applyProtection="1">
      <alignment horizontal="center" vertical="center" wrapText="1"/>
    </xf>
    <xf numFmtId="167" fontId="53" fillId="0" borderId="74" xfId="45" quotePrefix="1" applyNumberFormat="1" applyFont="1" applyFill="1" applyBorder="1" applyAlignment="1" applyProtection="1">
      <alignment horizontal="center" vertical="center" wrapText="1"/>
    </xf>
    <xf numFmtId="0" fontId="55" fillId="0" borderId="28" xfId="0" applyFont="1" applyFill="1" applyBorder="1" applyAlignment="1" applyProtection="1">
      <alignment horizontal="center" vertical="center" wrapText="1"/>
    </xf>
    <xf numFmtId="0" fontId="55" fillId="0" borderId="61" xfId="0" applyFont="1" applyFill="1" applyBorder="1" applyAlignment="1" applyProtection="1">
      <alignment horizontal="center" vertical="center" wrapText="1"/>
    </xf>
    <xf numFmtId="0" fontId="55" fillId="0" borderId="79" xfId="0" applyFont="1" applyFill="1" applyBorder="1" applyAlignment="1" applyProtection="1">
      <alignment horizontal="center" vertical="center" wrapText="1"/>
    </xf>
    <xf numFmtId="0" fontId="55" fillId="0" borderId="29" xfId="0" applyFont="1" applyFill="1" applyBorder="1" applyAlignment="1" applyProtection="1">
      <alignment horizontal="center" vertical="center" wrapText="1"/>
    </xf>
    <xf numFmtId="0" fontId="55" fillId="0" borderId="34" xfId="0" applyFont="1" applyFill="1" applyBorder="1" applyAlignment="1" applyProtection="1">
      <alignment horizontal="center" vertical="center" wrapText="1"/>
    </xf>
    <xf numFmtId="0" fontId="55" fillId="0" borderId="35" xfId="0" applyFont="1" applyFill="1" applyBorder="1" applyAlignment="1" applyProtection="1">
      <alignment horizontal="center" vertical="center" wrapText="1"/>
    </xf>
    <xf numFmtId="167" fontId="49" fillId="0" borderId="73" xfId="45" applyNumberFormat="1" applyFont="1" applyFill="1" applyBorder="1" applyAlignment="1" applyProtection="1">
      <alignment horizontal="center" vertical="center" wrapText="1"/>
    </xf>
    <xf numFmtId="167" fontId="53" fillId="0" borderId="22" xfId="45" applyNumberFormat="1" applyFont="1" applyFill="1" applyBorder="1" applyAlignment="1" applyProtection="1">
      <alignment horizontal="center" vertical="center" wrapText="1"/>
    </xf>
    <xf numFmtId="167" fontId="49" fillId="0" borderId="61" xfId="45" applyNumberFormat="1" applyFont="1" applyFill="1" applyBorder="1" applyAlignment="1" applyProtection="1">
      <alignment horizontal="center" vertical="center" wrapText="1"/>
    </xf>
    <xf numFmtId="0" fontId="57" fillId="20" borderId="59" xfId="0" quotePrefix="1" applyFont="1" applyFill="1" applyBorder="1" applyAlignment="1" applyProtection="1">
      <alignment horizontal="left"/>
    </xf>
    <xf numFmtId="0" fontId="57" fillId="20" borderId="55" xfId="0" quotePrefix="1" applyFont="1" applyFill="1" applyBorder="1" applyAlignment="1" applyProtection="1">
      <alignment horizontal="left"/>
    </xf>
    <xf numFmtId="0" fontId="54" fillId="20" borderId="29" xfId="0" quotePrefix="1" applyFont="1" applyFill="1" applyBorder="1" applyAlignment="1" applyProtection="1">
      <alignment horizontal="left"/>
    </xf>
    <xf numFmtId="0" fontId="54" fillId="20" borderId="34" xfId="0" quotePrefix="1" applyFont="1" applyFill="1" applyBorder="1" applyAlignment="1" applyProtection="1">
      <alignment horizontal="left"/>
    </xf>
    <xf numFmtId="0" fontId="54" fillId="20" borderId="35" xfId="0" quotePrefix="1" applyFont="1" applyFill="1" applyBorder="1" applyAlignment="1" applyProtection="1">
      <alignment horizontal="left"/>
    </xf>
    <xf numFmtId="1" fontId="63" fillId="0" borderId="69" xfId="81" applyNumberFormat="1" applyFont="1" applyFill="1" applyBorder="1" applyAlignment="1">
      <alignment horizontal="center" vertical="center"/>
    </xf>
    <xf numFmtId="1" fontId="63" fillId="0" borderId="70" xfId="81" applyNumberFormat="1" applyFont="1" applyFill="1" applyBorder="1" applyAlignment="1">
      <alignment horizontal="center" vertical="center"/>
    </xf>
    <xf numFmtId="1" fontId="63" fillId="0" borderId="18" xfId="81" applyNumberFormat="1" applyFont="1" applyFill="1" applyBorder="1" applyAlignment="1">
      <alignment horizontal="center" vertical="center"/>
    </xf>
    <xf numFmtId="0" fontId="63" fillId="0" borderId="15" xfId="65" applyFont="1" applyFill="1" applyBorder="1" applyAlignment="1" applyProtection="1">
      <alignment horizontal="center" vertical="center" wrapText="1"/>
    </xf>
    <xf numFmtId="0" fontId="63" fillId="0" borderId="63" xfId="65" applyFont="1" applyFill="1" applyBorder="1" applyAlignment="1" applyProtection="1">
      <alignment horizontal="center" vertical="center" wrapText="1"/>
    </xf>
    <xf numFmtId="178" fontId="50" fillId="0" borderId="15" xfId="65" applyNumberFormat="1" applyFont="1" applyFill="1" applyBorder="1" applyAlignment="1" applyProtection="1">
      <alignment horizontal="center" vertical="center" wrapText="1"/>
    </xf>
    <xf numFmtId="178" fontId="63" fillId="0" borderId="63" xfId="65" applyNumberFormat="1" applyFont="1" applyFill="1" applyBorder="1" applyAlignment="1" applyProtection="1">
      <alignment horizontal="center" vertical="center" wrapText="1"/>
    </xf>
    <xf numFmtId="0" fontId="63" fillId="0" borderId="20" xfId="65" applyFont="1" applyFill="1" applyBorder="1" applyAlignment="1" applyProtection="1">
      <alignment horizontal="center" vertical="center" wrapText="1"/>
    </xf>
    <xf numFmtId="0" fontId="63" fillId="0" borderId="24" xfId="65" applyFont="1" applyFill="1" applyBorder="1" applyAlignment="1" applyProtection="1">
      <alignment horizontal="center" vertical="center" wrapText="1"/>
    </xf>
    <xf numFmtId="0" fontId="34" fillId="11" borderId="44" xfId="79" applyFont="1" applyFill="1" applyBorder="1" applyAlignment="1">
      <alignment horizontal="left" vertical="center"/>
    </xf>
    <xf numFmtId="43" fontId="9" fillId="0" borderId="15" xfId="65" applyNumberFormat="1" applyFont="1" applyFill="1" applyBorder="1" applyAlignment="1" applyProtection="1">
      <alignment horizontal="center" vertical="center" wrapText="1"/>
    </xf>
    <xf numFmtId="43" fontId="9" fillId="0" borderId="63" xfId="65" applyNumberFormat="1" applyFont="1" applyFill="1" applyBorder="1" applyAlignment="1" applyProtection="1">
      <alignment horizontal="center" vertical="center" wrapText="1"/>
    </xf>
    <xf numFmtId="0" fontId="9" fillId="0" borderId="20" xfId="65" applyFont="1" applyFill="1" applyBorder="1" applyAlignment="1" applyProtection="1">
      <alignment horizontal="center" vertical="center" wrapText="1"/>
    </xf>
    <xf numFmtId="0" fontId="9" fillId="0" borderId="24" xfId="65" applyFont="1" applyFill="1" applyBorder="1" applyAlignment="1" applyProtection="1">
      <alignment horizontal="center" vertical="center" wrapText="1"/>
    </xf>
    <xf numFmtId="1" fontId="9" fillId="0" borderId="69" xfId="81" applyNumberFormat="1" applyFont="1" applyFill="1" applyBorder="1" applyAlignment="1">
      <alignment horizontal="center" vertical="center"/>
    </xf>
    <xf numFmtId="1" fontId="9" fillId="0" borderId="70" xfId="81" applyNumberFormat="1" applyFont="1" applyFill="1" applyBorder="1" applyAlignment="1">
      <alignment horizontal="center" vertical="center"/>
    </xf>
    <xf numFmtId="1" fontId="9" fillId="0" borderId="18" xfId="81" applyNumberFormat="1" applyFont="1" applyFill="1" applyBorder="1" applyAlignment="1">
      <alignment horizontal="center" vertical="center"/>
    </xf>
    <xf numFmtId="0" fontId="9" fillId="0" borderId="15" xfId="65" applyFont="1" applyFill="1" applyBorder="1" applyAlignment="1" applyProtection="1">
      <alignment horizontal="center" vertical="center" wrapText="1"/>
    </xf>
    <xf numFmtId="0" fontId="9" fillId="0" borderId="63" xfId="65" applyFont="1" applyFill="1" applyBorder="1" applyAlignment="1" applyProtection="1">
      <alignment horizontal="center" vertical="center" wrapText="1"/>
    </xf>
    <xf numFmtId="178" fontId="9" fillId="0" borderId="15" xfId="65" applyNumberFormat="1" applyFont="1" applyFill="1" applyBorder="1" applyAlignment="1" applyProtection="1">
      <alignment horizontal="center" vertical="center" wrapText="1"/>
    </xf>
    <xf numFmtId="178" fontId="9" fillId="0" borderId="63" xfId="65" applyNumberFormat="1" applyFont="1" applyFill="1" applyBorder="1" applyAlignment="1" applyProtection="1">
      <alignment horizontal="center" vertical="center" wrapText="1"/>
    </xf>
  </cellXfs>
  <cellStyles count="106">
    <cellStyle name="20% - Colore 1 2" xfId="1" xr:uid="{00000000-0005-0000-0000-000000000000}"/>
    <cellStyle name="20% - Colore 2 2" xfId="2" xr:uid="{00000000-0005-0000-0000-000001000000}"/>
    <cellStyle name="20% - Colore 3 2" xfId="3" xr:uid="{00000000-0005-0000-0000-000002000000}"/>
    <cellStyle name="20% - Colore 4 2" xfId="4" xr:uid="{00000000-0005-0000-0000-000003000000}"/>
    <cellStyle name="20% - Colore 5 2" xfId="5" xr:uid="{00000000-0005-0000-0000-000004000000}"/>
    <cellStyle name="20% - Colore 6 2" xfId="6" xr:uid="{00000000-0005-0000-0000-000005000000}"/>
    <cellStyle name="40% - Colore 1 2" xfId="7" xr:uid="{00000000-0005-0000-0000-000006000000}"/>
    <cellStyle name="40% - Colore 2 2" xfId="8" xr:uid="{00000000-0005-0000-0000-000007000000}"/>
    <cellStyle name="40% - Colore 3 2" xfId="9" xr:uid="{00000000-0005-0000-0000-000008000000}"/>
    <cellStyle name="40% - Colore 4 2" xfId="10" xr:uid="{00000000-0005-0000-0000-000009000000}"/>
    <cellStyle name="40% - Colore 5 2" xfId="11" xr:uid="{00000000-0005-0000-0000-00000A000000}"/>
    <cellStyle name="40% - Colore 6 2" xfId="12" xr:uid="{00000000-0005-0000-0000-00000B000000}"/>
    <cellStyle name="60% - Colore 1 2" xfId="13" xr:uid="{00000000-0005-0000-0000-00000C000000}"/>
    <cellStyle name="60% - Colore 2 2" xfId="14" xr:uid="{00000000-0005-0000-0000-00000D000000}"/>
    <cellStyle name="60% - Colore 3 2" xfId="15" xr:uid="{00000000-0005-0000-0000-00000E000000}"/>
    <cellStyle name="60% - Colore 4 2" xfId="16" xr:uid="{00000000-0005-0000-0000-00000F000000}"/>
    <cellStyle name="60% - Colore 5 2" xfId="17" xr:uid="{00000000-0005-0000-0000-000010000000}"/>
    <cellStyle name="60% - Colore 6 2" xfId="18" xr:uid="{00000000-0005-0000-0000-000011000000}"/>
    <cellStyle name="Calcolo 2" xfId="19" xr:uid="{00000000-0005-0000-0000-000012000000}"/>
    <cellStyle name="Cella collegata 2" xfId="20" xr:uid="{00000000-0005-0000-0000-000013000000}"/>
    <cellStyle name="Cella da controllare 2" xfId="21" xr:uid="{00000000-0005-0000-0000-000014000000}"/>
    <cellStyle name="Colore 1 2" xfId="22" xr:uid="{00000000-0005-0000-0000-000015000000}"/>
    <cellStyle name="Colore 2 2" xfId="23" xr:uid="{00000000-0005-0000-0000-000016000000}"/>
    <cellStyle name="Colore 3 2" xfId="24" xr:uid="{00000000-0005-0000-0000-000017000000}"/>
    <cellStyle name="Colore 4 2" xfId="25" xr:uid="{00000000-0005-0000-0000-000018000000}"/>
    <cellStyle name="Colore 5 2" xfId="26" xr:uid="{00000000-0005-0000-0000-000019000000}"/>
    <cellStyle name="Colore 6 2" xfId="27" xr:uid="{00000000-0005-0000-0000-00001A000000}"/>
    <cellStyle name="Comma [0]_all7_pdc" xfId="28" xr:uid="{00000000-0005-0000-0000-00001B000000}"/>
    <cellStyle name="Comma 2" xfId="29" xr:uid="{00000000-0005-0000-0000-00001C000000}"/>
    <cellStyle name="Comma 2 2" xfId="30" xr:uid="{00000000-0005-0000-0000-00001D000000}"/>
    <cellStyle name="Comma_all7_pdc" xfId="31" xr:uid="{00000000-0005-0000-0000-00001E000000}"/>
    <cellStyle name="Currency [0]_all7_pdc" xfId="32" xr:uid="{00000000-0005-0000-0000-00001F000000}"/>
    <cellStyle name="Currency_all7_pdc" xfId="33" xr:uid="{00000000-0005-0000-0000-000020000000}"/>
    <cellStyle name="Euro" xfId="34" xr:uid="{00000000-0005-0000-0000-000021000000}"/>
    <cellStyle name="Euro 2" xfId="35" xr:uid="{00000000-0005-0000-0000-000022000000}"/>
    <cellStyle name="Euro 3" xfId="36" xr:uid="{00000000-0005-0000-0000-000023000000}"/>
    <cellStyle name="Euro 4" xfId="37" xr:uid="{00000000-0005-0000-0000-000024000000}"/>
    <cellStyle name="Euro 5" xfId="38" xr:uid="{00000000-0005-0000-0000-000025000000}"/>
    <cellStyle name="Euro 6" xfId="39" xr:uid="{00000000-0005-0000-0000-000026000000}"/>
    <cellStyle name="Euro 7" xfId="40" xr:uid="{00000000-0005-0000-0000-000027000000}"/>
    <cellStyle name="Euro_CE consolidato_2010" xfId="41" xr:uid="{00000000-0005-0000-0000-000028000000}"/>
    <cellStyle name="Input 2" xfId="42" xr:uid="{00000000-0005-0000-0000-000029000000}"/>
    <cellStyle name="Migliaia" xfId="43" builtinId="3"/>
    <cellStyle name="Migliaia (0)_% Attrezzature ed Edilizia" xfId="44" xr:uid="{00000000-0005-0000-0000-00002B000000}"/>
    <cellStyle name="Migliaia [0]" xfId="45" builtinId="6"/>
    <cellStyle name="Migliaia [0] 2" xfId="46" xr:uid="{00000000-0005-0000-0000-00002E000000}"/>
    <cellStyle name="Migliaia [0] 2 2" xfId="47" xr:uid="{00000000-0005-0000-0000-00002F000000}"/>
    <cellStyle name="Migliaia [0] 3" xfId="48" xr:uid="{00000000-0005-0000-0000-000030000000}"/>
    <cellStyle name="Migliaia [0] 4" xfId="49" xr:uid="{00000000-0005-0000-0000-000031000000}"/>
    <cellStyle name="Migliaia [0] 5" xfId="50" xr:uid="{00000000-0005-0000-0000-000032000000}"/>
    <cellStyle name="Migliaia [0] 8 2" xfId="51" xr:uid="{00000000-0005-0000-0000-000033000000}"/>
    <cellStyle name="Migliaia 2" xfId="52" xr:uid="{00000000-0005-0000-0000-000035000000}"/>
    <cellStyle name="Migliaia 2 2" xfId="53" xr:uid="{00000000-0005-0000-0000-000036000000}"/>
    <cellStyle name="Migliaia 2 3" xfId="54" xr:uid="{00000000-0005-0000-0000-000037000000}"/>
    <cellStyle name="Migliaia 3" xfId="55" xr:uid="{00000000-0005-0000-0000-000038000000}"/>
    <cellStyle name="Migliaia 4" xfId="56" xr:uid="{00000000-0005-0000-0000-000039000000}"/>
    <cellStyle name="Migliaia 5" xfId="57" xr:uid="{00000000-0005-0000-0000-00003A000000}"/>
    <cellStyle name="Migliaia 6" xfId="58" xr:uid="{00000000-0005-0000-0000-00003B000000}"/>
    <cellStyle name="Migliaia 7" xfId="59" xr:uid="{00000000-0005-0000-0000-00003C000000}"/>
    <cellStyle name="Migliaia 9 2" xfId="60" xr:uid="{00000000-0005-0000-0000-00003D000000}"/>
    <cellStyle name="Migliaia_Mattone CE_Budget 2008 (v. 0.5 del 12.02.2008) 2" xfId="61" xr:uid="{00000000-0005-0000-0000-00003E000000}"/>
    <cellStyle name="Neutrale 2" xfId="62" xr:uid="{00000000-0005-0000-0000-000040000000}"/>
    <cellStyle name="Normal 2" xfId="63" xr:uid="{00000000-0005-0000-0000-000041000000}"/>
    <cellStyle name="Normal_all7_pdc" xfId="64" xr:uid="{00000000-0005-0000-0000-000042000000}"/>
    <cellStyle name="Normal_Sheet1 2" xfId="65" xr:uid="{00000000-0005-0000-0000-000043000000}"/>
    <cellStyle name="Normale" xfId="0" builtinId="0"/>
    <cellStyle name="Normale 2" xfId="66" xr:uid="{00000000-0005-0000-0000-000045000000}"/>
    <cellStyle name="Normale 2 2" xfId="67" xr:uid="{00000000-0005-0000-0000-000046000000}"/>
    <cellStyle name="Normale 2_Bilancio 2016_def" xfId="68" xr:uid="{00000000-0005-0000-0000-000047000000}"/>
    <cellStyle name="Normale 3" xfId="69" xr:uid="{00000000-0005-0000-0000-000048000000}"/>
    <cellStyle name="Normale 3 2" xfId="70" xr:uid="{00000000-0005-0000-0000-000049000000}"/>
    <cellStyle name="Normale 3 3" xfId="71" xr:uid="{00000000-0005-0000-0000-00004A000000}"/>
    <cellStyle name="Normale 4" xfId="72" xr:uid="{00000000-0005-0000-0000-00004B000000}"/>
    <cellStyle name="Normale 5" xfId="73" xr:uid="{00000000-0005-0000-0000-00004C000000}"/>
    <cellStyle name="Normale 6" xfId="74" xr:uid="{00000000-0005-0000-0000-00004D000000}"/>
    <cellStyle name="Normale 6 2" xfId="75" xr:uid="{00000000-0005-0000-0000-00004E000000}"/>
    <cellStyle name="Normale 7" xfId="76" xr:uid="{00000000-0005-0000-0000-00004F000000}"/>
    <cellStyle name="Normale 7 2" xfId="77" xr:uid="{00000000-0005-0000-0000-000050000000}"/>
    <cellStyle name="Normale_All7_piano dei conti" xfId="78" xr:uid="{00000000-0005-0000-0000-000051000000}"/>
    <cellStyle name="Normale_FLUSSI FINANZIARI" xfId="79" xr:uid="{00000000-0005-0000-0000-000052000000}"/>
    <cellStyle name="Normale_Mattone CE_Budget 2008 (v. 0.5 del 12.02.2008)" xfId="80" xr:uid="{00000000-0005-0000-0000-000053000000}"/>
    <cellStyle name="Normale_Mattone CE_Budget 2008 (v. 0.5 del 12.02.2008) 2" xfId="81" xr:uid="{00000000-0005-0000-0000-000054000000}"/>
    <cellStyle name="Normale_modelloDCF2004bottoni" xfId="82" xr:uid="{00000000-0005-0000-0000-000057000000}"/>
    <cellStyle name="Nota 2" xfId="83" xr:uid="{00000000-0005-0000-0000-000058000000}"/>
    <cellStyle name="Output 2" xfId="84" xr:uid="{00000000-0005-0000-0000-000059000000}"/>
    <cellStyle name="Percent 2" xfId="85" xr:uid="{00000000-0005-0000-0000-00005A000000}"/>
    <cellStyle name="Percent 3" xfId="86" xr:uid="{00000000-0005-0000-0000-00005B000000}"/>
    <cellStyle name="Percentuale 2" xfId="87" xr:uid="{00000000-0005-0000-0000-00005C000000}"/>
    <cellStyle name="Percentuale 2 2" xfId="88" xr:uid="{00000000-0005-0000-0000-00005D000000}"/>
    <cellStyle name="Percentuale 2 3" xfId="89" xr:uid="{00000000-0005-0000-0000-00005E000000}"/>
    <cellStyle name="Percentuale 4" xfId="90" xr:uid="{00000000-0005-0000-0000-00005F000000}"/>
    <cellStyle name="SAS FM Row drillable header" xfId="91" xr:uid="{00000000-0005-0000-0000-000060000000}"/>
    <cellStyle name="SAS FM Row header" xfId="92" xr:uid="{00000000-0005-0000-0000-000061000000}"/>
    <cellStyle name="Testo avviso 2" xfId="93" xr:uid="{00000000-0005-0000-0000-000062000000}"/>
    <cellStyle name="Testo descrittivo 2" xfId="94" xr:uid="{00000000-0005-0000-0000-000063000000}"/>
    <cellStyle name="Titolo" xfId="95" builtinId="15" customBuiltin="1"/>
    <cellStyle name="Titolo 1 2" xfId="96" xr:uid="{00000000-0005-0000-0000-000065000000}"/>
    <cellStyle name="Titolo 2 2" xfId="97" xr:uid="{00000000-0005-0000-0000-000066000000}"/>
    <cellStyle name="Titolo 3 2" xfId="98" xr:uid="{00000000-0005-0000-0000-000067000000}"/>
    <cellStyle name="Titolo 4 2" xfId="99" xr:uid="{00000000-0005-0000-0000-000068000000}"/>
    <cellStyle name="Titolo 5" xfId="100" xr:uid="{00000000-0005-0000-0000-000069000000}"/>
    <cellStyle name="Totale 2" xfId="101" xr:uid="{00000000-0005-0000-0000-00006A000000}"/>
    <cellStyle name="Valore non valido 2" xfId="102" xr:uid="{00000000-0005-0000-0000-00006B000000}"/>
    <cellStyle name="Valore valido 2" xfId="103" xr:uid="{00000000-0005-0000-0000-00006C000000}"/>
    <cellStyle name="Valuta (0)_% Attrezzature ed Edilizia" xfId="104" xr:uid="{00000000-0005-0000-0000-00006D000000}"/>
    <cellStyle name="Valuta 2" xfId="105" xr:uid="{00000000-0005-0000-0000-00006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0\AlimentazioneBil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CIO%20199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AGIONER\BIL01\COSRI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AGIONER\BIL01\COSRI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99consolidato\agenzia-preventivo%209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ARS%20-%20Doc.%20cont.%2099\UTENTI\ECONOMIA\COMUNE\COOPERS\CONSOLID\CONSOL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2\Preventivo%202002\Bilanci%20aziende\burlo\MASTE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ilancio\2005\consuntivo%202005\Bil%20CSC%202005_collegi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tomasin.marzia\Impostazioni%20locali\Temporary%20Internet%20Files\OLK3\COMUNE\BILANCI\2000\AlimentazioneBil0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AES%20Area%20dell'Economia%20Sanitaria/2.Documenti%20condivisi/BILANCI/2009/Chiusura/Bilanci%20aziende/CSC/CSC%20Bilancio%20esercizio%202009%20per%20adozion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I\Bilanci\Consuntivi\Anno%202001\SCHEMI%20X%20CONSUNTIVO%202001%204.4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rachellia\Documenti\PIANO%202003\proiezione%20SP%20al%2031-12-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9consolidato\agenzia-preventivo%209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1\Preventivo%202001\Bilanci%20aziende\ass%202\BILANCIO%20199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1\Preventivo%202001\Bilanci%20aziende\ass%202\BILANCIO%20199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nvenzSISR\Anno%202004-Convenzione%20SISR\Conduzione%20Applicativa_2004\Applicativo_5_2_2004_vers_presentata\piano_2004_v3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903825\Impostazioni%20locali\Temporary%20Internet%20Files\OLK3A\CONDUZIONE\CONDUZIONE%20APPLICATIVA\piano_2004_SaS_Calcolo_Variazione_Aziende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1999\Preventivo%201999\Consolidato%20prev99\Conto%20economico\Consol%20CE99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COMUNE\BILANCI\Preventivo%201999\Consolidato%20prev99\Conto%20economico\Consol%20CE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MUNE/BILANCI/2000/AlimentazioneBil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0\AlimentazioneBil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achellia/Documenti/PIANO%202003/proiezione%20SP%20al%2031-12-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OMUNE\BILANCI\2000\AlimentazioneBil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UNE\BILANCI\2000\AlimentazioneBil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achellia\Documenti\PIANO%202003\proiezione%20SP%20al%2031-12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i\EXCEL\REPORT%202001\agosto2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4"/>
      <sheetName val="Alimentazione_CE012"/>
      <sheetName val="AOTS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Alim_S_P_7"/>
      <sheetName val="Alimentazi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OTS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limentazione_CE016"/>
      <sheetName val="C_E__preventivo6"/>
      <sheetName val="Grafico_risultati6"/>
      <sheetName val="Grafico_Ricavi6"/>
      <sheetName val="Grafico_Costi6"/>
      <sheetName val="BGT_Patrim_6"/>
      <sheetName val="fabbis_copert__6"/>
      <sheetName val="Deb_vs_forn_6"/>
      <sheetName val="immob_6"/>
      <sheetName val="Alimentazione_CE017"/>
      <sheetName val="C_E__preventivo7"/>
      <sheetName val="Grafico_risultati7"/>
      <sheetName val="Grafico_Ricavi7"/>
      <sheetName val="Grafico_Costi7"/>
      <sheetName val="BGT_Patrim_7"/>
      <sheetName val="fabbis_copert__7"/>
      <sheetName val="Deb_vs_forn_7"/>
      <sheetName val="immob_7"/>
      <sheetName val="AOTS"/>
    </sheetNames>
    <sheetDataSet>
      <sheetData sheetId="0" refreshError="1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uazione"/>
      <sheetName val="RIEPILOGO contributi"/>
      <sheetName val="RIEPILOGO RICAVI"/>
      <sheetName val="RIEPILOGO COSTI"/>
      <sheetName val="ass 1"/>
      <sheetName val="ass 2"/>
      <sheetName val="ass 3"/>
      <sheetName val="ass 4"/>
      <sheetName val="ass 5"/>
      <sheetName val="ass 6"/>
      <sheetName val="ao ud"/>
      <sheetName val="ao pn"/>
      <sheetName val="ao ts"/>
      <sheetName val="ars"/>
      <sheetName val="BILANCIO DEL SSR"/>
      <sheetName val="RICOVERI INFRAGRUPPO"/>
      <sheetName val="PREST. AMBULAT.  INFRAGRUPPO"/>
      <sheetName val="rettifiche di eliminaz.'98"/>
      <sheetName val="variazioni '98"/>
      <sheetName val="RICONCILIAZ."/>
      <sheetName val="CONTRIBUTI D'ES."/>
      <sheetName val="PROTOCOLLI"/>
      <sheetName val="PROTOCOLLI (2)"/>
      <sheetName val="PROTOCOLLI (3)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Modulo1"/>
      <sheetName val="protocolli4"/>
      <sheetName val="RIEPILOGO_contributi"/>
      <sheetName val="RIEPILOGO_RICAVI"/>
      <sheetName val="RIEPILOGO_COSTI"/>
      <sheetName val="ass_1"/>
      <sheetName val="ass_2"/>
      <sheetName val="ass_3"/>
      <sheetName val="ass_4"/>
      <sheetName val="ass_5"/>
      <sheetName val="ass_6"/>
      <sheetName val="ao_ud"/>
      <sheetName val="ao_pn"/>
      <sheetName val="ao_ts"/>
      <sheetName val="BILANCIO_DEL_SSR"/>
      <sheetName val="RICOVERI_INFRAGRUPPO"/>
      <sheetName val="PREST__AMBULAT___INFRAGRUPPO"/>
      <sheetName val="rettifiche_di_eliminaz_'98"/>
      <sheetName val="variazioni_'98"/>
      <sheetName val="RICONCILIAZ_"/>
      <sheetName val="CONTRIBUTI_D'ES_"/>
      <sheetName val="PROTOCOLLI_(2)"/>
      <sheetName val="PROTOCOLLI_(3)"/>
      <sheetName val="RIEPILOGO_contributi1"/>
      <sheetName val="RIEPILOGO_RICAVI1"/>
      <sheetName val="RIEPILOGO_COSTI1"/>
      <sheetName val="ass_11"/>
      <sheetName val="ass_21"/>
      <sheetName val="ass_31"/>
      <sheetName val="ass_41"/>
      <sheetName val="ass_51"/>
      <sheetName val="ass_61"/>
      <sheetName val="ao_ud1"/>
      <sheetName val="ao_pn1"/>
      <sheetName val="ao_ts1"/>
      <sheetName val="BILANCIO_DEL_SSR1"/>
      <sheetName val="RICOVERI_INFRAGRUPPO1"/>
      <sheetName val="PREST__AMBULAT___INFRAGRUPPO1"/>
      <sheetName val="rettifiche_di_eliminaz_'981"/>
      <sheetName val="variazioni_'981"/>
      <sheetName val="RICONCILIAZ_1"/>
      <sheetName val="CONTRIBUTI_D'ES_1"/>
      <sheetName val="PROTOCOLLI_(2)1"/>
      <sheetName val="PROTOCOLLI_(3)1"/>
      <sheetName val="RIEPILOGO_contributi2"/>
      <sheetName val="RIEPILOGO_RICAVI2"/>
      <sheetName val="RIEPILOGO_COSTI2"/>
      <sheetName val="ass_12"/>
      <sheetName val="ass_22"/>
      <sheetName val="ass_32"/>
      <sheetName val="ass_42"/>
      <sheetName val="ass_52"/>
      <sheetName val="ass_62"/>
      <sheetName val="ao_ud2"/>
      <sheetName val="ao_pn2"/>
      <sheetName val="ao_ts2"/>
      <sheetName val="BILANCIO_DEL_SSR2"/>
      <sheetName val="RICOVERI_INFRAGRUPPO2"/>
      <sheetName val="PREST__AMBULAT___INFRAGRUPPO2"/>
      <sheetName val="rettifiche_di_eliminaz_'982"/>
      <sheetName val="variazioni_'982"/>
      <sheetName val="RICONCILIAZ_2"/>
      <sheetName val="CONTRIBUTI_D'ES_2"/>
      <sheetName val="PROTOCOLLI_(2)2"/>
      <sheetName val="PROTOCOLLI_(3)2"/>
      <sheetName val="RIEPILOGO_contributi3"/>
      <sheetName val="RIEPILOGO_RICAVI3"/>
      <sheetName val="RIEPILOGO_COSTI3"/>
      <sheetName val="ass_13"/>
      <sheetName val="ass_23"/>
      <sheetName val="ass_33"/>
      <sheetName val="ass_43"/>
      <sheetName val="ass_53"/>
      <sheetName val="ass_63"/>
      <sheetName val="ao_ud3"/>
      <sheetName val="ao_pn3"/>
      <sheetName val="ao_ts3"/>
      <sheetName val="BILANCIO_DEL_SSR3"/>
      <sheetName val="RICOVERI_INFRAGRUPPO3"/>
      <sheetName val="PREST__AMBULAT___INFRAGRUPPO3"/>
      <sheetName val="rettifiche_di_eliminaz_'983"/>
      <sheetName val="variazioni_'983"/>
      <sheetName val="RICONCILIAZ_3"/>
      <sheetName val="CONTRIBUTI_D'ES_3"/>
      <sheetName val="PROTOCOLLI_(2)3"/>
      <sheetName val="PROTOCOLLI_(3)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1">
          <cell r="A1" t="str">
            <v>3.1</v>
          </cell>
          <cell r="B1" t="str">
            <v>Bilancio preventivo annuale consolidato del S.S.R. Friuli-Venezia Giulia (anno 1998)</v>
          </cell>
        </row>
        <row r="3">
          <cell r="C3" t="str">
            <v>BILANCIO  PREVENTIVO AGGREGATO 1998</v>
          </cell>
          <cell r="D3" t="str">
            <v>ELIMINAZIONI DI CONSOLIDAMENTO</v>
          </cell>
          <cell r="E3" t="str">
            <v>BILANCIO PREVENTIVO CONSOLIDATO</v>
          </cell>
          <cell r="F3" t="str">
            <v>RETTIFICHE DI ELIMINAZIONI (*)</v>
          </cell>
          <cell r="G3" t="str">
            <v>BILANCIO PREVENTIVO CONSOLIDATO RETTIFICATO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2043749000000</v>
          </cell>
          <cell r="E8">
            <v>2043749000000</v>
          </cell>
          <cell r="G8">
            <v>2043749000000</v>
          </cell>
        </row>
        <row r="9">
          <cell r="B9" t="str">
            <v>contributi finalizzati</v>
          </cell>
          <cell r="C9">
            <v>85054511013</v>
          </cell>
          <cell r="E9">
            <v>85054511013</v>
          </cell>
          <cell r="G9">
            <v>85054511013</v>
          </cell>
        </row>
        <row r="10">
          <cell r="B10" t="str">
            <v xml:space="preserve">   b) Altri contributi</v>
          </cell>
          <cell r="C10">
            <v>26692539151</v>
          </cell>
          <cell r="E10">
            <v>26692539151</v>
          </cell>
          <cell r="G10">
            <v>26692539151</v>
          </cell>
        </row>
        <row r="11">
          <cell r="A11">
            <v>2</v>
          </cell>
          <cell r="B11" t="str">
            <v>Ricavi per prestazioni ad aziende del SSN</v>
          </cell>
          <cell r="G11">
            <v>0</v>
          </cell>
        </row>
        <row r="12">
          <cell r="B12" t="str">
            <v xml:space="preserve">   a) Prestazioni in regime di ricovero</v>
          </cell>
          <cell r="C12">
            <v>542236000000</v>
          </cell>
          <cell r="D12">
            <v>-476985000000</v>
          </cell>
          <cell r="E12">
            <v>65251000000</v>
          </cell>
          <cell r="F12">
            <v>0</v>
          </cell>
          <cell r="G12">
            <v>65251000000</v>
          </cell>
        </row>
        <row r="13">
          <cell r="B13" t="str">
            <v xml:space="preserve">   b) Prestazioni ambulatoriali e diagnostiche</v>
          </cell>
          <cell r="C13">
            <v>66048000000</v>
          </cell>
          <cell r="D13">
            <v>-60547000000</v>
          </cell>
          <cell r="E13">
            <v>5501000000</v>
          </cell>
          <cell r="F13">
            <v>-2000000000</v>
          </cell>
          <cell r="G13">
            <v>3501000000</v>
          </cell>
        </row>
        <row r="14">
          <cell r="B14" t="str">
            <v xml:space="preserve">   c)  Altre prestazioni</v>
          </cell>
          <cell r="C14">
            <v>7931167000</v>
          </cell>
          <cell r="E14">
            <v>7931167000</v>
          </cell>
          <cell r="G14">
            <v>7931167000</v>
          </cell>
        </row>
        <row r="15">
          <cell r="A15">
            <v>3</v>
          </cell>
          <cell r="B15" t="str">
            <v xml:space="preserve">Ricavi per altre prestazioni </v>
          </cell>
          <cell r="G15">
            <v>0</v>
          </cell>
        </row>
        <row r="16">
          <cell r="B16" t="str">
            <v xml:space="preserve">   a) Compartecipazione alla spesa per prestazioni sanitarie</v>
          </cell>
          <cell r="C16">
            <v>47106723552</v>
          </cell>
          <cell r="E16">
            <v>47106723552</v>
          </cell>
          <cell r="G16">
            <v>47106723552</v>
          </cell>
        </row>
        <row r="17">
          <cell r="B17" t="str">
            <v xml:space="preserve">   b) Concorsi, recuperi, rimborsi per attività tipiche</v>
          </cell>
          <cell r="C17">
            <v>13761430791</v>
          </cell>
          <cell r="E17">
            <v>13761430791</v>
          </cell>
          <cell r="G17">
            <v>13761430791</v>
          </cell>
        </row>
        <row r="18">
          <cell r="B18" t="str">
            <v xml:space="preserve">   c) Altri ricavi propri operativi</v>
          </cell>
          <cell r="C18">
            <v>42041353728</v>
          </cell>
          <cell r="E18">
            <v>42041353728</v>
          </cell>
          <cell r="G18">
            <v>42041353728</v>
          </cell>
        </row>
        <row r="19">
          <cell r="B19" t="str">
            <v xml:space="preserve">   d) Altri ricavi propri non operativi</v>
          </cell>
          <cell r="C19">
            <v>23127614718</v>
          </cell>
          <cell r="E19">
            <v>23127614718</v>
          </cell>
          <cell r="G19">
            <v>23127614718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E20">
            <v>0</v>
          </cell>
          <cell r="G20">
            <v>0</v>
          </cell>
        </row>
        <row r="22">
          <cell r="B22" t="str">
            <v xml:space="preserve">TOTALE VALORE DELLA PRODUZIONE </v>
          </cell>
          <cell r="C22">
            <v>2897748339953</v>
          </cell>
          <cell r="D22">
            <v>-537532000000</v>
          </cell>
          <cell r="E22">
            <v>2360216339953</v>
          </cell>
          <cell r="F22">
            <v>-2000000000</v>
          </cell>
          <cell r="G22">
            <v>2358216339953</v>
          </cell>
        </row>
        <row r="24">
          <cell r="A24" t="str">
            <v>B)</v>
          </cell>
          <cell r="B24" t="str">
            <v>COSTI DELLA PRODUZIONE</v>
          </cell>
        </row>
        <row r="26">
          <cell r="A26">
            <v>1</v>
          </cell>
          <cell r="B26" t="str">
            <v>Acquisti di beni</v>
          </cell>
        </row>
        <row r="27">
          <cell r="B27" t="str">
            <v xml:space="preserve">   a) Sanitari</v>
          </cell>
          <cell r="C27">
            <v>-209029868824</v>
          </cell>
          <cell r="E27">
            <v>-209029868824</v>
          </cell>
          <cell r="G27">
            <v>-209029868824</v>
          </cell>
        </row>
        <row r="28">
          <cell r="B28" t="str">
            <v xml:space="preserve">   b) Non sanitari</v>
          </cell>
          <cell r="C28">
            <v>-36497758656</v>
          </cell>
          <cell r="E28">
            <v>-36497758656</v>
          </cell>
          <cell r="G28">
            <v>-36497758656</v>
          </cell>
        </row>
        <row r="29">
          <cell r="A29">
            <v>2</v>
          </cell>
          <cell r="B29" t="str">
            <v>Acquisti di servizi</v>
          </cell>
          <cell r="G29">
            <v>0</v>
          </cell>
        </row>
        <row r="30">
          <cell r="B30" t="str">
            <v xml:space="preserve">   a) Prestazioni in regime di ricovero</v>
          </cell>
          <cell r="C30">
            <v>-688249200000</v>
          </cell>
          <cell r="D30">
            <v>476985000000</v>
          </cell>
          <cell r="E30">
            <v>-211264200000</v>
          </cell>
          <cell r="F30">
            <v>0</v>
          </cell>
          <cell r="G30">
            <v>-211264200000</v>
          </cell>
        </row>
        <row r="31">
          <cell r="B31" t="str">
            <v xml:space="preserve">   b) Prestazioni ambulatoriali e diagnostiche</v>
          </cell>
          <cell r="C31">
            <v>-83871511000</v>
          </cell>
          <cell r="D31">
            <v>60547000000</v>
          </cell>
          <cell r="E31">
            <v>-23324511000</v>
          </cell>
          <cell r="F31">
            <v>0</v>
          </cell>
          <cell r="G31">
            <v>-23324511000</v>
          </cell>
        </row>
        <row r="32">
          <cell r="B32" t="str">
            <v xml:space="preserve">   c) Farmaceutica</v>
          </cell>
          <cell r="C32">
            <v>-222858745000</v>
          </cell>
          <cell r="E32">
            <v>-222858745000</v>
          </cell>
          <cell r="G32">
            <v>-222858745000</v>
          </cell>
        </row>
        <row r="33">
          <cell r="B33" t="str">
            <v xml:space="preserve">   d) Medicina di base</v>
          </cell>
          <cell r="C33">
            <v>-126906918293</v>
          </cell>
          <cell r="E33">
            <v>-126906918293</v>
          </cell>
          <cell r="G33">
            <v>-126906918293</v>
          </cell>
        </row>
        <row r="34">
          <cell r="B34" t="str">
            <v xml:space="preserve">   e) Altre convenzioni</v>
          </cell>
          <cell r="C34">
            <v>-123845866080</v>
          </cell>
          <cell r="E34">
            <v>-123845866080</v>
          </cell>
          <cell r="G34">
            <v>-123845866080</v>
          </cell>
        </row>
        <row r="35">
          <cell r="B35" t="str">
            <v xml:space="preserve">   f) Servizi appaltati</v>
          </cell>
          <cell r="C35">
            <v>-101556567055</v>
          </cell>
          <cell r="E35">
            <v>-101556567055</v>
          </cell>
          <cell r="G35">
            <v>-101556567055</v>
          </cell>
        </row>
        <row r="36">
          <cell r="B36" t="str">
            <v xml:space="preserve">   g) Manutenzioni</v>
          </cell>
          <cell r="C36">
            <v>-40784164670</v>
          </cell>
          <cell r="E36">
            <v>-40784164670</v>
          </cell>
          <cell r="G36">
            <v>-40784164670</v>
          </cell>
        </row>
        <row r="37">
          <cell r="B37" t="str">
            <v xml:space="preserve">   h) Utenze</v>
          </cell>
          <cell r="C37">
            <v>-38244679993</v>
          </cell>
          <cell r="E37">
            <v>-38244679993</v>
          </cell>
          <cell r="G37">
            <v>-38244679993</v>
          </cell>
        </row>
        <row r="38">
          <cell r="B38" t="str">
            <v xml:space="preserve">   i) Rimborsi-assegni, contributi e altri servizi</v>
          </cell>
          <cell r="C38">
            <v>-22187518886</v>
          </cell>
          <cell r="E38">
            <v>-22187518886</v>
          </cell>
          <cell r="G38">
            <v>-22187518886</v>
          </cell>
        </row>
        <row r="39">
          <cell r="A39">
            <v>3</v>
          </cell>
          <cell r="B39" t="str">
            <v>Godimento di beni di terzi</v>
          </cell>
          <cell r="C39">
            <v>-10264289560</v>
          </cell>
          <cell r="E39">
            <v>-10264289560</v>
          </cell>
          <cell r="G39">
            <v>-10264289560</v>
          </cell>
        </row>
        <row r="40">
          <cell r="A40">
            <v>4</v>
          </cell>
          <cell r="B40" t="str">
            <v>Costi del personale</v>
          </cell>
          <cell r="G40">
            <v>0</v>
          </cell>
        </row>
        <row r="41">
          <cell r="B41" t="str">
            <v xml:space="preserve">   a) Personale sanitario</v>
          </cell>
          <cell r="C41">
            <v>-705679252638</v>
          </cell>
          <cell r="E41">
            <v>-705679252638</v>
          </cell>
          <cell r="G41">
            <v>-705679252638</v>
          </cell>
        </row>
        <row r="42">
          <cell r="B42" t="str">
            <v xml:space="preserve">   b) Personale professionale</v>
          </cell>
          <cell r="C42">
            <v>-3915943782</v>
          </cell>
          <cell r="E42">
            <v>-3915943782</v>
          </cell>
          <cell r="G42">
            <v>-3915943782</v>
          </cell>
        </row>
        <row r="43">
          <cell r="B43" t="str">
            <v xml:space="preserve">   c) Personale tecnico</v>
          </cell>
          <cell r="C43">
            <v>-146657617706</v>
          </cell>
          <cell r="E43">
            <v>-146657617706</v>
          </cell>
          <cell r="G43">
            <v>-146657617706</v>
          </cell>
        </row>
        <row r="44">
          <cell r="B44" t="str">
            <v xml:space="preserve">   d) Personale amministrativo</v>
          </cell>
          <cell r="C44">
            <v>-58867068100</v>
          </cell>
          <cell r="E44">
            <v>-58867068100</v>
          </cell>
          <cell r="G44">
            <v>-58867068100</v>
          </cell>
        </row>
        <row r="45">
          <cell r="B45" t="str">
            <v xml:space="preserve">   e) Altri costi del personale</v>
          </cell>
          <cell r="C45">
            <v>-249161012596</v>
          </cell>
          <cell r="E45">
            <v>-249161012596</v>
          </cell>
          <cell r="G45">
            <v>-249161012596</v>
          </cell>
        </row>
        <row r="46">
          <cell r="A46">
            <v>5</v>
          </cell>
          <cell r="B46" t="str">
            <v>Costi generali ed oneri diversi di gestione</v>
          </cell>
          <cell r="C46">
            <v>-27569361992</v>
          </cell>
          <cell r="E46">
            <v>-27569361992</v>
          </cell>
          <cell r="G46">
            <v>-27569361992</v>
          </cell>
        </row>
        <row r="47">
          <cell r="A47">
            <v>6</v>
          </cell>
          <cell r="B47" t="str">
            <v>Ammortamenti e svalutazioni</v>
          </cell>
          <cell r="G47">
            <v>0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E48">
            <v>0</v>
          </cell>
          <cell r="G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E49">
            <v>0</v>
          </cell>
          <cell r="G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E50">
            <v>0</v>
          </cell>
          <cell r="G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E51">
            <v>0</v>
          </cell>
          <cell r="G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E52">
            <v>0</v>
          </cell>
          <cell r="G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-218690508</v>
          </cell>
          <cell r="E53">
            <v>-218690508</v>
          </cell>
          <cell r="G53">
            <v>-218690508</v>
          </cell>
        </row>
        <row r="54">
          <cell r="A54">
            <v>9</v>
          </cell>
          <cell r="B54" t="str">
            <v>Altri accantonamenti</v>
          </cell>
          <cell r="C54">
            <v>-910000000</v>
          </cell>
          <cell r="E54">
            <v>-910000000</v>
          </cell>
          <cell r="G54">
            <v>-910000000</v>
          </cell>
        </row>
        <row r="56">
          <cell r="B56" t="str">
            <v xml:space="preserve">TOTALE COSTI DELLA PRODUZIONE </v>
          </cell>
          <cell r="C56">
            <v>-2897276035339</v>
          </cell>
          <cell r="D56">
            <v>537532000000</v>
          </cell>
          <cell r="E56">
            <v>-2359744035339</v>
          </cell>
          <cell r="F56">
            <v>0</v>
          </cell>
          <cell r="G56">
            <v>-2359744035339</v>
          </cell>
        </row>
        <row r="58">
          <cell r="B58" t="str">
            <v>DIFFERENZA TRA VALORE E COSTI DELLA PRODUZ.</v>
          </cell>
          <cell r="C58">
            <v>472304614</v>
          </cell>
          <cell r="D58">
            <v>0</v>
          </cell>
          <cell r="E58">
            <v>472304614</v>
          </cell>
          <cell r="F58">
            <v>-2000000000</v>
          </cell>
          <cell r="G58">
            <v>-1527695386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259000000</v>
          </cell>
          <cell r="E62">
            <v>259000000</v>
          </cell>
          <cell r="G62">
            <v>259000000</v>
          </cell>
        </row>
        <row r="63">
          <cell r="A63">
            <v>2</v>
          </cell>
          <cell r="B63" t="str">
            <v>Oneri</v>
          </cell>
          <cell r="C63">
            <v>-731202270</v>
          </cell>
          <cell r="E63">
            <v>-731202270</v>
          </cell>
          <cell r="G63">
            <v>-731202270</v>
          </cell>
        </row>
        <row r="65">
          <cell r="B65" t="str">
            <v>TOTALE PROVENTI E ONERI FINANZIARI</v>
          </cell>
          <cell r="C65">
            <v>-472202270</v>
          </cell>
          <cell r="D65">
            <v>0</v>
          </cell>
          <cell r="E65">
            <v>-472202270</v>
          </cell>
          <cell r="F65">
            <v>0</v>
          </cell>
          <cell r="G65">
            <v>-472202270</v>
          </cell>
        </row>
        <row r="67">
          <cell r="B67" t="str">
            <v xml:space="preserve">RISULTATO PRIMA DELLE IMPOSTE </v>
          </cell>
          <cell r="C67">
            <v>102344</v>
          </cell>
          <cell r="D67">
            <v>0</v>
          </cell>
          <cell r="E67">
            <v>102344</v>
          </cell>
          <cell r="F67">
            <v>-2000000000</v>
          </cell>
          <cell r="G67">
            <v>-1999897656</v>
          </cell>
        </row>
        <row r="69">
          <cell r="B69" t="str">
            <v>Imposte sul reddito dell'esercizio</v>
          </cell>
          <cell r="C69">
            <v>0</v>
          </cell>
          <cell r="D69">
            <v>0</v>
          </cell>
          <cell r="E69">
            <v>0</v>
          </cell>
          <cell r="G69">
            <v>0</v>
          </cell>
        </row>
        <row r="72">
          <cell r="B72" t="str">
            <v>UTILE (PERDITA) DELL'ESERCIZIO</v>
          </cell>
          <cell r="C72">
            <v>102344</v>
          </cell>
          <cell r="D72">
            <v>0</v>
          </cell>
          <cell r="E72">
            <v>102344</v>
          </cell>
          <cell r="F72">
            <v>-2000000000</v>
          </cell>
          <cell r="G72">
            <v>-1999897656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  <sheetName val="C_E__preventivo1"/>
      <sheetName val="risorse_umane1"/>
      <sheetName val="ricavi_da_prestazioni1"/>
      <sheetName val="tetti_ricovero1"/>
      <sheetName val="tetti_ambul1"/>
      <sheetName val="rinnovi_contratt_1"/>
      <sheetName val="C_E__preventivo"/>
      <sheetName val="risorse_umane"/>
      <sheetName val="ricavi_da_prestazioni"/>
      <sheetName val="tetti_ricovero"/>
      <sheetName val="tetti_ambul"/>
      <sheetName val="rinnovi_contratt_"/>
      <sheetName val="Alim_C_E_"/>
      <sheetName val="C_E__preventivo2"/>
      <sheetName val="risorse_umane2"/>
      <sheetName val="ricavi_da_prestazioni2"/>
      <sheetName val="tetti_ricovero2"/>
      <sheetName val="tetti_ambul2"/>
      <sheetName val="rinnovi_contratt_2"/>
      <sheetName val="C_E__preventivo3"/>
      <sheetName val="risorse_umane3"/>
      <sheetName val="ricavi_da_prestazioni3"/>
      <sheetName val="tetti_ricovero3"/>
      <sheetName val="tetti_ambul3"/>
      <sheetName val="rinnovi_contratt_3"/>
      <sheetName val="Alimentazione_CE012"/>
      <sheetName val="C_E__preventivo4"/>
      <sheetName val="risorse_umane4"/>
      <sheetName val="ricavi_da_prestazioni4"/>
      <sheetName val="tetti_ricovero4"/>
      <sheetName val="tetti_ambul4"/>
      <sheetName val="rinnovi_contratt_4"/>
      <sheetName val="C_E__preventivo5"/>
      <sheetName val="risorse_umane5"/>
      <sheetName val="ricavi_da_prestazioni5"/>
      <sheetName val="tetti_ricovero5"/>
      <sheetName val="tetti_ambul5"/>
      <sheetName val="rinnovi_contratt_5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ANTONAMENTI"/>
      <sheetName val="riepilogo costi del personale"/>
      <sheetName val="personale altri enti"/>
      <sheetName val="Alim C.E."/>
      <sheetName val="Alim S.P."/>
      <sheetName val="Schema C.E."/>
      <sheetName val="Schema S.P."/>
      <sheetName val="FABB_COPERT 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"/>
      <sheetName val="prest.SSN (NI14)"/>
      <sheetName val="acc. rinnovi contr. (NI15)"/>
      <sheetName val="prov.oneri straord. (NI16)"/>
      <sheetName val="personale (NI17-1)"/>
      <sheetName val="personale (NI17-2)"/>
      <sheetName val="2010"/>
      <sheetName val="profili"/>
      <sheetName val="riepilogo_costi_del_personale"/>
      <sheetName val="personale_altri_enti"/>
      <sheetName val="Alim_C_E_"/>
      <sheetName val="Alim_S_P_"/>
      <sheetName val="Schema_C_E_"/>
      <sheetName val="Schema_S_P_"/>
      <sheetName val="FABB_COPERT_"/>
      <sheetName val="imm_immat__(NI1)"/>
      <sheetName val="imm_mater__(NI2)"/>
      <sheetName val="imm_finanz__(NI3)"/>
      <sheetName val="crediti_(NI4)"/>
      <sheetName val="att_finanz_-disp_liq_(NI5)"/>
      <sheetName val="patrim_netto_(NI6)"/>
      <sheetName val="fondi_(NI7)"/>
      <sheetName val="fondi_(NI7_-_bis)"/>
      <sheetName val="debiti_(NI8)"/>
      <sheetName val="comp_cr_dr__(NI9)"/>
      <sheetName val="ratei_e_risc__(NI10)"/>
      <sheetName val="cr_dr_infra_(NI11)"/>
      <sheetName val="ric-costi_infra__(NI12)"/>
      <sheetName val="contributi_(NI13)"/>
      <sheetName val="prest_SSN_(NI14)"/>
      <sheetName val="acc__rinnovi_contr__(NI15)"/>
      <sheetName val="prov_oneri_straord__(NI16)"/>
      <sheetName val="personale_(NI17-1)"/>
      <sheetName val="personale_(NI17-2)"/>
    </sheetNames>
    <sheetDataSet>
      <sheetData sheetId="0"/>
      <sheetData sheetId="1"/>
      <sheetData sheetId="2"/>
      <sheetData sheetId="3">
        <row r="28">
          <cell r="D28" t="str">
            <v>Servizi per manutenzione di strutture edilizie</v>
          </cell>
        </row>
        <row r="33">
          <cell r="D33" t="str">
            <v>Servizi per manutenzione di attrezz. sanitarie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ma C.E."/>
      <sheetName val="Schema S.P. "/>
      <sheetName val="FABB_COPERTURE"/>
      <sheetName val="Alim C.E."/>
      <sheetName val="Alim S.P.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 (2)"/>
      <sheetName val="prest.SSN (NI14)"/>
      <sheetName val="acc. rinnovi contr. (NI15)"/>
      <sheetName val="prov.oneri straord. (NI16)"/>
      <sheetName val="personale (NI17-1"/>
      <sheetName val="personale (NI17-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  <sheetName val="Alim_C_E_2"/>
      <sheetName val="Schema_C_E_1"/>
      <sheetName val="Schema_C_E__in_Euro1"/>
      <sheetName val="tab_1_contributi1"/>
      <sheetName val="Alim_C_E_3"/>
      <sheetName val="Alim__ASS_51"/>
      <sheetName val="Alim_C_E_"/>
      <sheetName val="Schema_C_E_"/>
      <sheetName val="Schema_C_E__in_Euro"/>
      <sheetName val="tab_1_contributi"/>
      <sheetName val="Alim_C_E_1"/>
      <sheetName val="Alim__ASS_5"/>
      <sheetName val="Alim_C_E_4"/>
      <sheetName val="Schema_C_E_2"/>
      <sheetName val="Schema_C_E__in_Euro2"/>
      <sheetName val="tab_1_contributi2"/>
      <sheetName val="Alim_C_E_5"/>
      <sheetName val="Alim__ASS_52"/>
      <sheetName val="Alim_C_E_6"/>
      <sheetName val="Schema_C_E_3"/>
      <sheetName val="Schema_C_E__in_Euro3"/>
      <sheetName val="tab_1_contributi3"/>
      <sheetName val="Alim_C_E_7"/>
      <sheetName val="Alim__ASS_53"/>
      <sheetName val="Alim_C_E_8"/>
      <sheetName val="Schema_C_E_4"/>
      <sheetName val="Schema_C_E__in_Euro4"/>
      <sheetName val="tab_1_contributi4"/>
      <sheetName val="Alim_C_E_9"/>
      <sheetName val="Alim__ASS_54"/>
      <sheetName val="Alim_C_E_10"/>
      <sheetName val="Schema_C_E_5"/>
      <sheetName val="Schema_C_E__in_Euro5"/>
      <sheetName val="tab_1_contributi5"/>
      <sheetName val="Alim_C_E_11"/>
      <sheetName val="Alim__ASS_55"/>
      <sheetName val="Alim_C_E_12"/>
      <sheetName val="Schema_C_E_6"/>
      <sheetName val="Schema_C_E__in_Euro6"/>
      <sheetName val="tab_1_contributi6"/>
      <sheetName val="Alim_C_E_13"/>
      <sheetName val="Alim__ASS_56"/>
      <sheetName val="Alim_C_E_14"/>
      <sheetName val="Schema_C_E_7"/>
      <sheetName val="Schema_C_E__in_Euro7"/>
      <sheetName val="tab_1_contributi7"/>
      <sheetName val="Alim_C_E_15"/>
      <sheetName val="Alim__ASS_57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  <sheetName val="Previsione_amm_ti3"/>
      <sheetName val="immobilizz_3"/>
      <sheetName val="Alim_C_E_3"/>
      <sheetName val="Alim_S_P_6"/>
      <sheetName val="Schema_C_E_3"/>
      <sheetName val="Schema_S_P_3"/>
      <sheetName val="Alim_S_P_7"/>
      <sheetName val="Alimentazione_CE01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C.E."/>
      <sheetName val="Alim S.P."/>
      <sheetName val="C_E__preventivo1"/>
      <sheetName val="BGT_Patrim_1"/>
      <sheetName val="fabbis_copert__1"/>
      <sheetName val="Deb_vs_forn_1"/>
      <sheetName val="imm_mater_1"/>
      <sheetName val="pluriennale_99-001"/>
      <sheetName val="C_E__preventivo"/>
      <sheetName val="BGT_Patrim_"/>
      <sheetName val="fabbis_copert__"/>
      <sheetName val="Deb_vs_forn_"/>
      <sheetName val="imm_mater_"/>
      <sheetName val="pluriennale_99-00"/>
      <sheetName val="C_E__preventivo2"/>
      <sheetName val="BGT_Patrim_2"/>
      <sheetName val="fabbis_copert__2"/>
      <sheetName val="Deb_vs_forn_2"/>
      <sheetName val="imm_mater_2"/>
      <sheetName val="pluriennale_99-002"/>
      <sheetName val="Alim_C_E_"/>
      <sheetName val="Alim_S_P_"/>
      <sheetName val="C_E__preventivo3"/>
      <sheetName val="BGT_Patrim_3"/>
      <sheetName val="fabbis_copert__3"/>
      <sheetName val="Deb_vs_forn_3"/>
      <sheetName val="imm_mater_3"/>
      <sheetName val="pluriennale_99-003"/>
      <sheetName val="Alim_C_E_1"/>
      <sheetName val="Alim_S_P_1"/>
      <sheetName val="C_E__preventivo4"/>
      <sheetName val="BGT_Patrim_4"/>
      <sheetName val="fabbis_copert__4"/>
      <sheetName val="Deb_vs_forn_4"/>
      <sheetName val="imm_mater_4"/>
      <sheetName val="pluriennale_99-004"/>
      <sheetName val="Alim_C_E_2"/>
      <sheetName val="Alim_S_P_2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  <sheetName val="TOTALE_COND_APPL__20041"/>
      <sheetName val="COMPARA_2003-2004_(2)1"/>
      <sheetName val="COMPARA_2003-20041"/>
      <sheetName val="A0-AnagrafeSan_-Cond_SISR-20041"/>
      <sheetName val="B0-Er_Serv_San_-dettaglio1"/>
      <sheetName val="C0-Sist_Ammin_-Cond_SISR-20041"/>
      <sheetName val="D0-Scamb_Inform_-Cond_SISR-2001"/>
      <sheetName val="E0-Sist_Governo-Cond_SISR-20041"/>
      <sheetName val="nuovi_servizi1"/>
      <sheetName val="TOTALE_COND_APPL__20042"/>
      <sheetName val="COMPARA_2003-2004_(2)2"/>
      <sheetName val="COMPARA_2003-20042"/>
      <sheetName val="A0-AnagrafeSan_-Cond_SISR-20042"/>
      <sheetName val="B0-Er_Serv_San_-dettaglio2"/>
      <sheetName val="C0-Sist_Ammin_-Cond_SISR-20042"/>
      <sheetName val="D0-Scamb_Inform_-Cond_SISR-2002"/>
      <sheetName val="E0-Sist_Governo-Cond_SISR-20042"/>
      <sheetName val="nuovi_servizi2"/>
      <sheetName val="TOTALE_COND_APPL__20043"/>
      <sheetName val="COMPARA_2003-2004_(2)3"/>
      <sheetName val="COMPARA_2003-20043"/>
      <sheetName val="A0-AnagrafeSan_-Cond_SISR-20043"/>
      <sheetName val="B0-Er_Serv_San_-dettaglio3"/>
      <sheetName val="C0-Sist_Ammin_-Cond_SISR-20043"/>
      <sheetName val="D0-Scamb_Inform_-Cond_SISR-2003"/>
      <sheetName val="E0-Sist_Governo-Cond_SISR-20043"/>
      <sheetName val="nuovi_servizi3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  <sheetName val="E0-Sist_Governo-Cond_SISR-20041"/>
      <sheetName val="E0-Cond_SISR-2004_Variazione1"/>
      <sheetName val="E0-Cond_SISR-2004_Aziende1"/>
      <sheetName val="E0-Cond_SISR-2004_ASS11"/>
      <sheetName val="E0-Cond_SISR-2004_ASS21"/>
      <sheetName val="E0-Cond_SISR-2004_ASS31"/>
      <sheetName val="E0-Cond_SISR-2004_ASS41"/>
      <sheetName val="E0-Cond_SISR-2004_ASS51"/>
      <sheetName val="E0-Cond_SISR-2004_ASS61"/>
      <sheetName val="E0-Cond_SISR-2004_AOTS1"/>
      <sheetName val="E0-Cond_SISR-2004_AOUD1"/>
      <sheetName val="E0-Cond_SISR-2004_AOPN1"/>
      <sheetName val="E0-Cond_SISR-2004_BURLO1"/>
      <sheetName val="E0-Cond_SISR-2004_CRO1"/>
      <sheetName val="E0-Cond_SISR-2004_POL_UD1"/>
      <sheetName val="E0-Cond_SISR-2004_AG_REG_SAN_1"/>
      <sheetName val="E0-Cond_SISR-2004_DIR_REG_SAN_1"/>
      <sheetName val="E0-Sist_Governo-Cond_SISR-20042"/>
      <sheetName val="E0-Cond_SISR-2004_Variazione2"/>
      <sheetName val="E0-Cond_SISR-2004_Aziende2"/>
      <sheetName val="E0-Cond_SISR-2004_ASS12"/>
      <sheetName val="E0-Cond_SISR-2004_ASS22"/>
      <sheetName val="E0-Cond_SISR-2004_ASS32"/>
      <sheetName val="E0-Cond_SISR-2004_ASS42"/>
      <sheetName val="E0-Cond_SISR-2004_ASS52"/>
      <sheetName val="E0-Cond_SISR-2004_ASS62"/>
      <sheetName val="E0-Cond_SISR-2004_AOTS2"/>
      <sheetName val="E0-Cond_SISR-2004_AOUD2"/>
      <sheetName val="E0-Cond_SISR-2004_AOPN2"/>
      <sheetName val="E0-Cond_SISR-2004_BURLO2"/>
      <sheetName val="E0-Cond_SISR-2004_CRO2"/>
      <sheetName val="E0-Cond_SISR-2004_POL_UD2"/>
      <sheetName val="E0-Cond_SISR-2004_AG_REG_SAN_2"/>
      <sheetName val="E0-Cond_SISR-2004_DIR_REG_SAN_2"/>
      <sheetName val="E0-Sist_Governo-Cond_SISR-20043"/>
      <sheetName val="E0-Cond_SISR-2004_Variazione3"/>
      <sheetName val="E0-Cond_SISR-2004_Aziende3"/>
      <sheetName val="E0-Cond_SISR-2004_ASS13"/>
      <sheetName val="E0-Cond_SISR-2004_ASS23"/>
      <sheetName val="E0-Cond_SISR-2004_ASS33"/>
      <sheetName val="E0-Cond_SISR-2004_ASS43"/>
      <sheetName val="E0-Cond_SISR-2004_ASS53"/>
      <sheetName val="E0-Cond_SISR-2004_ASS63"/>
      <sheetName val="E0-Cond_SISR-2004_AOTS3"/>
      <sheetName val="E0-Cond_SISR-2004_AOUD3"/>
      <sheetName val="E0-Cond_SISR-2004_AOPN3"/>
      <sheetName val="E0-Cond_SISR-2004_BURLO3"/>
      <sheetName val="E0-Cond_SISR-2004_CRO3"/>
      <sheetName val="E0-Cond_SISR-2004_POL_UD3"/>
      <sheetName val="E0-Cond_SISR-2004_AG_REG_SAN_3"/>
      <sheetName val="E0-Cond_SISR-2004_DIR_REG_SAN_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Alimentazione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  <sheetName val="Consolidato_19996"/>
      <sheetName val="BILANCIO_DEL_SSR6"/>
      <sheetName val="RICOVERI_INFRAGRUPPO6"/>
      <sheetName val="PREST__AMBULAT___INFRAGRUPPO6"/>
      <sheetName val="nuovi_tetti_ricoveroASS1_AO_TS6"/>
      <sheetName val="quote_non_rip__e_integr_6"/>
      <sheetName val="nuovi_tetti_ricovero6"/>
      <sheetName val="nuovi_tetti_ricovero_(2)6"/>
      <sheetName val="nuovi_tetti_ambulatoriale6"/>
      <sheetName val="nuovi_tetti_ambulatoriale_(2)6"/>
      <sheetName val="rettifiche_di_eliminaz_'996"/>
      <sheetName val="variazioni_'996"/>
      <sheetName val="PREST__AMM&amp;GEST_INFRAGRUPPO6"/>
      <sheetName val="PERSONALE_COM_6"/>
      <sheetName val="ALTRE_VOCI6"/>
      <sheetName val="MOBILITA'_EXTRAREGIONALE6"/>
      <sheetName val="RICONCILIAZ_6"/>
      <sheetName val="CONTRIB__REGIONALI6"/>
      <sheetName val="erogazioni_REGIONALI6"/>
      <sheetName val="erogazione_mobiltà_calcoli6"/>
      <sheetName val="erogazione_mobilità_prospetto6"/>
      <sheetName val="Consolidato_19997"/>
      <sheetName val="BILANCIO_DEL_SSR7"/>
      <sheetName val="RICOVERI_INFRAGRUPPO7"/>
      <sheetName val="PREST__AMBULAT___INFRAGRUPPO7"/>
      <sheetName val="nuovi_tetti_ricoveroASS1_AO_TS7"/>
      <sheetName val="quote_non_rip__e_integr_7"/>
      <sheetName val="nuovi_tetti_ricovero7"/>
      <sheetName val="nuovi_tetti_ricovero_(2)7"/>
      <sheetName val="nuovi_tetti_ambulatoriale7"/>
      <sheetName val="nuovi_tetti_ambulatoriale_(2)7"/>
      <sheetName val="rettifiche_di_eliminaz_'997"/>
      <sheetName val="variazioni_'997"/>
      <sheetName val="PREST__AMM&amp;GEST_INFRAGRUPPO7"/>
      <sheetName val="PERSONALE_COM_7"/>
      <sheetName val="ALTRE_VOCI7"/>
      <sheetName val="MOBILITA'_EXTRAREGIONALE7"/>
      <sheetName val="RICONCILIAZ_7"/>
      <sheetName val="CONTRIB__REGIONALI7"/>
      <sheetName val="erogazioni_REGIONALI7"/>
      <sheetName val="erogazione_mobiltà_calcoli7"/>
      <sheetName val="erogazione_mobilità_prospetto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Schema C.E."/>
      <sheetName val="Schema C.E. in Euro"/>
      <sheetName val="extrapatto"/>
      <sheetName val="Farmaceutica"/>
      <sheetName val="contributi da preventivo"/>
      <sheetName val="contributi effettivi"/>
      <sheetName val="acc.to f.do rinnovi contratto"/>
      <sheetName val="and.liquidità"/>
      <sheetName val="fondi 2001"/>
      <sheetName val="pers.1sem"/>
      <sheetName val="convenzionati"/>
      <sheetName val="Schema ROS"/>
      <sheetName val="Alim C_E_"/>
      <sheetName val="Alim_C_E_2"/>
      <sheetName val="Schema_C_E_1"/>
      <sheetName val="Schema_C_E__in_Euro1"/>
      <sheetName val="contributi_da_preventivo1"/>
      <sheetName val="contributi_effettivi1"/>
      <sheetName val="acc_to_f_do_rinnovi_contratto1"/>
      <sheetName val="and_liquidità1"/>
      <sheetName val="fondi_20011"/>
      <sheetName val="pers_1sem1"/>
      <sheetName val="Schema_ROS1"/>
      <sheetName val="Alim_C_E_3"/>
      <sheetName val="Alim_C_E_"/>
      <sheetName val="Schema_C_E_"/>
      <sheetName val="Schema_C_E__in_Euro"/>
      <sheetName val="contributi_da_preventivo"/>
      <sheetName val="contributi_effettivi"/>
      <sheetName val="acc_to_f_do_rinnovi_contratto"/>
      <sheetName val="and_liquidità"/>
      <sheetName val="fondi_2001"/>
      <sheetName val="pers_1sem"/>
      <sheetName val="Schema_ROS"/>
      <sheetName val="Alim_C_E_1"/>
      <sheetName val="Alim_C_E_4"/>
      <sheetName val="Schema_C_E_2"/>
      <sheetName val="Schema_C_E__in_Euro2"/>
      <sheetName val="contributi_da_preventivo2"/>
      <sheetName val="contributi_effettivi2"/>
      <sheetName val="acc_to_f_do_rinnovi_contratto2"/>
      <sheetName val="and_liquidità2"/>
      <sheetName val="fondi_20012"/>
      <sheetName val="pers_1sem2"/>
      <sheetName val="Schema_ROS2"/>
      <sheetName val="Alim_C_E_5"/>
      <sheetName val="Alim_C_E_6"/>
      <sheetName val="Schema_C_E_3"/>
      <sheetName val="Schema_C_E__in_Euro3"/>
      <sheetName val="contributi_da_preventivo3"/>
      <sheetName val="contributi_effettivi3"/>
      <sheetName val="acc_to_f_do_rinnovi_contratto3"/>
      <sheetName val="and_liquidità3"/>
      <sheetName val="fondi_20013"/>
      <sheetName val="pers_1sem3"/>
      <sheetName val="Schema_ROS3"/>
      <sheetName val="Alim_C_E_7"/>
      <sheetName val="Alim_C_E_8"/>
      <sheetName val="Schema_C_E_4"/>
      <sheetName val="Schema_C_E__in_Euro4"/>
      <sheetName val="contributi_da_preventivo4"/>
      <sheetName val="contributi_effettivi4"/>
      <sheetName val="acc_to_f_do_rinnovi_contratto4"/>
      <sheetName val="and_liquidità4"/>
      <sheetName val="fondi_20014"/>
      <sheetName val="pers_1sem4"/>
      <sheetName val="Schema_ROS4"/>
      <sheetName val="Alim_C_E_9"/>
      <sheetName val="Alim_C_E_10"/>
      <sheetName val="Schema_C_E_5"/>
      <sheetName val="Schema_C_E__in_Euro5"/>
      <sheetName val="contributi_da_preventivo5"/>
      <sheetName val="contributi_effettivi5"/>
      <sheetName val="acc_to_f_do_rinnovi_contratto5"/>
      <sheetName val="and_liquidità5"/>
      <sheetName val="fondi_20015"/>
      <sheetName val="pers_1sem5"/>
      <sheetName val="Schema_ROS5"/>
      <sheetName val="Alim_C_E_11"/>
    </sheetNames>
    <sheetDataSet>
      <sheetData sheetId="0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1"/>
  <sheetViews>
    <sheetView topLeftCell="A127" zoomScaleNormal="100" workbookViewId="0">
      <selection activeCell="I110" sqref="I110"/>
    </sheetView>
  </sheetViews>
  <sheetFormatPr defaultRowHeight="12.75"/>
  <cols>
    <col min="1" max="2" width="3.42578125" style="203" customWidth="1"/>
    <col min="3" max="4" width="2.7109375" style="203" customWidth="1"/>
    <col min="5" max="5" width="3.42578125" style="203" customWidth="1"/>
    <col min="6" max="6" width="45.85546875" style="154" bestFit="1" customWidth="1"/>
    <col min="7" max="8" width="9.7109375" style="479" customWidth="1"/>
    <col min="9" max="9" width="11.28515625" style="610" customWidth="1"/>
    <col min="10" max="10" width="11.28515625" style="612" customWidth="1"/>
    <col min="11" max="11" width="11.28515625" style="479" customWidth="1"/>
    <col min="12" max="12" width="11.28515625" style="611" customWidth="1"/>
    <col min="13" max="15" width="9.140625" style="154"/>
    <col min="16" max="16" width="10.85546875" style="154" bestFit="1" customWidth="1"/>
    <col min="17" max="17" width="12.7109375" style="154" bestFit="1" customWidth="1"/>
    <col min="18" max="18" width="9.140625" style="154"/>
    <col min="19" max="19" width="10.85546875" style="154" bestFit="1" customWidth="1"/>
    <col min="20" max="16384" width="9.140625" style="154"/>
  </cols>
  <sheetData>
    <row r="1" spans="1:20" ht="36.6" customHeight="1" thickBot="1">
      <c r="A1" s="647" t="s">
        <v>1293</v>
      </c>
      <c r="B1" s="648"/>
      <c r="C1" s="648"/>
      <c r="D1" s="648"/>
      <c r="E1" s="648"/>
      <c r="F1" s="648"/>
      <c r="G1" s="648"/>
      <c r="H1" s="648"/>
      <c r="I1" s="648"/>
      <c r="J1" s="648"/>
      <c r="K1" s="651" t="s">
        <v>1294</v>
      </c>
      <c r="L1" s="652"/>
    </row>
    <row r="2" spans="1:20" ht="13.5" thickBot="1">
      <c r="A2" s="438"/>
      <c r="B2" s="438"/>
      <c r="C2" s="438"/>
      <c r="D2" s="438"/>
      <c r="E2" s="438"/>
      <c r="F2" s="182"/>
      <c r="G2" s="439"/>
      <c r="H2" s="439"/>
      <c r="I2" s="440"/>
      <c r="J2" s="441"/>
      <c r="K2" s="442"/>
      <c r="L2" s="443"/>
    </row>
    <row r="3" spans="1:20" ht="13.15" customHeight="1">
      <c r="A3" s="653" t="s">
        <v>2168</v>
      </c>
      <c r="B3" s="654"/>
      <c r="C3" s="654"/>
      <c r="D3" s="654"/>
      <c r="E3" s="654"/>
      <c r="F3" s="654"/>
      <c r="G3" s="654"/>
      <c r="H3" s="654"/>
      <c r="I3" s="658" t="s">
        <v>2165</v>
      </c>
      <c r="J3" s="658" t="s">
        <v>2166</v>
      </c>
      <c r="K3" s="658" t="s">
        <v>2167</v>
      </c>
      <c r="L3" s="660"/>
    </row>
    <row r="4" spans="1:20" s="156" customFormat="1" ht="39.75" customHeight="1">
      <c r="A4" s="655"/>
      <c r="B4" s="656"/>
      <c r="C4" s="656"/>
      <c r="D4" s="656"/>
      <c r="E4" s="656"/>
      <c r="F4" s="656"/>
      <c r="G4" s="657"/>
      <c r="H4" s="656"/>
      <c r="I4" s="659"/>
      <c r="J4" s="659"/>
      <c r="K4" s="444" t="s">
        <v>114</v>
      </c>
      <c r="L4" s="445" t="s">
        <v>115</v>
      </c>
    </row>
    <row r="5" spans="1:20">
      <c r="A5" s="446"/>
      <c r="B5" s="447"/>
      <c r="C5" s="447"/>
      <c r="D5" s="447"/>
      <c r="E5" s="447"/>
      <c r="F5" s="448"/>
      <c r="G5" s="449"/>
      <c r="H5" s="450"/>
      <c r="I5" s="451"/>
      <c r="J5" s="452"/>
      <c r="K5" s="453"/>
      <c r="L5" s="454"/>
    </row>
    <row r="6" spans="1:20" s="464" customFormat="1" ht="11.25">
      <c r="A6" s="455" t="s">
        <v>1362</v>
      </c>
      <c r="B6" s="456" t="s">
        <v>1383</v>
      </c>
      <c r="C6" s="457"/>
      <c r="D6" s="457"/>
      <c r="E6" s="457"/>
      <c r="F6" s="458"/>
      <c r="G6" s="459"/>
      <c r="H6" s="459"/>
      <c r="I6" s="460"/>
      <c r="J6" s="461"/>
      <c r="K6" s="462"/>
      <c r="L6" s="463"/>
    </row>
    <row r="7" spans="1:20" s="464" customFormat="1" ht="11.25">
      <c r="A7" s="465"/>
      <c r="B7" s="466" t="s">
        <v>1295</v>
      </c>
      <c r="C7" s="467" t="s">
        <v>91</v>
      </c>
      <c r="D7" s="466"/>
      <c r="E7" s="466"/>
      <c r="F7" s="468"/>
      <c r="G7" s="469"/>
      <c r="H7" s="469"/>
      <c r="I7" s="460" t="e">
        <f>SUM(I8:I12)</f>
        <v>#REF!</v>
      </c>
      <c r="J7" s="460" t="e">
        <f>SUM(J8:J12)</f>
        <v>#REF!</v>
      </c>
      <c r="K7" s="470" t="e">
        <f t="shared" ref="K7:K26" si="0">I7-J7</f>
        <v>#REF!</v>
      </c>
      <c r="L7" s="463" t="e">
        <f t="shared" ref="L7:L26" si="1">IF(J7=0,"-    ",K7/J7)</f>
        <v>#REF!</v>
      </c>
    </row>
    <row r="8" spans="1:20" s="479" customFormat="1" ht="11.25">
      <c r="A8" s="471"/>
      <c r="B8" s="466"/>
      <c r="C8" s="472" t="s">
        <v>572</v>
      </c>
      <c r="D8" s="473" t="s">
        <v>92</v>
      </c>
      <c r="E8" s="466"/>
      <c r="F8" s="474"/>
      <c r="G8" s="475"/>
      <c r="H8" s="475"/>
      <c r="I8" s="476" t="e">
        <f>#REF!-#REF!</f>
        <v>#REF!</v>
      </c>
      <c r="J8" s="476" t="e">
        <f>#REF!-#REF!</f>
        <v>#REF!</v>
      </c>
      <c r="K8" s="477" t="e">
        <f t="shared" si="0"/>
        <v>#REF!</v>
      </c>
      <c r="L8" s="478" t="e">
        <f t="shared" si="1"/>
        <v>#REF!</v>
      </c>
    </row>
    <row r="9" spans="1:20" s="479" customFormat="1" ht="11.25">
      <c r="A9" s="480"/>
      <c r="B9" s="466"/>
      <c r="C9" s="472" t="s">
        <v>573</v>
      </c>
      <c r="D9" s="473" t="s">
        <v>1298</v>
      </c>
      <c r="E9" s="466"/>
      <c r="F9" s="481"/>
      <c r="G9" s="475"/>
      <c r="H9" s="475"/>
      <c r="I9" s="477" t="e">
        <f>#REF!-#REF!</f>
        <v>#REF!</v>
      </c>
      <c r="J9" s="477" t="e">
        <f>#REF!-#REF!</f>
        <v>#REF!</v>
      </c>
      <c r="K9" s="477" t="e">
        <f t="shared" si="0"/>
        <v>#REF!</v>
      </c>
      <c r="L9" s="482" t="e">
        <f t="shared" si="1"/>
        <v>#REF!</v>
      </c>
    </row>
    <row r="10" spans="1:20" s="479" customFormat="1" ht="11.25">
      <c r="A10" s="480"/>
      <c r="B10" s="466"/>
      <c r="C10" s="472" t="s">
        <v>144</v>
      </c>
      <c r="D10" s="473" t="s">
        <v>1299</v>
      </c>
      <c r="E10" s="466"/>
      <c r="F10" s="481"/>
      <c r="G10" s="475"/>
      <c r="H10" s="475"/>
      <c r="I10" s="477" t="e">
        <f>#REF!-#REF!</f>
        <v>#REF!</v>
      </c>
      <c r="J10" s="477" t="e">
        <f>#REF!-#REF!</f>
        <v>#REF!</v>
      </c>
      <c r="K10" s="477" t="e">
        <f t="shared" si="0"/>
        <v>#REF!</v>
      </c>
      <c r="L10" s="482" t="e">
        <f t="shared" si="1"/>
        <v>#REF!</v>
      </c>
      <c r="Q10" s="483"/>
      <c r="R10" s="483"/>
      <c r="S10" s="483"/>
      <c r="T10" s="483"/>
    </row>
    <row r="11" spans="1:20" s="479" customFormat="1" ht="11.25">
      <c r="A11" s="480"/>
      <c r="B11" s="466"/>
      <c r="C11" s="472" t="s">
        <v>1296</v>
      </c>
      <c r="D11" s="473" t="s">
        <v>1300</v>
      </c>
      <c r="E11" s="466"/>
      <c r="F11" s="481"/>
      <c r="G11" s="475"/>
      <c r="H11" s="475"/>
      <c r="I11" s="477" t="e">
        <f>#REF!-#REF!</f>
        <v>#REF!</v>
      </c>
      <c r="J11" s="477" t="e">
        <f>#REF!-#REF!</f>
        <v>#REF!</v>
      </c>
      <c r="K11" s="477" t="e">
        <f t="shared" si="0"/>
        <v>#REF!</v>
      </c>
      <c r="L11" s="482" t="e">
        <f t="shared" si="1"/>
        <v>#REF!</v>
      </c>
      <c r="Q11" s="483"/>
      <c r="R11" s="483"/>
      <c r="S11" s="483"/>
      <c r="T11" s="483"/>
    </row>
    <row r="12" spans="1:20" s="479" customFormat="1" ht="11.25">
      <c r="A12" s="480"/>
      <c r="B12" s="466"/>
      <c r="C12" s="472" t="s">
        <v>1297</v>
      </c>
      <c r="D12" s="473" t="s">
        <v>1301</v>
      </c>
      <c r="E12" s="466"/>
      <c r="F12" s="481"/>
      <c r="G12" s="475"/>
      <c r="H12" s="475"/>
      <c r="I12" s="477" t="e">
        <f>#REF!</f>
        <v>#REF!</v>
      </c>
      <c r="J12" s="477" t="e">
        <f>#REF!</f>
        <v>#REF!</v>
      </c>
      <c r="K12" s="477" t="e">
        <f t="shared" si="0"/>
        <v>#REF!</v>
      </c>
      <c r="L12" s="482" t="e">
        <f t="shared" si="1"/>
        <v>#REF!</v>
      </c>
      <c r="Q12" s="483"/>
      <c r="R12" s="483"/>
      <c r="S12" s="483"/>
      <c r="T12" s="483"/>
    </row>
    <row r="13" spans="1:20" s="464" customFormat="1" ht="11.25">
      <c r="A13" s="465"/>
      <c r="B13" s="466" t="s">
        <v>1302</v>
      </c>
      <c r="C13" s="484" t="s">
        <v>93</v>
      </c>
      <c r="D13" s="466"/>
      <c r="E13" s="466"/>
      <c r="F13" s="468"/>
      <c r="G13" s="469"/>
      <c r="H13" s="469"/>
      <c r="I13" s="470" t="e">
        <f>I14+I17+SUM(I20:I26)</f>
        <v>#REF!</v>
      </c>
      <c r="J13" s="470" t="e">
        <f>J14+J17+SUM(J20:J26)</f>
        <v>#REF!</v>
      </c>
      <c r="K13" s="470" t="e">
        <f t="shared" si="0"/>
        <v>#REF!</v>
      </c>
      <c r="L13" s="485" t="e">
        <f t="shared" si="1"/>
        <v>#REF!</v>
      </c>
      <c r="Q13" s="486"/>
      <c r="R13" s="486"/>
      <c r="S13" s="486"/>
      <c r="T13" s="486"/>
    </row>
    <row r="14" spans="1:20" s="479" customFormat="1" ht="11.25">
      <c r="A14" s="471"/>
      <c r="B14" s="466"/>
      <c r="C14" s="472" t="s">
        <v>572</v>
      </c>
      <c r="D14" s="473" t="s">
        <v>1384</v>
      </c>
      <c r="E14" s="472"/>
      <c r="F14" s="487"/>
      <c r="G14" s="475"/>
      <c r="H14" s="475"/>
      <c r="I14" s="477" t="e">
        <f>SUM(I15:I16)</f>
        <v>#REF!</v>
      </c>
      <c r="J14" s="477" t="e">
        <f>SUM(J15:J16)</f>
        <v>#REF!</v>
      </c>
      <c r="K14" s="477" t="e">
        <f t="shared" si="0"/>
        <v>#REF!</v>
      </c>
      <c r="L14" s="482" t="e">
        <f t="shared" si="1"/>
        <v>#REF!</v>
      </c>
      <c r="Q14" s="483"/>
      <c r="R14" s="483"/>
      <c r="S14" s="483"/>
      <c r="T14" s="483"/>
    </row>
    <row r="15" spans="1:20" s="495" customFormat="1" ht="11.25">
      <c r="A15" s="488"/>
      <c r="B15" s="489"/>
      <c r="C15" s="490"/>
      <c r="D15" s="490" t="s">
        <v>1511</v>
      </c>
      <c r="E15" s="491" t="s">
        <v>1385</v>
      </c>
      <c r="F15" s="492"/>
      <c r="G15" s="493"/>
      <c r="H15" s="493"/>
      <c r="I15" s="476" t="e">
        <f>#REF!-'Alimentazione SP P'!H56</f>
        <v>#REF!</v>
      </c>
      <c r="J15" s="476" t="e">
        <f>#REF!-'Alimentazione SP P'!I56</f>
        <v>#REF!</v>
      </c>
      <c r="K15" s="476" t="e">
        <f t="shared" si="0"/>
        <v>#REF!</v>
      </c>
      <c r="L15" s="494" t="e">
        <f t="shared" si="1"/>
        <v>#REF!</v>
      </c>
      <c r="Q15" s="496"/>
      <c r="R15" s="496"/>
      <c r="S15" s="496"/>
      <c r="T15" s="496"/>
    </row>
    <row r="16" spans="1:20" s="495" customFormat="1" ht="11.25">
      <c r="A16" s="488"/>
      <c r="B16" s="489"/>
      <c r="C16" s="490"/>
      <c r="D16" s="490" t="s">
        <v>1512</v>
      </c>
      <c r="E16" s="491" t="s">
        <v>1386</v>
      </c>
      <c r="F16" s="487"/>
      <c r="G16" s="493"/>
      <c r="H16" s="493"/>
      <c r="I16" s="476" t="e">
        <f>#REF!-'Alimentazione SP P'!H57</f>
        <v>#REF!</v>
      </c>
      <c r="J16" s="476" t="e">
        <f>#REF!-'Alimentazione SP P'!I57</f>
        <v>#REF!</v>
      </c>
      <c r="K16" s="476" t="e">
        <f t="shared" si="0"/>
        <v>#REF!</v>
      </c>
      <c r="L16" s="494" t="e">
        <f t="shared" si="1"/>
        <v>#REF!</v>
      </c>
      <c r="Q16" s="496"/>
      <c r="R16" s="496"/>
      <c r="S16" s="496"/>
      <c r="T16" s="496"/>
    </row>
    <row r="17" spans="1:20" s="479" customFormat="1" ht="11.25">
      <c r="A17" s="471"/>
      <c r="B17" s="466"/>
      <c r="C17" s="472" t="s">
        <v>573</v>
      </c>
      <c r="D17" s="497" t="s">
        <v>1360</v>
      </c>
      <c r="E17" s="466"/>
      <c r="F17" s="481"/>
      <c r="G17" s="475"/>
      <c r="H17" s="475"/>
      <c r="I17" s="477" t="e">
        <f>SUM(I18:I19)</f>
        <v>#REF!</v>
      </c>
      <c r="J17" s="477" t="e">
        <f>SUM(J18:J19)</f>
        <v>#REF!</v>
      </c>
      <c r="K17" s="477" t="e">
        <f t="shared" si="0"/>
        <v>#REF!</v>
      </c>
      <c r="L17" s="482" t="e">
        <f t="shared" si="1"/>
        <v>#REF!</v>
      </c>
      <c r="Q17" s="483"/>
      <c r="R17" s="483"/>
      <c r="S17" s="483"/>
      <c r="T17" s="483"/>
    </row>
    <row r="18" spans="1:20" s="479" customFormat="1" ht="11.25">
      <c r="A18" s="471"/>
      <c r="B18" s="466"/>
      <c r="C18" s="472"/>
      <c r="D18" s="490" t="s">
        <v>1511</v>
      </c>
      <c r="E18" s="491" t="s">
        <v>1303</v>
      </c>
      <c r="F18" s="487"/>
      <c r="G18" s="475"/>
      <c r="H18" s="475"/>
      <c r="I18" s="477" t="e">
        <f>#REF!-'Alimentazione SP P'!H58</f>
        <v>#REF!</v>
      </c>
      <c r="J18" s="477" t="e">
        <f>#REF!-'Alimentazione SP P'!I58</f>
        <v>#REF!</v>
      </c>
      <c r="K18" s="477" t="e">
        <f t="shared" si="0"/>
        <v>#REF!</v>
      </c>
      <c r="L18" s="482" t="e">
        <f t="shared" si="1"/>
        <v>#REF!</v>
      </c>
      <c r="Q18" s="483"/>
      <c r="R18" s="483"/>
      <c r="S18" s="483"/>
      <c r="T18" s="483"/>
    </row>
    <row r="19" spans="1:20" s="479" customFormat="1" ht="11.25">
      <c r="A19" s="471"/>
      <c r="B19" s="466"/>
      <c r="C19" s="472"/>
      <c r="D19" s="490" t="s">
        <v>1512</v>
      </c>
      <c r="E19" s="491" t="s">
        <v>1304</v>
      </c>
      <c r="F19" s="473"/>
      <c r="G19" s="475"/>
      <c r="H19" s="475"/>
      <c r="I19" s="477" t="e">
        <f>#REF!-'Alimentazione SP P'!H59</f>
        <v>#REF!</v>
      </c>
      <c r="J19" s="477" t="e">
        <f>#REF!-'Alimentazione SP P'!I59</f>
        <v>#REF!</v>
      </c>
      <c r="K19" s="477" t="e">
        <f t="shared" si="0"/>
        <v>#REF!</v>
      </c>
      <c r="L19" s="482" t="e">
        <f t="shared" si="1"/>
        <v>#REF!</v>
      </c>
      <c r="Q19" s="483"/>
      <c r="R19" s="483"/>
      <c r="S19" s="483"/>
      <c r="T19" s="483"/>
    </row>
    <row r="20" spans="1:20" s="479" customFormat="1" ht="11.25">
      <c r="A20" s="471"/>
      <c r="B20" s="466"/>
      <c r="C20" s="472" t="s">
        <v>144</v>
      </c>
      <c r="D20" s="497" t="s">
        <v>1361</v>
      </c>
      <c r="E20" s="466"/>
      <c r="F20" s="473"/>
      <c r="G20" s="475"/>
      <c r="H20" s="475"/>
      <c r="I20" s="477" t="e">
        <f>#REF!-#REF!</f>
        <v>#REF!</v>
      </c>
      <c r="J20" s="477" t="e">
        <f>#REF!-#REF!</f>
        <v>#REF!</v>
      </c>
      <c r="K20" s="477" t="e">
        <f t="shared" si="0"/>
        <v>#REF!</v>
      </c>
      <c r="L20" s="482" t="e">
        <f t="shared" si="1"/>
        <v>#REF!</v>
      </c>
      <c r="Q20" s="483"/>
      <c r="R20" s="483"/>
      <c r="S20" s="483"/>
      <c r="T20" s="483"/>
    </row>
    <row r="21" spans="1:20" s="479" customFormat="1" ht="11.25">
      <c r="A21" s="471"/>
      <c r="B21" s="466"/>
      <c r="C21" s="472" t="s">
        <v>1296</v>
      </c>
      <c r="D21" s="498" t="s">
        <v>1305</v>
      </c>
      <c r="E21" s="466"/>
      <c r="F21" s="481"/>
      <c r="G21" s="475"/>
      <c r="H21" s="475"/>
      <c r="I21" s="477" t="e">
        <f>#REF!-#REF!</f>
        <v>#REF!</v>
      </c>
      <c r="J21" s="477" t="e">
        <f>#REF!-#REF!</f>
        <v>#REF!</v>
      </c>
      <c r="K21" s="477" t="e">
        <f t="shared" si="0"/>
        <v>#REF!</v>
      </c>
      <c r="L21" s="482" t="e">
        <f t="shared" si="1"/>
        <v>#REF!</v>
      </c>
      <c r="Q21" s="483"/>
      <c r="R21" s="483"/>
      <c r="S21" s="483"/>
      <c r="T21" s="483"/>
    </row>
    <row r="22" spans="1:20" s="479" customFormat="1" ht="11.25">
      <c r="A22" s="471"/>
      <c r="B22" s="466"/>
      <c r="C22" s="472" t="s">
        <v>1297</v>
      </c>
      <c r="D22" s="497" t="s">
        <v>1387</v>
      </c>
      <c r="E22" s="466"/>
      <c r="F22" s="474"/>
      <c r="G22" s="475"/>
      <c r="H22" s="475"/>
      <c r="I22" s="477" t="e">
        <f>#REF!-#REF!</f>
        <v>#REF!</v>
      </c>
      <c r="J22" s="477" t="e">
        <f>#REF!-#REF!</f>
        <v>#REF!</v>
      </c>
      <c r="K22" s="477" t="e">
        <f t="shared" si="0"/>
        <v>#REF!</v>
      </c>
      <c r="L22" s="482" t="e">
        <f t="shared" si="1"/>
        <v>#REF!</v>
      </c>
      <c r="Q22" s="483"/>
      <c r="R22" s="483"/>
      <c r="S22" s="483"/>
      <c r="T22" s="483"/>
    </row>
    <row r="23" spans="1:20" s="479" customFormat="1" ht="11.25">
      <c r="A23" s="471"/>
      <c r="B23" s="466"/>
      <c r="C23" s="472" t="s">
        <v>1306</v>
      </c>
      <c r="D23" s="497" t="s">
        <v>1381</v>
      </c>
      <c r="E23" s="466"/>
      <c r="F23" s="473"/>
      <c r="G23" s="475"/>
      <c r="H23" s="475"/>
      <c r="I23" s="477" t="e">
        <f>#REF!-#REF!</f>
        <v>#REF!</v>
      </c>
      <c r="J23" s="477" t="e">
        <f>#REF!-#REF!</f>
        <v>#REF!</v>
      </c>
      <c r="K23" s="477" t="e">
        <f t="shared" si="0"/>
        <v>#REF!</v>
      </c>
      <c r="L23" s="482" t="e">
        <f t="shared" si="1"/>
        <v>#REF!</v>
      </c>
      <c r="Q23" s="483"/>
      <c r="R23" s="483"/>
      <c r="S23" s="483"/>
      <c r="T23" s="483"/>
    </row>
    <row r="24" spans="1:20" s="479" customFormat="1" ht="11.25">
      <c r="A24" s="471"/>
      <c r="B24" s="466"/>
      <c r="C24" s="472" t="s">
        <v>1307</v>
      </c>
      <c r="D24" s="497" t="s">
        <v>1308</v>
      </c>
      <c r="E24" s="466"/>
      <c r="F24" s="473"/>
      <c r="G24" s="475"/>
      <c r="H24" s="475"/>
      <c r="I24" s="477" t="e">
        <f>#REF!-#REF!</f>
        <v>#REF!</v>
      </c>
      <c r="J24" s="477" t="e">
        <f>#REF!-#REF!</f>
        <v>#REF!</v>
      </c>
      <c r="K24" s="477" t="e">
        <f t="shared" si="0"/>
        <v>#REF!</v>
      </c>
      <c r="L24" s="482" t="e">
        <f t="shared" si="1"/>
        <v>#REF!</v>
      </c>
      <c r="Q24" s="483"/>
      <c r="R24" s="483"/>
      <c r="S24" s="483"/>
      <c r="T24" s="483"/>
    </row>
    <row r="25" spans="1:20" s="479" customFormat="1" ht="11.25">
      <c r="A25" s="471"/>
      <c r="B25" s="466"/>
      <c r="C25" s="472" t="s">
        <v>1309</v>
      </c>
      <c r="D25" s="473" t="s">
        <v>1310</v>
      </c>
      <c r="E25" s="466"/>
      <c r="F25" s="481"/>
      <c r="G25" s="475"/>
      <c r="H25" s="475"/>
      <c r="I25" s="477" t="e">
        <f>#REF!-#REF!</f>
        <v>#REF!</v>
      </c>
      <c r="J25" s="477" t="e">
        <f>#REF!-#REF!</f>
        <v>#REF!</v>
      </c>
      <c r="K25" s="477" t="e">
        <f t="shared" si="0"/>
        <v>#REF!</v>
      </c>
      <c r="L25" s="482" t="e">
        <f t="shared" si="1"/>
        <v>#REF!</v>
      </c>
      <c r="Q25" s="483"/>
      <c r="R25" s="483"/>
      <c r="S25" s="483"/>
      <c r="T25" s="483"/>
    </row>
    <row r="26" spans="1:20" s="479" customFormat="1" ht="11.25">
      <c r="A26" s="471"/>
      <c r="B26" s="466"/>
      <c r="C26" s="472" t="s">
        <v>1312</v>
      </c>
      <c r="D26" s="473" t="s">
        <v>1311</v>
      </c>
      <c r="E26" s="466"/>
      <c r="F26" s="474"/>
      <c r="G26" s="475"/>
      <c r="H26" s="475"/>
      <c r="I26" s="477" t="e">
        <f>#REF!</f>
        <v>#REF!</v>
      </c>
      <c r="J26" s="477" t="e">
        <f>#REF!</f>
        <v>#REF!</v>
      </c>
      <c r="K26" s="477" t="e">
        <f t="shared" si="0"/>
        <v>#REF!</v>
      </c>
      <c r="L26" s="482" t="e">
        <f t="shared" si="1"/>
        <v>#REF!</v>
      </c>
      <c r="Q26" s="483"/>
      <c r="R26" s="483"/>
      <c r="S26" s="483"/>
      <c r="T26" s="483"/>
    </row>
    <row r="27" spans="1:20" s="479" customFormat="1" ht="11.25">
      <c r="A27" s="471"/>
      <c r="B27" s="466"/>
      <c r="C27" s="472"/>
      <c r="D27" s="466"/>
      <c r="E27" s="466"/>
      <c r="F27" s="497"/>
      <c r="G27" s="499" t="s">
        <v>94</v>
      </c>
      <c r="H27" s="500" t="s">
        <v>95</v>
      </c>
      <c r="I27" s="477"/>
      <c r="J27" s="477"/>
      <c r="K27" s="477"/>
      <c r="L27" s="482"/>
      <c r="Q27" s="483"/>
      <c r="R27" s="483"/>
      <c r="S27" s="483"/>
      <c r="T27" s="483"/>
    </row>
    <row r="28" spans="1:20" s="464" customFormat="1" ht="22.15" customHeight="1">
      <c r="A28" s="465"/>
      <c r="B28" s="501" t="s">
        <v>1313</v>
      </c>
      <c r="C28" s="649" t="s">
        <v>51</v>
      </c>
      <c r="D28" s="649"/>
      <c r="E28" s="649"/>
      <c r="F28" s="650"/>
      <c r="G28" s="502"/>
      <c r="H28" s="503"/>
      <c r="I28" s="470" t="e">
        <f>I29+I34</f>
        <v>#REF!</v>
      </c>
      <c r="J28" s="470" t="e">
        <f>J29+J34</f>
        <v>#REF!</v>
      </c>
      <c r="K28" s="470" t="e">
        <f>I28-J28</f>
        <v>#REF!</v>
      </c>
      <c r="L28" s="485" t="e">
        <f t="shared" ref="L28:L37" si="2">IF(J28=0,"-    ",K28/J28)</f>
        <v>#REF!</v>
      </c>
      <c r="Q28" s="486"/>
      <c r="R28" s="486"/>
      <c r="S28" s="486"/>
      <c r="T28" s="486"/>
    </row>
    <row r="29" spans="1:20" s="479" customFormat="1" ht="11.25">
      <c r="A29" s="480"/>
      <c r="B29" s="466"/>
      <c r="C29" s="472" t="s">
        <v>572</v>
      </c>
      <c r="D29" s="504" t="s">
        <v>52</v>
      </c>
      <c r="E29" s="481"/>
      <c r="F29" s="481"/>
      <c r="G29" s="505">
        <f>SUM(G30:G33)</f>
        <v>0</v>
      </c>
      <c r="H29" s="481">
        <f>SUM(H30:H33)</f>
        <v>16162728</v>
      </c>
      <c r="I29" s="477" t="e">
        <f>SUM(I30:I33)</f>
        <v>#REF!</v>
      </c>
      <c r="J29" s="477" t="e">
        <f>SUM(J30:J33)</f>
        <v>#REF!</v>
      </c>
      <c r="K29" s="477" t="e">
        <f t="shared" ref="K29:K37" si="3">I29-J29</f>
        <v>#REF!</v>
      </c>
      <c r="L29" s="482" t="e">
        <f t="shared" si="2"/>
        <v>#REF!</v>
      </c>
      <c r="Q29" s="483"/>
      <c r="R29" s="483"/>
      <c r="S29" s="483"/>
      <c r="T29" s="483"/>
    </row>
    <row r="30" spans="1:20" s="479" customFormat="1" ht="11.25">
      <c r="A30" s="471"/>
      <c r="B30" s="466"/>
      <c r="C30" s="466"/>
      <c r="D30" s="490" t="s">
        <v>1511</v>
      </c>
      <c r="E30" s="487" t="s">
        <v>53</v>
      </c>
      <c r="F30" s="474"/>
      <c r="G30" s="506"/>
      <c r="H30" s="475">
        <v>15893992</v>
      </c>
      <c r="I30" s="477" t="e">
        <f>#REF!</f>
        <v>#REF!</v>
      </c>
      <c r="J30" s="477" t="e">
        <f>#REF!</f>
        <v>#REF!</v>
      </c>
      <c r="K30" s="477" t="e">
        <f t="shared" si="3"/>
        <v>#REF!</v>
      </c>
      <c r="L30" s="482" t="e">
        <f t="shared" si="2"/>
        <v>#REF!</v>
      </c>
      <c r="Q30" s="483"/>
      <c r="R30" s="483"/>
      <c r="S30" s="483"/>
      <c r="T30" s="483"/>
    </row>
    <row r="31" spans="1:20" s="479" customFormat="1" ht="11.25">
      <c r="A31" s="471"/>
      <c r="B31" s="466"/>
      <c r="C31" s="466"/>
      <c r="D31" s="490" t="s">
        <v>1512</v>
      </c>
      <c r="E31" s="487" t="s">
        <v>54</v>
      </c>
      <c r="F31" s="487"/>
      <c r="G31" s="506"/>
      <c r="H31" s="475"/>
      <c r="I31" s="477" t="e">
        <f>#REF!</f>
        <v>#REF!</v>
      </c>
      <c r="J31" s="477" t="e">
        <f>#REF!</f>
        <v>#REF!</v>
      </c>
      <c r="K31" s="477" t="e">
        <f t="shared" si="3"/>
        <v>#REF!</v>
      </c>
      <c r="L31" s="482" t="e">
        <f t="shared" si="2"/>
        <v>#REF!</v>
      </c>
      <c r="Q31" s="483"/>
      <c r="R31" s="483"/>
      <c r="S31" s="483"/>
      <c r="T31" s="483"/>
    </row>
    <row r="32" spans="1:20" s="479" customFormat="1" ht="11.25">
      <c r="A32" s="471"/>
      <c r="B32" s="466"/>
      <c r="C32" s="472"/>
      <c r="D32" s="490" t="s">
        <v>1513</v>
      </c>
      <c r="E32" s="507" t="s">
        <v>55</v>
      </c>
      <c r="F32" s="474"/>
      <c r="G32" s="506"/>
      <c r="H32" s="475"/>
      <c r="I32" s="477" t="e">
        <f>#REF!</f>
        <v>#REF!</v>
      </c>
      <c r="J32" s="477" t="e">
        <f>#REF!</f>
        <v>#REF!</v>
      </c>
      <c r="K32" s="477" t="e">
        <f t="shared" si="3"/>
        <v>#REF!</v>
      </c>
      <c r="L32" s="482" t="e">
        <f t="shared" si="2"/>
        <v>#REF!</v>
      </c>
      <c r="Q32" s="483"/>
      <c r="R32" s="483"/>
      <c r="S32" s="483"/>
      <c r="T32" s="483"/>
    </row>
    <row r="33" spans="1:20" s="479" customFormat="1" ht="11.25">
      <c r="A33" s="471"/>
      <c r="B33" s="466"/>
      <c r="C33" s="472"/>
      <c r="D33" s="490" t="s">
        <v>1514</v>
      </c>
      <c r="E33" s="507" t="s">
        <v>56</v>
      </c>
      <c r="F33" s="504"/>
      <c r="G33" s="506"/>
      <c r="H33" s="508">
        <v>268736</v>
      </c>
      <c r="I33" s="477" t="e">
        <f>#REF!</f>
        <v>#REF!</v>
      </c>
      <c r="J33" s="477" t="e">
        <f>#REF!</f>
        <v>#REF!</v>
      </c>
      <c r="K33" s="470" t="e">
        <f t="shared" si="3"/>
        <v>#REF!</v>
      </c>
      <c r="L33" s="485" t="e">
        <f t="shared" si="2"/>
        <v>#REF!</v>
      </c>
      <c r="Q33" s="483"/>
      <c r="R33" s="483"/>
      <c r="S33" s="483"/>
      <c r="T33" s="483"/>
    </row>
    <row r="34" spans="1:20" s="479" customFormat="1" ht="11.25">
      <c r="A34" s="471"/>
      <c r="B34" s="466"/>
      <c r="C34" s="472" t="s">
        <v>573</v>
      </c>
      <c r="D34" s="497" t="s">
        <v>1388</v>
      </c>
      <c r="E34" s="472"/>
      <c r="F34" s="504"/>
      <c r="G34" s="509"/>
      <c r="H34" s="475"/>
      <c r="I34" s="477" t="e">
        <f>SUM(I35:I36)</f>
        <v>#REF!</v>
      </c>
      <c r="J34" s="477" t="e">
        <f>SUM(J35:J36)</f>
        <v>#REF!</v>
      </c>
      <c r="K34" s="477" t="e">
        <f t="shared" si="3"/>
        <v>#REF!</v>
      </c>
      <c r="L34" s="482" t="e">
        <f t="shared" si="2"/>
        <v>#REF!</v>
      </c>
      <c r="Q34" s="483"/>
      <c r="R34" s="483"/>
      <c r="S34" s="483"/>
      <c r="T34" s="483"/>
    </row>
    <row r="35" spans="1:20" s="479" customFormat="1" ht="11.25">
      <c r="A35" s="471"/>
      <c r="B35" s="466"/>
      <c r="C35" s="472"/>
      <c r="D35" s="490" t="s">
        <v>1511</v>
      </c>
      <c r="E35" s="491" t="s">
        <v>111</v>
      </c>
      <c r="F35" s="481"/>
      <c r="G35" s="475"/>
      <c r="H35" s="475"/>
      <c r="I35" s="477" t="e">
        <f>#REF!</f>
        <v>#REF!</v>
      </c>
      <c r="J35" s="477" t="e">
        <f>#REF!</f>
        <v>#REF!</v>
      </c>
      <c r="K35" s="477" t="e">
        <f t="shared" si="3"/>
        <v>#REF!</v>
      </c>
      <c r="L35" s="482" t="e">
        <f t="shared" si="2"/>
        <v>#REF!</v>
      </c>
      <c r="Q35" s="483"/>
      <c r="R35" s="483"/>
      <c r="S35" s="483"/>
      <c r="T35" s="483"/>
    </row>
    <row r="36" spans="1:20" s="479" customFormat="1" ht="11.25">
      <c r="A36" s="471"/>
      <c r="B36" s="466"/>
      <c r="C36" s="472"/>
      <c r="D36" s="490" t="s">
        <v>1512</v>
      </c>
      <c r="E36" s="491" t="s">
        <v>57</v>
      </c>
      <c r="F36" s="473"/>
      <c r="G36" s="508"/>
      <c r="H36" s="475"/>
      <c r="I36" s="510" t="e">
        <f>#REF!</f>
        <v>#REF!</v>
      </c>
      <c r="J36" s="510" t="e">
        <f>#REF!</f>
        <v>#REF!</v>
      </c>
      <c r="K36" s="510" t="e">
        <f t="shared" si="3"/>
        <v>#REF!</v>
      </c>
      <c r="L36" s="511" t="e">
        <f t="shared" si="2"/>
        <v>#REF!</v>
      </c>
      <c r="Q36" s="483"/>
      <c r="R36" s="483"/>
      <c r="S36" s="483"/>
      <c r="T36" s="483"/>
    </row>
    <row r="37" spans="1:20" s="464" customFormat="1" ht="11.25">
      <c r="A37" s="644" t="s">
        <v>58</v>
      </c>
      <c r="B37" s="645"/>
      <c r="C37" s="645"/>
      <c r="D37" s="645"/>
      <c r="E37" s="645"/>
      <c r="F37" s="645"/>
      <c r="G37" s="646"/>
      <c r="H37" s="645"/>
      <c r="I37" s="512" t="e">
        <f>I7+I13+I28</f>
        <v>#REF!</v>
      </c>
      <c r="J37" s="512" t="e">
        <f>J7+J13+J28</f>
        <v>#REF!</v>
      </c>
      <c r="K37" s="512" t="e">
        <f t="shared" si="3"/>
        <v>#REF!</v>
      </c>
      <c r="L37" s="513" t="e">
        <f t="shared" si="2"/>
        <v>#REF!</v>
      </c>
      <c r="Q37" s="486"/>
      <c r="R37" s="486"/>
      <c r="S37" s="486"/>
      <c r="T37" s="486"/>
    </row>
    <row r="38" spans="1:20" s="464" customFormat="1" ht="11.25">
      <c r="A38" s="471"/>
      <c r="B38" s="466"/>
      <c r="C38" s="466"/>
      <c r="D38" s="466"/>
      <c r="E38" s="466"/>
      <c r="F38" s="514"/>
      <c r="G38" s="469"/>
      <c r="H38" s="469"/>
      <c r="I38" s="515"/>
      <c r="J38" s="515"/>
      <c r="K38" s="515"/>
      <c r="L38" s="516"/>
      <c r="Q38" s="486"/>
      <c r="R38" s="486"/>
      <c r="S38" s="486"/>
      <c r="T38" s="486"/>
    </row>
    <row r="39" spans="1:20" s="464" customFormat="1" ht="11.25">
      <c r="A39" s="517" t="s">
        <v>1365</v>
      </c>
      <c r="B39" s="518" t="s">
        <v>1389</v>
      </c>
      <c r="C39" s="519"/>
      <c r="D39" s="519"/>
      <c r="E39" s="519"/>
      <c r="F39" s="468"/>
      <c r="G39" s="469"/>
      <c r="H39" s="469"/>
      <c r="I39" s="460"/>
      <c r="J39" s="460"/>
      <c r="K39" s="460"/>
      <c r="L39" s="520"/>
      <c r="Q39" s="486"/>
      <c r="R39" s="486"/>
      <c r="S39" s="486"/>
      <c r="T39" s="486"/>
    </row>
    <row r="40" spans="1:20" s="464" customFormat="1" ht="11.25">
      <c r="A40" s="517"/>
      <c r="B40" s="519" t="s">
        <v>1295</v>
      </c>
      <c r="C40" s="521" t="s">
        <v>96</v>
      </c>
      <c r="D40" s="519"/>
      <c r="E40" s="519"/>
      <c r="F40" s="514"/>
      <c r="G40" s="469"/>
      <c r="H40" s="469"/>
      <c r="I40" s="470" t="e">
        <f>SUM(I41:I44)</f>
        <v>#REF!</v>
      </c>
      <c r="J40" s="470" t="e">
        <f>SUM(J41:J44)</f>
        <v>#REF!</v>
      </c>
      <c r="K40" s="470" t="e">
        <f>I40-J40</f>
        <v>#REF!</v>
      </c>
      <c r="L40" s="485" t="e">
        <f>IF(J40=0,"-    ",K40/J40)</f>
        <v>#REF!</v>
      </c>
      <c r="Q40" s="486"/>
      <c r="R40" s="486"/>
      <c r="S40" s="486"/>
      <c r="T40" s="486"/>
    </row>
    <row r="41" spans="1:20" s="479" customFormat="1" ht="11.25">
      <c r="A41" s="517"/>
      <c r="B41" s="519"/>
      <c r="C41" s="522" t="s">
        <v>572</v>
      </c>
      <c r="D41" s="522" t="s">
        <v>59</v>
      </c>
      <c r="E41" s="519"/>
      <c r="F41" s="481"/>
      <c r="G41" s="475"/>
      <c r="H41" s="475"/>
      <c r="I41" s="477" t="e">
        <f>#REF!-#REF!</f>
        <v>#REF!</v>
      </c>
      <c r="J41" s="477" t="e">
        <f>#REF!-#REF!</f>
        <v>#REF!</v>
      </c>
      <c r="K41" s="477" t="e">
        <f>I41-J41</f>
        <v>#REF!</v>
      </c>
      <c r="L41" s="482" t="e">
        <f>IF(J41=0,"-    ",K41/J41)</f>
        <v>#REF!</v>
      </c>
      <c r="Q41" s="483"/>
      <c r="R41" s="483"/>
      <c r="S41" s="483"/>
      <c r="T41" s="483"/>
    </row>
    <row r="42" spans="1:20" s="479" customFormat="1" ht="11.25">
      <c r="A42" s="517"/>
      <c r="B42" s="519"/>
      <c r="C42" s="522" t="s">
        <v>573</v>
      </c>
      <c r="D42" s="522" t="s">
        <v>60</v>
      </c>
      <c r="E42" s="519"/>
      <c r="F42" s="473"/>
      <c r="G42" s="475"/>
      <c r="H42" s="475"/>
      <c r="I42" s="477" t="e">
        <f>#REF!-#REF!</f>
        <v>#REF!</v>
      </c>
      <c r="J42" s="477" t="e">
        <f>#REF!-#REF!</f>
        <v>#REF!</v>
      </c>
      <c r="K42" s="477" t="e">
        <f>I42-J42</f>
        <v>#REF!</v>
      </c>
      <c r="L42" s="482" t="e">
        <f>IF(J42=0,"-    ",K42/J42)</f>
        <v>#REF!</v>
      </c>
      <c r="Q42" s="483"/>
      <c r="R42" s="483"/>
      <c r="S42" s="483"/>
      <c r="T42" s="483"/>
    </row>
    <row r="43" spans="1:20" s="479" customFormat="1" ht="11.25">
      <c r="A43" s="517"/>
      <c r="B43" s="519"/>
      <c r="C43" s="522" t="s">
        <v>144</v>
      </c>
      <c r="D43" s="522" t="s">
        <v>61</v>
      </c>
      <c r="E43" s="519"/>
      <c r="F43" s="523"/>
      <c r="G43" s="475"/>
      <c r="H43" s="475"/>
      <c r="I43" s="477" t="e">
        <f>#REF!</f>
        <v>#REF!</v>
      </c>
      <c r="J43" s="477" t="e">
        <f>#REF!</f>
        <v>#REF!</v>
      </c>
      <c r="K43" s="477" t="e">
        <f>I43-J43</f>
        <v>#REF!</v>
      </c>
      <c r="L43" s="482" t="e">
        <f>IF(J43=0,"-    ",K43/J43)</f>
        <v>#REF!</v>
      </c>
      <c r="Q43" s="483"/>
      <c r="R43" s="483"/>
      <c r="S43" s="483"/>
      <c r="T43" s="483"/>
    </row>
    <row r="44" spans="1:20" s="479" customFormat="1" ht="11.25">
      <c r="A44" s="517"/>
      <c r="B44" s="519"/>
      <c r="C44" s="522" t="s">
        <v>1296</v>
      </c>
      <c r="D44" s="522" t="s">
        <v>62</v>
      </c>
      <c r="E44" s="519"/>
      <c r="F44" s="473"/>
      <c r="G44" s="475"/>
      <c r="H44" s="475"/>
      <c r="I44" s="477" t="e">
        <f>#REF!</f>
        <v>#REF!</v>
      </c>
      <c r="J44" s="477" t="e">
        <f>#REF!</f>
        <v>#REF!</v>
      </c>
      <c r="K44" s="477" t="e">
        <f>I44-J44</f>
        <v>#REF!</v>
      </c>
      <c r="L44" s="482" t="e">
        <f>IF(J44=0,"-    ",K44/J44)</f>
        <v>#REF!</v>
      </c>
      <c r="Q44" s="483"/>
      <c r="R44" s="483"/>
      <c r="S44" s="483"/>
      <c r="T44" s="483"/>
    </row>
    <row r="45" spans="1:20" s="479" customFormat="1" ht="11.25">
      <c r="A45" s="517"/>
      <c r="B45" s="519"/>
      <c r="C45" s="519"/>
      <c r="D45" s="519"/>
      <c r="E45" s="519"/>
      <c r="F45" s="473"/>
      <c r="G45" s="499" t="s">
        <v>94</v>
      </c>
      <c r="H45" s="524" t="s">
        <v>95</v>
      </c>
      <c r="I45" s="477"/>
      <c r="J45" s="477"/>
      <c r="K45" s="477"/>
      <c r="L45" s="482"/>
      <c r="Q45" s="483"/>
      <c r="R45" s="483"/>
      <c r="S45" s="483"/>
      <c r="T45" s="483"/>
    </row>
    <row r="46" spans="1:20" s="464" customFormat="1" ht="21" customHeight="1">
      <c r="A46" s="525"/>
      <c r="B46" s="501" t="s">
        <v>1302</v>
      </c>
      <c r="C46" s="649" t="s">
        <v>509</v>
      </c>
      <c r="D46" s="649"/>
      <c r="E46" s="649"/>
      <c r="F46" s="650"/>
      <c r="G46" s="526"/>
      <c r="H46" s="526"/>
      <c r="I46" s="470" t="e">
        <f>I47+I58+I71+I72+I75+I76+I77</f>
        <v>#REF!</v>
      </c>
      <c r="J46" s="470" t="e">
        <f>J47+J58+J71+J72+J75+J76+J77</f>
        <v>#REF!</v>
      </c>
      <c r="K46" s="470" t="e">
        <f t="shared" ref="K46:K86" si="4">I46-J46</f>
        <v>#REF!</v>
      </c>
      <c r="L46" s="485" t="e">
        <f t="shared" ref="L46:L86" si="5">IF(J46=0,"-    ",K46/J46)</f>
        <v>#REF!</v>
      </c>
      <c r="Q46" s="486"/>
      <c r="R46" s="486"/>
      <c r="S46" s="486"/>
      <c r="T46" s="486"/>
    </row>
    <row r="47" spans="1:20" s="479" customFormat="1" ht="11.25">
      <c r="A47" s="527"/>
      <c r="B47" s="519"/>
      <c r="C47" s="522" t="s">
        <v>572</v>
      </c>
      <c r="D47" s="522" t="s">
        <v>63</v>
      </c>
      <c r="E47" s="519"/>
      <c r="F47" s="528"/>
      <c r="G47" s="529"/>
      <c r="H47" s="529"/>
      <c r="I47" s="477" t="e">
        <f>I48+I51+I52+I57</f>
        <v>#REF!</v>
      </c>
      <c r="J47" s="477" t="e">
        <f>J48+J51+J52+J57</f>
        <v>#REF!</v>
      </c>
      <c r="K47" s="530" t="e">
        <f t="shared" si="4"/>
        <v>#REF!</v>
      </c>
      <c r="L47" s="482" t="e">
        <f t="shared" si="5"/>
        <v>#REF!</v>
      </c>
      <c r="Q47" s="483"/>
      <c r="R47" s="483"/>
      <c r="S47" s="483"/>
      <c r="T47" s="483"/>
    </row>
    <row r="48" spans="1:20" s="479" customFormat="1" ht="11.25">
      <c r="A48" s="527"/>
      <c r="B48" s="519"/>
      <c r="C48" s="522"/>
      <c r="D48" s="531" t="s">
        <v>1511</v>
      </c>
      <c r="E48" s="531" t="s">
        <v>64</v>
      </c>
      <c r="F48" s="528"/>
      <c r="G48" s="529"/>
      <c r="H48" s="529"/>
      <c r="I48" s="477" t="e">
        <f>I49+I50</f>
        <v>#REF!</v>
      </c>
      <c r="J48" s="477" t="e">
        <f>J49+J50</f>
        <v>#REF!</v>
      </c>
      <c r="K48" s="530" t="e">
        <f t="shared" si="4"/>
        <v>#REF!</v>
      </c>
      <c r="L48" s="482" t="e">
        <f t="shared" si="5"/>
        <v>#REF!</v>
      </c>
      <c r="Q48" s="483"/>
      <c r="R48" s="483"/>
      <c r="S48" s="483"/>
      <c r="T48" s="483"/>
    </row>
    <row r="49" spans="1:20" s="479" customFormat="1" ht="11.25">
      <c r="A49" s="527"/>
      <c r="B49" s="519"/>
      <c r="C49" s="522"/>
      <c r="D49" s="522"/>
      <c r="E49" s="522" t="s">
        <v>572</v>
      </c>
      <c r="F49" s="528" t="s">
        <v>65</v>
      </c>
      <c r="G49" s="529"/>
      <c r="H49" s="529"/>
      <c r="I49" s="477" t="e">
        <f>#REF!+#REF!+#REF!+#REF!+#REF!+#REF!</f>
        <v>#REF!</v>
      </c>
      <c r="J49" s="477" t="e">
        <f>#REF!+#REF!+#REF!+#REF!+#REF!+#REF!</f>
        <v>#REF!</v>
      </c>
      <c r="K49" s="530" t="e">
        <f t="shared" si="4"/>
        <v>#REF!</v>
      </c>
      <c r="L49" s="482" t="e">
        <f t="shared" si="5"/>
        <v>#REF!</v>
      </c>
      <c r="Q49" s="483"/>
      <c r="R49" s="483"/>
      <c r="S49" s="483"/>
      <c r="T49" s="483"/>
    </row>
    <row r="50" spans="1:20" s="479" customFormat="1" ht="11.25">
      <c r="A50" s="527"/>
      <c r="B50" s="519"/>
      <c r="C50" s="522"/>
      <c r="D50" s="522"/>
      <c r="E50" s="522" t="s">
        <v>573</v>
      </c>
      <c r="F50" s="528" t="s">
        <v>66</v>
      </c>
      <c r="G50" s="529"/>
      <c r="H50" s="529"/>
      <c r="I50" s="477" t="e">
        <f>#REF!</f>
        <v>#REF!</v>
      </c>
      <c r="J50" s="477" t="e">
        <f>#REF!</f>
        <v>#REF!</v>
      </c>
      <c r="K50" s="530" t="e">
        <f t="shared" si="4"/>
        <v>#REF!</v>
      </c>
      <c r="L50" s="482" t="e">
        <f t="shared" si="5"/>
        <v>#REF!</v>
      </c>
      <c r="Q50" s="483"/>
      <c r="R50" s="483"/>
      <c r="S50" s="483"/>
      <c r="T50" s="483"/>
    </row>
    <row r="51" spans="1:20" s="479" customFormat="1" ht="11.25">
      <c r="A51" s="527"/>
      <c r="B51" s="519"/>
      <c r="C51" s="522"/>
      <c r="D51" s="531" t="s">
        <v>1512</v>
      </c>
      <c r="E51" s="531" t="s">
        <v>67</v>
      </c>
      <c r="F51" s="528"/>
      <c r="G51" s="529"/>
      <c r="H51" s="529"/>
      <c r="I51" s="477" t="e">
        <f>#REF!</f>
        <v>#REF!</v>
      </c>
      <c r="J51" s="477" t="e">
        <f>#REF!</f>
        <v>#REF!</v>
      </c>
      <c r="K51" s="530" t="e">
        <f t="shared" si="4"/>
        <v>#REF!</v>
      </c>
      <c r="L51" s="482" t="e">
        <f t="shared" si="5"/>
        <v>#REF!</v>
      </c>
      <c r="Q51" s="483"/>
      <c r="R51" s="483"/>
      <c r="S51" s="483"/>
      <c r="T51" s="483"/>
    </row>
    <row r="52" spans="1:20" s="479" customFormat="1" ht="11.25">
      <c r="A52" s="527"/>
      <c r="B52" s="519"/>
      <c r="C52" s="522"/>
      <c r="D52" s="531" t="s">
        <v>1513</v>
      </c>
      <c r="E52" s="531" t="s">
        <v>68</v>
      </c>
      <c r="F52" s="528"/>
      <c r="G52" s="477">
        <f t="shared" ref="G52:H52" si="6">G53+G54+G55+G56</f>
        <v>49783</v>
      </c>
      <c r="H52" s="477">
        <f t="shared" si="6"/>
        <v>1488739</v>
      </c>
      <c r="I52" s="477" t="e">
        <f>I53+I54+I55+I56</f>
        <v>#REF!</v>
      </c>
      <c r="J52" s="477" t="e">
        <f>J53+J54+J55+J56</f>
        <v>#REF!</v>
      </c>
      <c r="K52" s="530" t="e">
        <f t="shared" si="4"/>
        <v>#REF!</v>
      </c>
      <c r="L52" s="482" t="e">
        <f t="shared" si="5"/>
        <v>#REF!</v>
      </c>
      <c r="Q52" s="483"/>
      <c r="R52" s="483"/>
      <c r="S52" s="483"/>
      <c r="T52" s="483"/>
    </row>
    <row r="53" spans="1:20" s="479" customFormat="1" ht="11.25">
      <c r="A53" s="527"/>
      <c r="B53" s="519"/>
      <c r="C53" s="522"/>
      <c r="D53" s="522"/>
      <c r="E53" s="522" t="s">
        <v>572</v>
      </c>
      <c r="F53" s="528" t="s">
        <v>70</v>
      </c>
      <c r="G53" s="529">
        <v>49783</v>
      </c>
      <c r="H53" s="529"/>
      <c r="I53" s="477" t="e">
        <f>#REF!</f>
        <v>#REF!</v>
      </c>
      <c r="J53" s="477" t="e">
        <f>#REF!</f>
        <v>#REF!</v>
      </c>
      <c r="K53" s="530" t="e">
        <f t="shared" si="4"/>
        <v>#REF!</v>
      </c>
      <c r="L53" s="482" t="e">
        <f t="shared" si="5"/>
        <v>#REF!</v>
      </c>
      <c r="Q53" s="483"/>
      <c r="R53" s="483"/>
      <c r="S53" s="483"/>
      <c r="T53" s="483"/>
    </row>
    <row r="54" spans="1:20" s="479" customFormat="1" ht="11.25">
      <c r="A54" s="527"/>
      <c r="B54" s="519"/>
      <c r="C54" s="522"/>
      <c r="D54" s="522"/>
      <c r="E54" s="522" t="s">
        <v>573</v>
      </c>
      <c r="F54" s="528" t="s">
        <v>71</v>
      </c>
      <c r="G54" s="529"/>
      <c r="H54" s="529">
        <v>1488739</v>
      </c>
      <c r="I54" s="477" t="e">
        <f>#REF!</f>
        <v>#REF!</v>
      </c>
      <c r="J54" s="477" t="e">
        <f>#REF!</f>
        <v>#REF!</v>
      </c>
      <c r="K54" s="530" t="e">
        <f t="shared" si="4"/>
        <v>#REF!</v>
      </c>
      <c r="L54" s="482" t="e">
        <f t="shared" si="5"/>
        <v>#REF!</v>
      </c>
      <c r="Q54" s="483"/>
      <c r="R54" s="483"/>
      <c r="S54" s="483"/>
      <c r="T54" s="483"/>
    </row>
    <row r="55" spans="1:20" s="479" customFormat="1" ht="11.25">
      <c r="A55" s="527"/>
      <c r="B55" s="519"/>
      <c r="C55" s="522"/>
      <c r="D55" s="522"/>
      <c r="E55" s="522" t="s">
        <v>144</v>
      </c>
      <c r="F55" s="528" t="s">
        <v>69</v>
      </c>
      <c r="G55" s="529"/>
      <c r="H55" s="529"/>
      <c r="I55" s="477" t="e">
        <f>#REF!</f>
        <v>#REF!</v>
      </c>
      <c r="J55" s="477" t="e">
        <f>#REF!</f>
        <v>#REF!</v>
      </c>
      <c r="K55" s="530" t="e">
        <f t="shared" si="4"/>
        <v>#REF!</v>
      </c>
      <c r="L55" s="482" t="e">
        <f t="shared" si="5"/>
        <v>#REF!</v>
      </c>
      <c r="Q55" s="483"/>
      <c r="R55" s="483"/>
      <c r="S55" s="483"/>
      <c r="T55" s="483"/>
    </row>
    <row r="56" spans="1:20" s="479" customFormat="1" ht="11.25">
      <c r="A56" s="527"/>
      <c r="B56" s="519"/>
      <c r="C56" s="522"/>
      <c r="D56" s="522"/>
      <c r="E56" s="522" t="s">
        <v>1296</v>
      </c>
      <c r="F56" s="528" t="s">
        <v>72</v>
      </c>
      <c r="G56" s="529"/>
      <c r="H56" s="529"/>
      <c r="I56" s="477" t="e">
        <f>#REF!</f>
        <v>#REF!</v>
      </c>
      <c r="J56" s="477" t="e">
        <f>#REF!</f>
        <v>#REF!</v>
      </c>
      <c r="K56" s="530" t="e">
        <f t="shared" si="4"/>
        <v>#REF!</v>
      </c>
      <c r="L56" s="482" t="e">
        <f t="shared" si="5"/>
        <v>#REF!</v>
      </c>
      <c r="Q56" s="483"/>
      <c r="R56" s="483"/>
      <c r="S56" s="483"/>
      <c r="T56" s="483"/>
    </row>
    <row r="57" spans="1:20" s="479" customFormat="1" ht="11.25">
      <c r="A57" s="527"/>
      <c r="B57" s="522"/>
      <c r="C57" s="522"/>
      <c r="D57" s="531" t="s">
        <v>1514</v>
      </c>
      <c r="E57" s="531" t="s">
        <v>73</v>
      </c>
      <c r="F57" s="532"/>
      <c r="G57" s="529"/>
      <c r="H57" s="529"/>
      <c r="I57" s="477" t="e">
        <f>#REF!</f>
        <v>#REF!</v>
      </c>
      <c r="J57" s="477" t="e">
        <f>#REF!</f>
        <v>#REF!</v>
      </c>
      <c r="K57" s="530" t="e">
        <f t="shared" si="4"/>
        <v>#REF!</v>
      </c>
      <c r="L57" s="482" t="e">
        <f t="shared" si="5"/>
        <v>#REF!</v>
      </c>
      <c r="Q57" s="483"/>
      <c r="R57" s="483"/>
      <c r="S57" s="483"/>
      <c r="T57" s="483"/>
    </row>
    <row r="58" spans="1:20" s="479" customFormat="1" ht="11.25">
      <c r="A58" s="527"/>
      <c r="B58" s="522"/>
      <c r="C58" s="522" t="s">
        <v>573</v>
      </c>
      <c r="D58" s="522" t="s">
        <v>74</v>
      </c>
      <c r="E58" s="522"/>
      <c r="F58" s="528"/>
      <c r="G58" s="477">
        <f t="shared" ref="G58:H58" si="7">G59+G66</f>
        <v>1221406</v>
      </c>
      <c r="H58" s="477">
        <f t="shared" si="7"/>
        <v>6116395</v>
      </c>
      <c r="I58" s="477" t="e">
        <f>I59+I66</f>
        <v>#REF!</v>
      </c>
      <c r="J58" s="477" t="e">
        <f>J59+J66</f>
        <v>#REF!</v>
      </c>
      <c r="K58" s="530" t="e">
        <f t="shared" si="4"/>
        <v>#REF!</v>
      </c>
      <c r="L58" s="482" t="e">
        <f t="shared" si="5"/>
        <v>#REF!</v>
      </c>
      <c r="Q58" s="483"/>
      <c r="R58" s="483"/>
      <c r="S58" s="483"/>
      <c r="T58" s="483"/>
    </row>
    <row r="59" spans="1:20" s="479" customFormat="1" ht="11.25">
      <c r="A59" s="527"/>
      <c r="B59" s="522"/>
      <c r="C59" s="522"/>
      <c r="D59" s="531" t="s">
        <v>1511</v>
      </c>
      <c r="E59" s="531" t="s">
        <v>75</v>
      </c>
      <c r="F59" s="532"/>
      <c r="G59" s="477">
        <f t="shared" ref="G59:H59" si="8">G60+G65</f>
        <v>1221406</v>
      </c>
      <c r="H59" s="477">
        <f t="shared" si="8"/>
        <v>2728414</v>
      </c>
      <c r="I59" s="477" t="e">
        <f>I60+I65</f>
        <v>#REF!</v>
      </c>
      <c r="J59" s="477" t="e">
        <f>J60+J65</f>
        <v>#REF!</v>
      </c>
      <c r="K59" s="530" t="e">
        <f t="shared" si="4"/>
        <v>#REF!</v>
      </c>
      <c r="L59" s="482" t="e">
        <f t="shared" si="5"/>
        <v>#REF!</v>
      </c>
      <c r="Q59" s="483"/>
      <c r="R59" s="483"/>
      <c r="S59" s="483"/>
      <c r="T59" s="483"/>
    </row>
    <row r="60" spans="1:20" s="479" customFormat="1" ht="11.25">
      <c r="A60" s="527"/>
      <c r="B60" s="522"/>
      <c r="C60" s="522"/>
      <c r="D60" s="522"/>
      <c r="E60" s="522" t="s">
        <v>572</v>
      </c>
      <c r="F60" s="532" t="s">
        <v>76</v>
      </c>
      <c r="G60" s="477">
        <f t="shared" ref="G60:H60" si="9">G61+G62+G63+G64</f>
        <v>1217230</v>
      </c>
      <c r="H60" s="477">
        <f t="shared" si="9"/>
        <v>615106</v>
      </c>
      <c r="I60" s="477" t="e">
        <f>I61+I62+I63+I64</f>
        <v>#REF!</v>
      </c>
      <c r="J60" s="477" t="e">
        <f>J61+J62+J63+J64</f>
        <v>#REF!</v>
      </c>
      <c r="K60" s="477" t="e">
        <f t="shared" si="4"/>
        <v>#REF!</v>
      </c>
      <c r="L60" s="482" t="e">
        <f t="shared" si="5"/>
        <v>#REF!</v>
      </c>
      <c r="Q60" s="483"/>
      <c r="R60" s="483"/>
      <c r="S60" s="483"/>
      <c r="T60" s="483"/>
    </row>
    <row r="61" spans="1:20" s="479" customFormat="1" ht="22.5">
      <c r="A61" s="527"/>
      <c r="B61" s="522"/>
      <c r="C61" s="522"/>
      <c r="D61" s="522"/>
      <c r="E61" s="522"/>
      <c r="F61" s="533" t="s">
        <v>77</v>
      </c>
      <c r="G61" s="529">
        <v>1217230</v>
      </c>
      <c r="H61" s="529">
        <v>526805</v>
      </c>
      <c r="I61" s="477" t="e">
        <f>#REF!+#REF!+#REF!+#REF!+#REF!+#REF!</f>
        <v>#REF!</v>
      </c>
      <c r="J61" s="477" t="e">
        <f>#REF!+#REF!+#REF!+#REF!+#REF!+#REF!</f>
        <v>#REF!</v>
      </c>
      <c r="K61" s="477" t="e">
        <f t="shared" si="4"/>
        <v>#REF!</v>
      </c>
      <c r="L61" s="482" t="e">
        <f t="shared" si="5"/>
        <v>#REF!</v>
      </c>
      <c r="Q61" s="483"/>
      <c r="R61" s="483"/>
      <c r="S61" s="483"/>
      <c r="T61" s="483"/>
    </row>
    <row r="62" spans="1:20" s="479" customFormat="1" ht="22.5">
      <c r="A62" s="527"/>
      <c r="B62" s="522"/>
      <c r="C62" s="522"/>
      <c r="D62" s="522"/>
      <c r="E62" s="522"/>
      <c r="F62" s="533" t="s">
        <v>78</v>
      </c>
      <c r="G62" s="529"/>
      <c r="H62" s="529"/>
      <c r="I62" s="477" t="e">
        <f>#REF!</f>
        <v>#REF!</v>
      </c>
      <c r="J62" s="477" t="e">
        <f>#REF!</f>
        <v>#REF!</v>
      </c>
      <c r="K62" s="477" t="e">
        <f t="shared" si="4"/>
        <v>#REF!</v>
      </c>
      <c r="L62" s="482" t="e">
        <f t="shared" si="5"/>
        <v>#REF!</v>
      </c>
      <c r="Q62" s="483"/>
      <c r="R62" s="483"/>
      <c r="S62" s="483"/>
      <c r="T62" s="483"/>
    </row>
    <row r="63" spans="1:20" s="479" customFormat="1" ht="22.5">
      <c r="A63" s="527"/>
      <c r="B63" s="522"/>
      <c r="C63" s="522"/>
      <c r="D63" s="522"/>
      <c r="E63" s="522"/>
      <c r="F63" s="533" t="s">
        <v>79</v>
      </c>
      <c r="G63" s="529"/>
      <c r="H63" s="529"/>
      <c r="I63" s="477" t="e">
        <f>#REF!</f>
        <v>#REF!</v>
      </c>
      <c r="J63" s="477" t="e">
        <f>#REF!</f>
        <v>#REF!</v>
      </c>
      <c r="K63" s="477" t="e">
        <f t="shared" si="4"/>
        <v>#REF!</v>
      </c>
      <c r="L63" s="482" t="e">
        <f t="shared" si="5"/>
        <v>#REF!</v>
      </c>
      <c r="Q63" s="483"/>
      <c r="R63" s="483"/>
      <c r="S63" s="483"/>
      <c r="T63" s="483"/>
    </row>
    <row r="64" spans="1:20" s="479" customFormat="1" ht="11.25">
      <c r="A64" s="527"/>
      <c r="B64" s="522"/>
      <c r="C64" s="522"/>
      <c r="D64" s="522"/>
      <c r="E64" s="522"/>
      <c r="F64" s="534" t="s">
        <v>80</v>
      </c>
      <c r="G64" s="529"/>
      <c r="H64" s="529">
        <v>88301</v>
      </c>
      <c r="I64" s="477" t="e">
        <f>#REF!</f>
        <v>#REF!</v>
      </c>
      <c r="J64" s="477" t="e">
        <f>#REF!</f>
        <v>#REF!</v>
      </c>
      <c r="K64" s="477" t="e">
        <f t="shared" si="4"/>
        <v>#REF!</v>
      </c>
      <c r="L64" s="482" t="e">
        <f t="shared" si="5"/>
        <v>#REF!</v>
      </c>
      <c r="Q64" s="483"/>
      <c r="R64" s="483"/>
      <c r="S64" s="483"/>
      <c r="T64" s="483"/>
    </row>
    <row r="65" spans="1:20" s="479" customFormat="1" ht="11.25">
      <c r="A65" s="527"/>
      <c r="B65" s="522"/>
      <c r="C65" s="522"/>
      <c r="D65" s="522"/>
      <c r="E65" s="522" t="s">
        <v>573</v>
      </c>
      <c r="F65" s="522" t="s">
        <v>81</v>
      </c>
      <c r="G65" s="529">
        <v>4176</v>
      </c>
      <c r="H65" s="529">
        <v>2113308</v>
      </c>
      <c r="I65" s="477" t="e">
        <f>#REF!</f>
        <v>#REF!</v>
      </c>
      <c r="J65" s="477" t="e">
        <f>#REF!</f>
        <v>#REF!</v>
      </c>
      <c r="K65" s="477" t="e">
        <f t="shared" si="4"/>
        <v>#REF!</v>
      </c>
      <c r="L65" s="482" t="e">
        <f t="shared" si="5"/>
        <v>#REF!</v>
      </c>
      <c r="Q65" s="483"/>
      <c r="R65" s="483"/>
      <c r="S65" s="483"/>
      <c r="T65" s="483"/>
    </row>
    <row r="66" spans="1:20" s="479" customFormat="1" ht="11.25">
      <c r="A66" s="527"/>
      <c r="B66" s="522"/>
      <c r="C66" s="522"/>
      <c r="D66" s="531" t="s">
        <v>1512</v>
      </c>
      <c r="E66" s="531" t="s">
        <v>455</v>
      </c>
      <c r="F66" s="532"/>
      <c r="G66" s="477">
        <f t="shared" ref="G66:H66" si="10">G67+G68+G69+G70</f>
        <v>0</v>
      </c>
      <c r="H66" s="477">
        <f t="shared" si="10"/>
        <v>3387981</v>
      </c>
      <c r="I66" s="477" t="e">
        <f>I67+I68+I69+I70</f>
        <v>#REF!</v>
      </c>
      <c r="J66" s="477" t="e">
        <f>J67+J68+J69+J70</f>
        <v>#REF!</v>
      </c>
      <c r="K66" s="477" t="e">
        <f t="shared" si="4"/>
        <v>#REF!</v>
      </c>
      <c r="L66" s="482" t="e">
        <f t="shared" si="5"/>
        <v>#REF!</v>
      </c>
      <c r="Q66" s="483"/>
      <c r="R66" s="483"/>
      <c r="S66" s="483"/>
      <c r="T66" s="483"/>
    </row>
    <row r="67" spans="1:20" s="479" customFormat="1" ht="11.25">
      <c r="A67" s="527"/>
      <c r="B67" s="522"/>
      <c r="C67" s="522"/>
      <c r="D67" s="522"/>
      <c r="E67" s="522" t="s">
        <v>572</v>
      </c>
      <c r="F67" s="532" t="s">
        <v>456</v>
      </c>
      <c r="G67" s="529"/>
      <c r="H67" s="529">
        <v>3387981</v>
      </c>
      <c r="I67" s="477" t="e">
        <f>#REF!</f>
        <v>#REF!</v>
      </c>
      <c r="J67" s="477" t="e">
        <f>#REF!</f>
        <v>#REF!</v>
      </c>
      <c r="K67" s="477" t="e">
        <f t="shared" si="4"/>
        <v>#REF!</v>
      </c>
      <c r="L67" s="482" t="e">
        <f t="shared" si="5"/>
        <v>#REF!</v>
      </c>
      <c r="Q67" s="483"/>
      <c r="R67" s="483"/>
      <c r="S67" s="483"/>
      <c r="T67" s="483"/>
    </row>
    <row r="68" spans="1:20" s="479" customFormat="1" ht="11.25">
      <c r="A68" s="527"/>
      <c r="B68" s="522"/>
      <c r="C68" s="522"/>
      <c r="D68" s="522"/>
      <c r="E68" s="522" t="s">
        <v>573</v>
      </c>
      <c r="F68" s="532" t="s">
        <v>457</v>
      </c>
      <c r="G68" s="529"/>
      <c r="H68" s="529"/>
      <c r="I68" s="477" t="e">
        <f>#REF!</f>
        <v>#REF!</v>
      </c>
      <c r="J68" s="477" t="e">
        <f>#REF!</f>
        <v>#REF!</v>
      </c>
      <c r="K68" s="477" t="e">
        <f t="shared" si="4"/>
        <v>#REF!</v>
      </c>
      <c r="L68" s="482" t="e">
        <f t="shared" si="5"/>
        <v>#REF!</v>
      </c>
      <c r="Q68" s="483"/>
      <c r="R68" s="483"/>
      <c r="S68" s="483"/>
      <c r="T68" s="483"/>
    </row>
    <row r="69" spans="1:20" s="479" customFormat="1" ht="11.25">
      <c r="A69" s="527"/>
      <c r="B69" s="522"/>
      <c r="C69" s="522"/>
      <c r="D69" s="522"/>
      <c r="E69" s="522" t="s">
        <v>144</v>
      </c>
      <c r="F69" s="532" t="s">
        <v>458</v>
      </c>
      <c r="G69" s="529"/>
      <c r="H69" s="529"/>
      <c r="I69" s="477" t="e">
        <f>#REF!</f>
        <v>#REF!</v>
      </c>
      <c r="J69" s="477" t="e">
        <f>#REF!</f>
        <v>#REF!</v>
      </c>
      <c r="K69" s="477" t="e">
        <f t="shared" si="4"/>
        <v>#REF!</v>
      </c>
      <c r="L69" s="482" t="e">
        <f t="shared" si="5"/>
        <v>#REF!</v>
      </c>
      <c r="Q69" s="483"/>
      <c r="R69" s="483"/>
      <c r="S69" s="483"/>
      <c r="T69" s="483"/>
    </row>
    <row r="70" spans="1:20" s="479" customFormat="1" ht="22.5">
      <c r="A70" s="527"/>
      <c r="B70" s="519"/>
      <c r="C70" s="522"/>
      <c r="D70" s="519"/>
      <c r="E70" s="522" t="s">
        <v>1296</v>
      </c>
      <c r="F70" s="535" t="s">
        <v>1345</v>
      </c>
      <c r="G70" s="529"/>
      <c r="H70" s="529"/>
      <c r="I70" s="477" t="e">
        <f>#REF!+#REF!</f>
        <v>#REF!</v>
      </c>
      <c r="J70" s="477" t="e">
        <f>#REF!+#REF!</f>
        <v>#REF!</v>
      </c>
      <c r="K70" s="477" t="e">
        <f t="shared" si="4"/>
        <v>#REF!</v>
      </c>
      <c r="L70" s="482" t="e">
        <f t="shared" si="5"/>
        <v>#REF!</v>
      </c>
      <c r="Q70" s="483"/>
      <c r="R70" s="483"/>
      <c r="S70" s="483"/>
      <c r="T70" s="483"/>
    </row>
    <row r="71" spans="1:20" s="479" customFormat="1" ht="11.25">
      <c r="A71" s="527"/>
      <c r="B71" s="519"/>
      <c r="C71" s="522" t="s">
        <v>144</v>
      </c>
      <c r="D71" s="522" t="s">
        <v>1346</v>
      </c>
      <c r="E71" s="536"/>
      <c r="F71" s="532"/>
      <c r="G71" s="529"/>
      <c r="H71" s="529"/>
      <c r="I71" s="477" t="e">
        <f>#REF!</f>
        <v>#REF!</v>
      </c>
      <c r="J71" s="477" t="e">
        <f>#REF!</f>
        <v>#REF!</v>
      </c>
      <c r="K71" s="530" t="e">
        <f t="shared" si="4"/>
        <v>#REF!</v>
      </c>
      <c r="L71" s="482" t="e">
        <f t="shared" si="5"/>
        <v>#REF!</v>
      </c>
      <c r="Q71" s="483"/>
      <c r="R71" s="483"/>
      <c r="S71" s="483"/>
      <c r="T71" s="483"/>
    </row>
    <row r="72" spans="1:20" s="479" customFormat="1" ht="11.25">
      <c r="A72" s="527"/>
      <c r="B72" s="519"/>
      <c r="C72" s="522" t="s">
        <v>1296</v>
      </c>
      <c r="D72" s="522" t="s">
        <v>1347</v>
      </c>
      <c r="E72" s="522"/>
      <c r="F72" s="532"/>
      <c r="G72" s="477">
        <f t="shared" ref="G72:H72" si="11">G73+G74</f>
        <v>0</v>
      </c>
      <c r="H72" s="477">
        <f t="shared" si="11"/>
        <v>7627254</v>
      </c>
      <c r="I72" s="477" t="e">
        <f>I73+I74</f>
        <v>#REF!</v>
      </c>
      <c r="J72" s="477" t="e">
        <f>J73+J74</f>
        <v>#REF!</v>
      </c>
      <c r="K72" s="530" t="e">
        <f t="shared" si="4"/>
        <v>#REF!</v>
      </c>
      <c r="L72" s="482" t="e">
        <f t="shared" si="5"/>
        <v>#REF!</v>
      </c>
      <c r="Q72" s="483"/>
      <c r="R72" s="483"/>
      <c r="S72" s="483"/>
      <c r="T72" s="483"/>
    </row>
    <row r="73" spans="1:20" s="479" customFormat="1" ht="11.25">
      <c r="A73" s="527"/>
      <c r="B73" s="519"/>
      <c r="C73" s="522"/>
      <c r="D73" s="531" t="s">
        <v>1511</v>
      </c>
      <c r="E73" s="531" t="s">
        <v>464</v>
      </c>
      <c r="F73" s="532"/>
      <c r="G73" s="529"/>
      <c r="H73" s="529">
        <v>7484852</v>
      </c>
      <c r="I73" s="477" t="e">
        <f>#REF!+#REF!</f>
        <v>#REF!</v>
      </c>
      <c r="J73" s="477" t="e">
        <f>#REF!+#REF!</f>
        <v>#REF!</v>
      </c>
      <c r="K73" s="530" t="e">
        <f t="shared" si="4"/>
        <v>#REF!</v>
      </c>
      <c r="L73" s="482" t="e">
        <f t="shared" si="5"/>
        <v>#REF!</v>
      </c>
      <c r="Q73" s="483"/>
      <c r="R73" s="483"/>
      <c r="S73" s="483"/>
      <c r="T73" s="483"/>
    </row>
    <row r="74" spans="1:20" s="479" customFormat="1" ht="11.25">
      <c r="A74" s="527"/>
      <c r="B74" s="519"/>
      <c r="C74" s="522"/>
      <c r="D74" s="531" t="s">
        <v>1512</v>
      </c>
      <c r="E74" s="531" t="s">
        <v>465</v>
      </c>
      <c r="F74" s="532"/>
      <c r="G74" s="529"/>
      <c r="H74" s="529">
        <v>142402</v>
      </c>
      <c r="I74" s="477" t="e">
        <f>#REF!</f>
        <v>#REF!</v>
      </c>
      <c r="J74" s="477" t="e">
        <f>#REF!</f>
        <v>#REF!</v>
      </c>
      <c r="K74" s="530" t="e">
        <f t="shared" si="4"/>
        <v>#REF!</v>
      </c>
      <c r="L74" s="482" t="e">
        <f t="shared" si="5"/>
        <v>#REF!</v>
      </c>
      <c r="Q74" s="483"/>
      <c r="R74" s="483"/>
      <c r="S74" s="483"/>
      <c r="T74" s="483"/>
    </row>
    <row r="75" spans="1:20" s="479" customFormat="1" ht="11.25">
      <c r="A75" s="527"/>
      <c r="B75" s="519"/>
      <c r="C75" s="522" t="s">
        <v>1297</v>
      </c>
      <c r="D75" s="522" t="s">
        <v>466</v>
      </c>
      <c r="E75" s="522"/>
      <c r="F75" s="532"/>
      <c r="G75" s="529"/>
      <c r="H75" s="529">
        <v>596730</v>
      </c>
      <c r="I75" s="477" t="e">
        <f>#REF!</f>
        <v>#REF!</v>
      </c>
      <c r="J75" s="477" t="e">
        <f>#REF!</f>
        <v>#REF!</v>
      </c>
      <c r="K75" s="530" t="e">
        <f t="shared" si="4"/>
        <v>#REF!</v>
      </c>
      <c r="L75" s="482" t="e">
        <f t="shared" si="5"/>
        <v>#REF!</v>
      </c>
      <c r="Q75" s="483"/>
      <c r="R75" s="483"/>
      <c r="S75" s="483"/>
      <c r="T75" s="483"/>
    </row>
    <row r="76" spans="1:20" s="479" customFormat="1" ht="11.25">
      <c r="A76" s="527"/>
      <c r="B76" s="519"/>
      <c r="C76" s="522" t="s">
        <v>1306</v>
      </c>
      <c r="D76" s="522" t="s">
        <v>467</v>
      </c>
      <c r="E76" s="522"/>
      <c r="F76" s="532"/>
      <c r="G76" s="529"/>
      <c r="H76" s="529"/>
      <c r="I76" s="477" t="e">
        <f>#REF!</f>
        <v>#REF!</v>
      </c>
      <c r="J76" s="477" t="e">
        <f>#REF!</f>
        <v>#REF!</v>
      </c>
      <c r="K76" s="530" t="e">
        <f t="shared" si="4"/>
        <v>#REF!</v>
      </c>
      <c r="L76" s="482" t="e">
        <f t="shared" si="5"/>
        <v>#REF!</v>
      </c>
      <c r="Q76" s="483"/>
      <c r="R76" s="483"/>
      <c r="S76" s="483"/>
      <c r="T76" s="483"/>
    </row>
    <row r="77" spans="1:20" s="479" customFormat="1" ht="11.25">
      <c r="A77" s="527"/>
      <c r="B77" s="519"/>
      <c r="C77" s="522" t="s">
        <v>1307</v>
      </c>
      <c r="D77" s="522" t="s">
        <v>468</v>
      </c>
      <c r="E77" s="522"/>
      <c r="F77" s="532"/>
      <c r="G77" s="537">
        <v>1705462</v>
      </c>
      <c r="H77" s="537">
        <v>721312</v>
      </c>
      <c r="I77" s="477" t="e">
        <f>#REF!</f>
        <v>#REF!</v>
      </c>
      <c r="J77" s="477" t="e">
        <f>#REF!</f>
        <v>#REF!</v>
      </c>
      <c r="K77" s="530" t="e">
        <f t="shared" si="4"/>
        <v>#REF!</v>
      </c>
      <c r="L77" s="482" t="e">
        <f t="shared" si="5"/>
        <v>#REF!</v>
      </c>
      <c r="Q77" s="483"/>
      <c r="R77" s="483"/>
      <c r="S77" s="483"/>
      <c r="T77" s="483"/>
    </row>
    <row r="78" spans="1:20" s="479" customFormat="1" ht="11.25">
      <c r="A78" s="538"/>
      <c r="B78" s="522" t="s">
        <v>1313</v>
      </c>
      <c r="C78" s="532" t="s">
        <v>97</v>
      </c>
      <c r="D78" s="522"/>
      <c r="E78" s="522"/>
      <c r="F78" s="532"/>
      <c r="G78" s="522"/>
      <c r="H78" s="522"/>
      <c r="I78" s="477" t="e">
        <f>SUM(I79:I80)</f>
        <v>#REF!</v>
      </c>
      <c r="J78" s="477" t="e">
        <f>SUM(J79:J80)</f>
        <v>#REF!</v>
      </c>
      <c r="K78" s="477" t="e">
        <f t="shared" si="4"/>
        <v>#REF!</v>
      </c>
      <c r="L78" s="482" t="e">
        <f t="shared" si="5"/>
        <v>#REF!</v>
      </c>
      <c r="Q78" s="483"/>
      <c r="R78" s="483"/>
      <c r="S78" s="483"/>
      <c r="T78" s="483"/>
    </row>
    <row r="79" spans="1:20" s="479" customFormat="1" ht="11.25">
      <c r="A79" s="527"/>
      <c r="B79" s="519"/>
      <c r="C79" s="522" t="s">
        <v>572</v>
      </c>
      <c r="D79" s="522" t="s">
        <v>469</v>
      </c>
      <c r="E79" s="519"/>
      <c r="F79" s="536"/>
      <c r="G79" s="522"/>
      <c r="H79" s="522"/>
      <c r="I79" s="477" t="e">
        <f>#REF!</f>
        <v>#REF!</v>
      </c>
      <c r="J79" s="477" t="e">
        <f>#REF!</f>
        <v>#REF!</v>
      </c>
      <c r="K79" s="477" t="e">
        <f t="shared" si="4"/>
        <v>#REF!</v>
      </c>
      <c r="L79" s="482" t="e">
        <f t="shared" si="5"/>
        <v>#REF!</v>
      </c>
      <c r="Q79" s="483"/>
      <c r="R79" s="483"/>
      <c r="S79" s="483"/>
      <c r="T79" s="483"/>
    </row>
    <row r="80" spans="1:20" s="479" customFormat="1" ht="11.25">
      <c r="A80" s="517"/>
      <c r="B80" s="519"/>
      <c r="C80" s="522" t="s">
        <v>573</v>
      </c>
      <c r="D80" s="522" t="s">
        <v>470</v>
      </c>
      <c r="E80" s="519"/>
      <c r="F80" s="534"/>
      <c r="G80" s="522"/>
      <c r="H80" s="522"/>
      <c r="I80" s="477" t="e">
        <f>#REF!</f>
        <v>#REF!</v>
      </c>
      <c r="J80" s="477" t="e">
        <f>#REF!</f>
        <v>#REF!</v>
      </c>
      <c r="K80" s="477" t="e">
        <f t="shared" si="4"/>
        <v>#REF!</v>
      </c>
      <c r="L80" s="482" t="e">
        <f t="shared" si="5"/>
        <v>#REF!</v>
      </c>
      <c r="Q80" s="483"/>
      <c r="R80" s="483"/>
      <c r="S80" s="483"/>
      <c r="T80" s="483"/>
    </row>
    <row r="81" spans="1:20" s="464" customFormat="1" ht="11.25">
      <c r="A81" s="525"/>
      <c r="B81" s="519" t="s">
        <v>471</v>
      </c>
      <c r="C81" s="539" t="s">
        <v>98</v>
      </c>
      <c r="D81" s="519"/>
      <c r="E81" s="519"/>
      <c r="F81" s="540"/>
      <c r="G81" s="519"/>
      <c r="H81" s="519"/>
      <c r="I81" s="541" t="e">
        <f>SUM(I82:I85)</f>
        <v>#REF!</v>
      </c>
      <c r="J81" s="541" t="e">
        <f>SUM(J82:J85)</f>
        <v>#REF!</v>
      </c>
      <c r="K81" s="541" t="e">
        <f t="shared" si="4"/>
        <v>#REF!</v>
      </c>
      <c r="L81" s="542" t="e">
        <f t="shared" si="5"/>
        <v>#REF!</v>
      </c>
      <c r="Q81" s="486"/>
      <c r="R81" s="486"/>
      <c r="S81" s="486"/>
      <c r="T81" s="486"/>
    </row>
    <row r="82" spans="1:20" s="479" customFormat="1" ht="11.25">
      <c r="A82" s="517"/>
      <c r="B82" s="519"/>
      <c r="C82" s="519" t="s">
        <v>572</v>
      </c>
      <c r="D82" s="532" t="s">
        <v>99</v>
      </c>
      <c r="E82" s="519"/>
      <c r="F82" s="532"/>
      <c r="G82" s="522"/>
      <c r="H82" s="522"/>
      <c r="I82" s="477" t="e">
        <f>#REF!</f>
        <v>#REF!</v>
      </c>
      <c r="J82" s="477" t="e">
        <f>#REF!</f>
        <v>#REF!</v>
      </c>
      <c r="K82" s="477" t="e">
        <f t="shared" si="4"/>
        <v>#REF!</v>
      </c>
      <c r="L82" s="482" t="e">
        <f t="shared" si="5"/>
        <v>#REF!</v>
      </c>
      <c r="Q82" s="483"/>
      <c r="R82" s="483"/>
      <c r="S82" s="483"/>
      <c r="T82" s="483"/>
    </row>
    <row r="83" spans="1:20" s="479" customFormat="1" ht="11.25">
      <c r="A83" s="527"/>
      <c r="B83" s="519"/>
      <c r="C83" s="519" t="s">
        <v>573</v>
      </c>
      <c r="D83" s="532" t="s">
        <v>472</v>
      </c>
      <c r="E83" s="519"/>
      <c r="F83" s="536"/>
      <c r="G83" s="522"/>
      <c r="H83" s="522"/>
      <c r="I83" s="477" t="e">
        <f>#REF!</f>
        <v>#REF!</v>
      </c>
      <c r="J83" s="477" t="e">
        <f>#REF!</f>
        <v>#REF!</v>
      </c>
      <c r="K83" s="477" t="e">
        <f t="shared" si="4"/>
        <v>#REF!</v>
      </c>
      <c r="L83" s="482" t="e">
        <f t="shared" si="5"/>
        <v>#REF!</v>
      </c>
      <c r="Q83" s="483"/>
      <c r="R83" s="483"/>
      <c r="S83" s="483"/>
      <c r="T83" s="483"/>
    </row>
    <row r="84" spans="1:20" s="479" customFormat="1" ht="11.25">
      <c r="A84" s="527"/>
      <c r="B84" s="519"/>
      <c r="C84" s="519" t="s">
        <v>144</v>
      </c>
      <c r="D84" s="532" t="s">
        <v>473</v>
      </c>
      <c r="E84" s="519"/>
      <c r="F84" s="536"/>
      <c r="G84" s="522"/>
      <c r="H84" s="522"/>
      <c r="I84" s="477" t="e">
        <f>#REF!</f>
        <v>#REF!</v>
      </c>
      <c r="J84" s="477" t="e">
        <f>#REF!</f>
        <v>#REF!</v>
      </c>
      <c r="K84" s="477" t="e">
        <f t="shared" si="4"/>
        <v>#REF!</v>
      </c>
      <c r="L84" s="482" t="e">
        <f t="shared" si="5"/>
        <v>#REF!</v>
      </c>
      <c r="Q84" s="483"/>
      <c r="R84" s="483"/>
      <c r="S84" s="483"/>
      <c r="T84" s="483"/>
    </row>
    <row r="85" spans="1:20" s="479" customFormat="1" ht="11.25">
      <c r="A85" s="527"/>
      <c r="B85" s="519"/>
      <c r="C85" s="519" t="s">
        <v>1296</v>
      </c>
      <c r="D85" s="532" t="s">
        <v>474</v>
      </c>
      <c r="E85" s="519"/>
      <c r="F85" s="536"/>
      <c r="G85" s="522"/>
      <c r="H85" s="522"/>
      <c r="I85" s="477" t="e">
        <f>#REF!</f>
        <v>#REF!</v>
      </c>
      <c r="J85" s="477" t="e">
        <f>#REF!</f>
        <v>#REF!</v>
      </c>
      <c r="K85" s="510" t="e">
        <f t="shared" si="4"/>
        <v>#REF!</v>
      </c>
      <c r="L85" s="511" t="e">
        <f t="shared" si="5"/>
        <v>#REF!</v>
      </c>
      <c r="Q85" s="483"/>
      <c r="R85" s="483"/>
      <c r="S85" s="483"/>
      <c r="T85" s="483"/>
    </row>
    <row r="86" spans="1:20" s="464" customFormat="1" ht="11.25">
      <c r="A86" s="672" t="s">
        <v>475</v>
      </c>
      <c r="B86" s="673"/>
      <c r="C86" s="673"/>
      <c r="D86" s="673"/>
      <c r="E86" s="673"/>
      <c r="F86" s="673"/>
      <c r="G86" s="686"/>
      <c r="H86" s="673"/>
      <c r="I86" s="512" t="e">
        <f>I40+I46+I78+I81</f>
        <v>#REF!</v>
      </c>
      <c r="J86" s="512" t="e">
        <f>J40+J46+J78+J81</f>
        <v>#REF!</v>
      </c>
      <c r="K86" s="512" t="e">
        <f t="shared" si="4"/>
        <v>#REF!</v>
      </c>
      <c r="L86" s="513" t="e">
        <f t="shared" si="5"/>
        <v>#REF!</v>
      </c>
      <c r="Q86" s="486"/>
      <c r="R86" s="486"/>
      <c r="S86" s="486"/>
      <c r="T86" s="486"/>
    </row>
    <row r="87" spans="1:20" s="464" customFormat="1" ht="11.25">
      <c r="A87" s="517" t="s">
        <v>1371</v>
      </c>
      <c r="B87" s="518" t="s">
        <v>476</v>
      </c>
      <c r="C87" s="519"/>
      <c r="D87" s="519"/>
      <c r="E87" s="519"/>
      <c r="F87" s="540"/>
      <c r="G87" s="543"/>
      <c r="H87" s="544"/>
      <c r="I87" s="470"/>
      <c r="J87" s="470"/>
      <c r="K87" s="470"/>
      <c r="L87" s="485"/>
      <c r="Q87" s="486"/>
      <c r="R87" s="486"/>
      <c r="S87" s="486"/>
      <c r="T87" s="486"/>
    </row>
    <row r="88" spans="1:20" s="464" customFormat="1" ht="11.25">
      <c r="A88" s="517"/>
      <c r="B88" s="519" t="s">
        <v>1295</v>
      </c>
      <c r="C88" s="518" t="s">
        <v>83</v>
      </c>
      <c r="D88" s="519"/>
      <c r="E88" s="519"/>
      <c r="F88" s="539"/>
      <c r="G88" s="519"/>
      <c r="H88" s="544"/>
      <c r="I88" s="470" t="e">
        <f>#REF!</f>
        <v>#REF!</v>
      </c>
      <c r="J88" s="470" t="e">
        <f>#REF!</f>
        <v>#REF!</v>
      </c>
      <c r="K88" s="470" t="e">
        <f>I88-J88</f>
        <v>#REF!</v>
      </c>
      <c r="L88" s="485" t="e">
        <f>IF(J88=0,"-    ",K88/J88)</f>
        <v>#REF!</v>
      </c>
      <c r="Q88" s="486"/>
      <c r="R88" s="486"/>
      <c r="S88" s="486"/>
      <c r="T88" s="486"/>
    </row>
    <row r="89" spans="1:20" s="464" customFormat="1" ht="11.25">
      <c r="A89" s="517"/>
      <c r="B89" s="519" t="s">
        <v>1302</v>
      </c>
      <c r="C89" s="518" t="s">
        <v>84</v>
      </c>
      <c r="D89" s="519"/>
      <c r="E89" s="519"/>
      <c r="F89" s="540"/>
      <c r="G89" s="545"/>
      <c r="H89" s="544"/>
      <c r="I89" s="470" t="e">
        <f>#REF!</f>
        <v>#REF!</v>
      </c>
      <c r="J89" s="470" t="e">
        <f>#REF!</f>
        <v>#REF!</v>
      </c>
      <c r="K89" s="470" t="e">
        <f>I89-J89</f>
        <v>#REF!</v>
      </c>
      <c r="L89" s="485" t="e">
        <f>IF(J89=0,"-    ",K89/J89)</f>
        <v>#REF!</v>
      </c>
      <c r="Q89" s="486"/>
      <c r="R89" s="486"/>
      <c r="S89" s="486"/>
      <c r="T89" s="486"/>
    </row>
    <row r="90" spans="1:20" s="464" customFormat="1" ht="11.25">
      <c r="A90" s="672" t="s">
        <v>478</v>
      </c>
      <c r="B90" s="673"/>
      <c r="C90" s="673"/>
      <c r="D90" s="673"/>
      <c r="E90" s="673"/>
      <c r="F90" s="673"/>
      <c r="G90" s="675"/>
      <c r="H90" s="673"/>
      <c r="I90" s="512" t="e">
        <f>SUM(I88:I89)</f>
        <v>#REF!</v>
      </c>
      <c r="J90" s="512" t="e">
        <f>SUM(J88:J89)</f>
        <v>#REF!</v>
      </c>
      <c r="K90" s="512" t="e">
        <f>I90-J90</f>
        <v>#REF!</v>
      </c>
      <c r="L90" s="513" t="e">
        <f>IF(J90=0,"-    ",K90/J90)</f>
        <v>#REF!</v>
      </c>
      <c r="Q90" s="486"/>
      <c r="R90" s="486"/>
      <c r="S90" s="486"/>
      <c r="T90" s="486"/>
    </row>
    <row r="91" spans="1:20" s="549" customFormat="1" ht="5.45" customHeight="1" thickBot="1">
      <c r="A91" s="546"/>
      <c r="B91" s="539"/>
      <c r="C91" s="539"/>
      <c r="D91" s="539"/>
      <c r="E91" s="539"/>
      <c r="F91" s="539"/>
      <c r="G91" s="539"/>
      <c r="H91" s="539"/>
      <c r="I91" s="547"/>
      <c r="J91" s="547"/>
      <c r="K91" s="547"/>
      <c r="L91" s="548"/>
      <c r="Q91" s="550"/>
      <c r="R91" s="550"/>
      <c r="S91" s="550"/>
      <c r="T91" s="550"/>
    </row>
    <row r="92" spans="1:20" s="464" customFormat="1" ht="12" thickBot="1">
      <c r="A92" s="683" t="s">
        <v>477</v>
      </c>
      <c r="B92" s="684"/>
      <c r="C92" s="684"/>
      <c r="D92" s="684"/>
      <c r="E92" s="684"/>
      <c r="F92" s="684"/>
      <c r="G92" s="684"/>
      <c r="H92" s="684"/>
      <c r="I92" s="551" t="e">
        <f>I37+I86+I90</f>
        <v>#REF!</v>
      </c>
      <c r="J92" s="551" t="e">
        <f>J37+J86+J90</f>
        <v>#REF!</v>
      </c>
      <c r="K92" s="551" t="e">
        <f>I92-J92</f>
        <v>#REF!</v>
      </c>
      <c r="L92" s="552" t="e">
        <f>IF(J92=0,"-    ",K92/J92)</f>
        <v>#REF!</v>
      </c>
      <c r="Q92" s="486"/>
      <c r="R92" s="486"/>
      <c r="S92" s="486"/>
      <c r="T92" s="486"/>
    </row>
    <row r="93" spans="1:20" s="553" customFormat="1" ht="11.25">
      <c r="A93" s="517" t="s">
        <v>1374</v>
      </c>
      <c r="B93" s="518" t="s">
        <v>479</v>
      </c>
      <c r="C93" s="519"/>
      <c r="D93" s="519"/>
      <c r="E93" s="519"/>
      <c r="F93" s="540"/>
      <c r="G93" s="519"/>
      <c r="H93" s="544"/>
      <c r="I93" s="470"/>
      <c r="J93" s="470"/>
      <c r="K93" s="470"/>
      <c r="L93" s="485"/>
      <c r="Q93" s="554"/>
      <c r="R93" s="554"/>
      <c r="S93" s="554"/>
      <c r="T93" s="554"/>
    </row>
    <row r="94" spans="1:20" s="553" customFormat="1" ht="11.25">
      <c r="A94" s="517"/>
      <c r="B94" s="519" t="s">
        <v>116</v>
      </c>
      <c r="C94" s="518" t="s">
        <v>480</v>
      </c>
      <c r="D94" s="519"/>
      <c r="E94" s="519"/>
      <c r="F94" s="539"/>
      <c r="G94" s="519"/>
      <c r="H94" s="544"/>
      <c r="I94" s="470" t="e">
        <f>#REF!</f>
        <v>#REF!</v>
      </c>
      <c r="J94" s="470" t="e">
        <f>#REF!</f>
        <v>#REF!</v>
      </c>
      <c r="K94" s="470" t="e">
        <f>I94-J94</f>
        <v>#REF!</v>
      </c>
      <c r="L94" s="485" t="e">
        <f>IF(J94=0,"-    ",K94/J94)</f>
        <v>#REF!</v>
      </c>
      <c r="Q94" s="554"/>
      <c r="R94" s="554"/>
      <c r="S94" s="554"/>
      <c r="T94" s="554"/>
    </row>
    <row r="95" spans="1:20" s="553" customFormat="1" ht="11.25">
      <c r="A95" s="517"/>
      <c r="B95" s="519" t="s">
        <v>573</v>
      </c>
      <c r="C95" s="539" t="s">
        <v>82</v>
      </c>
      <c r="D95" s="519"/>
      <c r="E95" s="519"/>
      <c r="F95" s="540"/>
      <c r="G95" s="519"/>
      <c r="H95" s="544"/>
      <c r="I95" s="470" t="e">
        <f>#REF!</f>
        <v>#REF!</v>
      </c>
      <c r="J95" s="470" t="e">
        <f>#REF!</f>
        <v>#REF!</v>
      </c>
      <c r="K95" s="470" t="e">
        <f>I95-J95</f>
        <v>#REF!</v>
      </c>
      <c r="L95" s="485" t="e">
        <f>IF(J95=0,"-    ",K95/J95)</f>
        <v>#REF!</v>
      </c>
      <c r="Q95" s="554"/>
      <c r="R95" s="554"/>
      <c r="S95" s="554"/>
      <c r="T95" s="554"/>
    </row>
    <row r="96" spans="1:20" s="553" customFormat="1" ht="11.25">
      <c r="A96" s="517"/>
      <c r="B96" s="539" t="s">
        <v>144</v>
      </c>
      <c r="C96" s="519" t="s">
        <v>481</v>
      </c>
      <c r="D96" s="519"/>
      <c r="E96" s="519"/>
      <c r="F96" s="540"/>
      <c r="G96" s="519"/>
      <c r="H96" s="544"/>
      <c r="I96" s="470" t="e">
        <f>#REF!</f>
        <v>#REF!</v>
      </c>
      <c r="J96" s="470" t="e">
        <f>#REF!</f>
        <v>#REF!</v>
      </c>
      <c r="K96" s="470" t="e">
        <f>I96-J96</f>
        <v>#REF!</v>
      </c>
      <c r="L96" s="485" t="e">
        <f>IF(J96=0,"-    ",K96/J96)</f>
        <v>#REF!</v>
      </c>
      <c r="Q96" s="554"/>
      <c r="R96" s="554"/>
      <c r="S96" s="554"/>
      <c r="T96" s="554"/>
    </row>
    <row r="97" spans="1:20" s="553" customFormat="1" ht="11.25">
      <c r="A97" s="517"/>
      <c r="B97" s="519" t="s">
        <v>1296</v>
      </c>
      <c r="C97" s="518" t="s">
        <v>1354</v>
      </c>
      <c r="D97" s="519"/>
      <c r="E97" s="519"/>
      <c r="F97" s="539"/>
      <c r="G97" s="545"/>
      <c r="H97" s="544"/>
      <c r="I97" s="470" t="e">
        <f>#REF!</f>
        <v>#REF!</v>
      </c>
      <c r="J97" s="470" t="e">
        <f>#REF!</f>
        <v>#REF!</v>
      </c>
      <c r="K97" s="470" t="e">
        <f>I97-J97</f>
        <v>#REF!</v>
      </c>
      <c r="L97" s="485" t="e">
        <f>IF(J97=0,"-    ",K97/J97)</f>
        <v>#REF!</v>
      </c>
      <c r="Q97" s="554"/>
      <c r="R97" s="554"/>
      <c r="S97" s="554"/>
      <c r="T97" s="554"/>
    </row>
    <row r="98" spans="1:20" s="464" customFormat="1" ht="12" thickBot="1">
      <c r="A98" s="667" t="s">
        <v>1355</v>
      </c>
      <c r="B98" s="668"/>
      <c r="C98" s="668"/>
      <c r="D98" s="668"/>
      <c r="E98" s="668"/>
      <c r="F98" s="668"/>
      <c r="G98" s="669"/>
      <c r="H98" s="670"/>
      <c r="I98" s="555" t="e">
        <f>SUM(I94:I97)</f>
        <v>#REF!</v>
      </c>
      <c r="J98" s="555" t="e">
        <f>SUM(J94:J97)</f>
        <v>#REF!</v>
      </c>
      <c r="K98" s="555" t="e">
        <f>I98-J98</f>
        <v>#REF!</v>
      </c>
      <c r="L98" s="556" t="e">
        <f>IF(J98=0,"-    ",K98/J98)</f>
        <v>#REF!</v>
      </c>
      <c r="Q98" s="486"/>
      <c r="R98" s="486"/>
      <c r="S98" s="486"/>
      <c r="T98" s="486"/>
    </row>
    <row r="99" spans="1:20" s="559" customFormat="1" ht="11.25">
      <c r="A99" s="514"/>
      <c r="B99" s="514"/>
      <c r="C99" s="514"/>
      <c r="D99" s="514"/>
      <c r="E99" s="514"/>
      <c r="F99" s="514"/>
      <c r="G99" s="514"/>
      <c r="H99" s="514"/>
      <c r="I99" s="557"/>
      <c r="J99" s="557"/>
      <c r="K99" s="557"/>
      <c r="L99" s="558"/>
      <c r="Q99" s="560"/>
      <c r="R99" s="560"/>
      <c r="S99" s="560"/>
      <c r="T99" s="560"/>
    </row>
    <row r="100" spans="1:20" s="559" customFormat="1" ht="11.25">
      <c r="A100" s="514"/>
      <c r="B100" s="514"/>
      <c r="C100" s="514"/>
      <c r="D100" s="514"/>
      <c r="E100" s="514"/>
      <c r="F100" s="514"/>
      <c r="G100" s="514"/>
      <c r="H100" s="514"/>
      <c r="I100" s="557"/>
      <c r="J100" s="557"/>
      <c r="K100" s="557"/>
      <c r="L100" s="558"/>
      <c r="Q100" s="560"/>
      <c r="R100" s="560"/>
      <c r="S100" s="560"/>
      <c r="T100" s="560"/>
    </row>
    <row r="101" spans="1:20" s="566" customFormat="1" ht="12" thickBot="1">
      <c r="A101" s="561"/>
      <c r="B101" s="561"/>
      <c r="C101" s="561"/>
      <c r="D101" s="561"/>
      <c r="E101" s="561"/>
      <c r="F101" s="562"/>
      <c r="G101" s="563"/>
      <c r="H101" s="563"/>
      <c r="I101" s="564"/>
      <c r="J101" s="563"/>
      <c r="K101" s="563"/>
      <c r="L101" s="565"/>
      <c r="Q101" s="483"/>
      <c r="R101" s="483"/>
      <c r="S101" s="483"/>
      <c r="T101" s="483"/>
    </row>
    <row r="102" spans="1:20" ht="36" customHeight="1" thickBot="1">
      <c r="A102" s="665" t="s">
        <v>1356</v>
      </c>
      <c r="B102" s="666"/>
      <c r="C102" s="666"/>
      <c r="D102" s="666"/>
      <c r="E102" s="666"/>
      <c r="F102" s="666"/>
      <c r="G102" s="666"/>
      <c r="H102" s="666"/>
      <c r="I102" s="666"/>
      <c r="J102" s="666"/>
      <c r="K102" s="661" t="s">
        <v>1294</v>
      </c>
      <c r="L102" s="662"/>
    </row>
    <row r="103" spans="1:20" ht="13.5" thickBot="1">
      <c r="A103" s="567"/>
      <c r="B103" s="567"/>
      <c r="C103" s="567"/>
      <c r="D103" s="567"/>
      <c r="E103" s="567"/>
      <c r="F103" s="568"/>
      <c r="G103" s="563"/>
      <c r="H103" s="563"/>
      <c r="I103" s="440"/>
      <c r="J103" s="441"/>
      <c r="K103" s="441"/>
      <c r="L103" s="443"/>
    </row>
    <row r="104" spans="1:20" ht="13.15" customHeight="1">
      <c r="A104" s="653" t="s">
        <v>2168</v>
      </c>
      <c r="B104" s="654"/>
      <c r="C104" s="654"/>
      <c r="D104" s="654"/>
      <c r="E104" s="654"/>
      <c r="F104" s="654"/>
      <c r="G104" s="654"/>
      <c r="H104" s="654"/>
      <c r="I104" s="663" t="s">
        <v>2165</v>
      </c>
      <c r="J104" s="663" t="s">
        <v>2166</v>
      </c>
      <c r="K104" s="658" t="s">
        <v>2167</v>
      </c>
      <c r="L104" s="660"/>
    </row>
    <row r="105" spans="1:20" s="156" customFormat="1" ht="39.75" customHeight="1">
      <c r="A105" s="655"/>
      <c r="B105" s="656"/>
      <c r="C105" s="656"/>
      <c r="D105" s="656"/>
      <c r="E105" s="656"/>
      <c r="F105" s="656"/>
      <c r="G105" s="657"/>
      <c r="H105" s="656"/>
      <c r="I105" s="664"/>
      <c r="J105" s="664"/>
      <c r="K105" s="569" t="s">
        <v>114</v>
      </c>
      <c r="L105" s="445" t="s">
        <v>115</v>
      </c>
    </row>
    <row r="106" spans="1:20" s="479" customFormat="1" ht="11.25">
      <c r="A106" s="570"/>
      <c r="B106" s="571"/>
      <c r="C106" s="571"/>
      <c r="D106" s="571"/>
      <c r="E106" s="571"/>
      <c r="F106" s="572"/>
      <c r="G106" s="573"/>
      <c r="H106" s="574"/>
      <c r="I106" s="575"/>
      <c r="J106" s="576"/>
      <c r="K106" s="576"/>
      <c r="L106" s="577"/>
      <c r="Q106" s="483"/>
      <c r="R106" s="483"/>
      <c r="S106" s="483"/>
      <c r="T106" s="483"/>
    </row>
    <row r="107" spans="1:20" s="464" customFormat="1" ht="11.25">
      <c r="A107" s="471" t="s">
        <v>1362</v>
      </c>
      <c r="B107" s="578" t="s">
        <v>85</v>
      </c>
      <c r="C107" s="466"/>
      <c r="D107" s="466"/>
      <c r="E107" s="466"/>
      <c r="F107" s="468"/>
      <c r="G107" s="469"/>
      <c r="H107" s="579"/>
      <c r="I107" s="470"/>
      <c r="J107" s="580"/>
      <c r="K107" s="580"/>
      <c r="L107" s="581"/>
      <c r="Q107" s="486"/>
      <c r="R107" s="486"/>
      <c r="S107" s="486"/>
      <c r="T107" s="486"/>
    </row>
    <row r="108" spans="1:20" s="464" customFormat="1" ht="11.25">
      <c r="A108" s="471"/>
      <c r="B108" s="466"/>
      <c r="C108" s="466"/>
      <c r="D108" s="466"/>
      <c r="E108" s="466"/>
      <c r="F108" s="514"/>
      <c r="G108" s="469"/>
      <c r="H108" s="579"/>
      <c r="I108" s="470"/>
      <c r="J108" s="580"/>
      <c r="K108" s="580"/>
      <c r="L108" s="581"/>
      <c r="Q108" s="486"/>
      <c r="R108" s="486"/>
      <c r="S108" s="486"/>
      <c r="T108" s="486"/>
    </row>
    <row r="109" spans="1:20" s="464" customFormat="1" ht="11.25">
      <c r="A109" s="465"/>
      <c r="B109" s="466" t="s">
        <v>1295</v>
      </c>
      <c r="C109" s="467" t="s">
        <v>86</v>
      </c>
      <c r="D109" s="466"/>
      <c r="E109" s="466"/>
      <c r="F109" s="468"/>
      <c r="G109" s="469"/>
      <c r="H109" s="579"/>
      <c r="I109" s="470" t="e">
        <f>#REF!</f>
        <v>#REF!</v>
      </c>
      <c r="J109" s="470" t="e">
        <f>#REF!</f>
        <v>#REF!</v>
      </c>
      <c r="K109" s="470" t="e">
        <f t="shared" ref="K109:K124" si="12">I109-J109</f>
        <v>#REF!</v>
      </c>
      <c r="L109" s="485" t="e">
        <f t="shared" ref="L109:L124" si="13">IF(J109=0,"-    ",K109/J109)</f>
        <v>#REF!</v>
      </c>
      <c r="Q109" s="486"/>
      <c r="R109" s="486"/>
      <c r="S109" s="486"/>
      <c r="T109" s="486"/>
    </row>
    <row r="110" spans="1:20" s="464" customFormat="1" ht="11.25">
      <c r="A110" s="465"/>
      <c r="B110" s="466" t="s">
        <v>1302</v>
      </c>
      <c r="C110" s="582" t="s">
        <v>1775</v>
      </c>
      <c r="D110" s="466"/>
      <c r="E110" s="466"/>
      <c r="F110" s="467"/>
      <c r="G110" s="469"/>
      <c r="H110" s="579"/>
      <c r="I110" s="470" t="e">
        <f>I111+I112+SUM(I116:I118)</f>
        <v>#REF!</v>
      </c>
      <c r="J110" s="470" t="e">
        <f>J111+J112+SUM(J116:J118)</f>
        <v>#REF!</v>
      </c>
      <c r="K110" s="470" t="e">
        <f t="shared" si="12"/>
        <v>#REF!</v>
      </c>
      <c r="L110" s="485" t="e">
        <f t="shared" si="13"/>
        <v>#REF!</v>
      </c>
      <c r="Q110" s="486"/>
      <c r="R110" s="486"/>
      <c r="S110" s="486"/>
      <c r="T110" s="486"/>
    </row>
    <row r="111" spans="1:20" s="479" customFormat="1" ht="11.25">
      <c r="A111" s="480"/>
      <c r="B111" s="466"/>
      <c r="C111" s="522" t="s">
        <v>572</v>
      </c>
      <c r="D111" s="522" t="s">
        <v>1776</v>
      </c>
      <c r="E111" s="519"/>
      <c r="F111" s="474"/>
      <c r="G111" s="475"/>
      <c r="H111" s="583"/>
      <c r="I111" s="477" t="e">
        <f>#REF!</f>
        <v>#REF!</v>
      </c>
      <c r="J111" s="477" t="e">
        <f>#REF!</f>
        <v>#REF!</v>
      </c>
      <c r="K111" s="530" t="e">
        <f t="shared" si="12"/>
        <v>#REF!</v>
      </c>
      <c r="L111" s="482" t="e">
        <f t="shared" si="13"/>
        <v>#REF!</v>
      </c>
      <c r="Q111" s="483"/>
      <c r="R111" s="483"/>
      <c r="S111" s="483"/>
      <c r="T111" s="483"/>
    </row>
    <row r="112" spans="1:20" s="479" customFormat="1" ht="11.25">
      <c r="A112" s="480"/>
      <c r="B112" s="466"/>
      <c r="C112" s="522" t="s">
        <v>573</v>
      </c>
      <c r="D112" s="522" t="s">
        <v>1777</v>
      </c>
      <c r="E112" s="519"/>
      <c r="F112" s="474"/>
      <c r="G112" s="475"/>
      <c r="H112" s="583"/>
      <c r="I112" s="477" t="e">
        <f>SUM(I113:I115)</f>
        <v>#REF!</v>
      </c>
      <c r="J112" s="477" t="e">
        <f>SUM(J113:J115)</f>
        <v>#REF!</v>
      </c>
      <c r="K112" s="530" t="e">
        <f t="shared" si="12"/>
        <v>#REF!</v>
      </c>
      <c r="L112" s="482" t="e">
        <f t="shared" si="13"/>
        <v>#REF!</v>
      </c>
      <c r="Q112" s="483"/>
      <c r="R112" s="483"/>
      <c r="S112" s="483"/>
      <c r="T112" s="483"/>
    </row>
    <row r="113" spans="1:20" s="479" customFormat="1" ht="11.25">
      <c r="A113" s="527"/>
      <c r="B113" s="519"/>
      <c r="C113" s="522"/>
      <c r="D113" s="531" t="s">
        <v>1778</v>
      </c>
      <c r="E113" s="531" t="s">
        <v>1779</v>
      </c>
      <c r="F113" s="532"/>
      <c r="G113" s="522"/>
      <c r="H113" s="522"/>
      <c r="I113" s="477" t="e">
        <f>#REF!</f>
        <v>#REF!</v>
      </c>
      <c r="J113" s="477" t="e">
        <f>#REF!</f>
        <v>#REF!</v>
      </c>
      <c r="K113" s="530" t="e">
        <f t="shared" si="12"/>
        <v>#REF!</v>
      </c>
      <c r="L113" s="482" t="e">
        <f t="shared" si="13"/>
        <v>#REF!</v>
      </c>
      <c r="Q113" s="483"/>
      <c r="R113" s="483"/>
      <c r="S113" s="483"/>
      <c r="T113" s="483"/>
    </row>
    <row r="114" spans="1:20" s="479" customFormat="1" ht="11.25">
      <c r="A114" s="527"/>
      <c r="B114" s="519"/>
      <c r="C114" s="522"/>
      <c r="D114" s="531" t="s">
        <v>1512</v>
      </c>
      <c r="E114" s="531" t="s">
        <v>1782</v>
      </c>
      <c r="F114" s="532"/>
      <c r="G114" s="522"/>
      <c r="H114" s="522"/>
      <c r="I114" s="477" t="e">
        <f>#REF!</f>
        <v>#REF!</v>
      </c>
      <c r="J114" s="477" t="e">
        <f>#REF!</f>
        <v>#REF!</v>
      </c>
      <c r="K114" s="530" t="e">
        <f t="shared" si="12"/>
        <v>#REF!</v>
      </c>
      <c r="L114" s="482" t="e">
        <f t="shared" si="13"/>
        <v>#REF!</v>
      </c>
      <c r="Q114" s="483"/>
      <c r="R114" s="483"/>
      <c r="S114" s="483"/>
      <c r="T114" s="483"/>
    </row>
    <row r="115" spans="1:20" s="479" customFormat="1" ht="11.25">
      <c r="A115" s="527"/>
      <c r="B115" s="519"/>
      <c r="C115" s="522"/>
      <c r="D115" s="531" t="s">
        <v>1780</v>
      </c>
      <c r="E115" s="531" t="s">
        <v>1781</v>
      </c>
      <c r="F115" s="532"/>
      <c r="G115" s="522"/>
      <c r="H115" s="522"/>
      <c r="I115" s="477" t="e">
        <f>#REF!</f>
        <v>#REF!</v>
      </c>
      <c r="J115" s="477" t="e">
        <f>#REF!</f>
        <v>#REF!</v>
      </c>
      <c r="K115" s="530" t="e">
        <f t="shared" si="12"/>
        <v>#REF!</v>
      </c>
      <c r="L115" s="482" t="e">
        <f t="shared" si="13"/>
        <v>#REF!</v>
      </c>
      <c r="Q115" s="483"/>
      <c r="R115" s="483"/>
      <c r="S115" s="483"/>
      <c r="T115" s="483"/>
    </row>
    <row r="116" spans="1:20" s="479" customFormat="1" ht="11.25">
      <c r="A116" s="527"/>
      <c r="B116" s="519"/>
      <c r="C116" s="584" t="s">
        <v>144</v>
      </c>
      <c r="D116" s="584" t="s">
        <v>1783</v>
      </c>
      <c r="E116" s="522"/>
      <c r="F116" s="532"/>
      <c r="G116" s="522"/>
      <c r="H116" s="522"/>
      <c r="I116" s="477" t="e">
        <f>#REF!</f>
        <v>#REF!</v>
      </c>
      <c r="J116" s="477" t="e">
        <f>#REF!</f>
        <v>#REF!</v>
      </c>
      <c r="K116" s="530" t="e">
        <f t="shared" si="12"/>
        <v>#REF!</v>
      </c>
      <c r="L116" s="482" t="e">
        <f t="shared" si="13"/>
        <v>#REF!</v>
      </c>
      <c r="Q116" s="483"/>
      <c r="R116" s="483"/>
      <c r="S116" s="483"/>
      <c r="T116" s="483"/>
    </row>
    <row r="117" spans="1:20" s="479" customFormat="1" ht="11.25">
      <c r="A117" s="527"/>
      <c r="B117" s="519"/>
      <c r="C117" s="584" t="s">
        <v>1296</v>
      </c>
      <c r="D117" s="584" t="s">
        <v>1784</v>
      </c>
      <c r="E117" s="522"/>
      <c r="F117" s="532"/>
      <c r="G117" s="522"/>
      <c r="H117" s="522"/>
      <c r="I117" s="477" t="e">
        <f>#REF!</f>
        <v>#REF!</v>
      </c>
      <c r="J117" s="477" t="e">
        <f>#REF!</f>
        <v>#REF!</v>
      </c>
      <c r="K117" s="530" t="e">
        <f t="shared" si="12"/>
        <v>#REF!</v>
      </c>
      <c r="L117" s="482" t="e">
        <f t="shared" si="13"/>
        <v>#REF!</v>
      </c>
      <c r="Q117" s="483"/>
      <c r="R117" s="483"/>
      <c r="S117" s="483"/>
      <c r="T117" s="483"/>
    </row>
    <row r="118" spans="1:20" s="479" customFormat="1" ht="11.25">
      <c r="A118" s="480"/>
      <c r="B118" s="466"/>
      <c r="C118" s="584" t="s">
        <v>1297</v>
      </c>
      <c r="D118" s="584" t="s">
        <v>1785</v>
      </c>
      <c r="E118" s="466"/>
      <c r="F118" s="474"/>
      <c r="G118" s="475"/>
      <c r="H118" s="583"/>
      <c r="I118" s="477" t="e">
        <f>#REF!</f>
        <v>#REF!</v>
      </c>
      <c r="J118" s="477" t="e">
        <f>#REF!</f>
        <v>#REF!</v>
      </c>
      <c r="K118" s="530" t="e">
        <f t="shared" si="12"/>
        <v>#REF!</v>
      </c>
      <c r="L118" s="482" t="e">
        <f t="shared" si="13"/>
        <v>#REF!</v>
      </c>
      <c r="Q118" s="483"/>
      <c r="R118" s="483"/>
      <c r="S118" s="483"/>
      <c r="T118" s="483"/>
    </row>
    <row r="119" spans="1:20" s="464" customFormat="1" ht="11.25">
      <c r="A119" s="465"/>
      <c r="B119" s="582" t="s">
        <v>1313</v>
      </c>
      <c r="C119" s="582" t="s">
        <v>1786</v>
      </c>
      <c r="D119" s="466"/>
      <c r="E119" s="466"/>
      <c r="F119" s="467"/>
      <c r="G119" s="469"/>
      <c r="H119" s="579"/>
      <c r="I119" s="470" t="e">
        <f>#REF!</f>
        <v>#REF!</v>
      </c>
      <c r="J119" s="470" t="e">
        <f>#REF!</f>
        <v>#REF!</v>
      </c>
      <c r="K119" s="585" t="e">
        <f t="shared" si="12"/>
        <v>#REF!</v>
      </c>
      <c r="L119" s="485" t="e">
        <f t="shared" si="13"/>
        <v>#REF!</v>
      </c>
      <c r="Q119" s="486"/>
      <c r="R119" s="486"/>
      <c r="S119" s="486"/>
      <c r="T119" s="486"/>
    </row>
    <row r="120" spans="1:20" s="464" customFormat="1" ht="11.25">
      <c r="A120" s="465"/>
      <c r="B120" s="582" t="s">
        <v>471</v>
      </c>
      <c r="C120" s="514" t="s">
        <v>87</v>
      </c>
      <c r="D120" s="466"/>
      <c r="E120" s="466"/>
      <c r="F120" s="467"/>
      <c r="G120" s="469"/>
      <c r="H120" s="579"/>
      <c r="I120" s="470" t="e">
        <f>#REF!</f>
        <v>#REF!</v>
      </c>
      <c r="J120" s="470" t="e">
        <f>#REF!</f>
        <v>#REF!</v>
      </c>
      <c r="K120" s="585" t="e">
        <f t="shared" si="12"/>
        <v>#REF!</v>
      </c>
      <c r="L120" s="485" t="e">
        <f t="shared" si="13"/>
        <v>#REF!</v>
      </c>
      <c r="Q120" s="486"/>
      <c r="R120" s="486"/>
      <c r="S120" s="486"/>
      <c r="T120" s="486"/>
    </row>
    <row r="121" spans="1:20" s="464" customFormat="1" ht="11.25">
      <c r="A121" s="465"/>
      <c r="B121" s="582" t="s">
        <v>1357</v>
      </c>
      <c r="C121" s="514" t="s">
        <v>100</v>
      </c>
      <c r="D121" s="466"/>
      <c r="E121" s="466"/>
      <c r="F121" s="468"/>
      <c r="G121" s="469"/>
      <c r="H121" s="579"/>
      <c r="I121" s="470" t="e">
        <f>#REF!+#REF!+#REF!</f>
        <v>#REF!</v>
      </c>
      <c r="J121" s="470" t="e">
        <f>#REF!+#REF!+#REF!</f>
        <v>#REF!</v>
      </c>
      <c r="K121" s="470" t="e">
        <f t="shared" si="12"/>
        <v>#REF!</v>
      </c>
      <c r="L121" s="485" t="e">
        <f t="shared" si="13"/>
        <v>#REF!</v>
      </c>
      <c r="Q121" s="486"/>
      <c r="R121" s="486"/>
      <c r="S121" s="486"/>
      <c r="T121" s="486"/>
    </row>
    <row r="122" spans="1:20" s="464" customFormat="1" ht="11.25">
      <c r="A122" s="465"/>
      <c r="B122" s="582" t="s">
        <v>1358</v>
      </c>
      <c r="C122" s="514" t="s">
        <v>101</v>
      </c>
      <c r="D122" s="466"/>
      <c r="E122" s="466"/>
      <c r="F122" s="467"/>
      <c r="G122" s="469"/>
      <c r="H122" s="579"/>
      <c r="I122" s="470" t="e">
        <f>#REF!</f>
        <v>#REF!</v>
      </c>
      <c r="J122" s="470" t="e">
        <f>#REF!</f>
        <v>#REF!</v>
      </c>
      <c r="K122" s="470" t="e">
        <f t="shared" si="12"/>
        <v>#REF!</v>
      </c>
      <c r="L122" s="485" t="e">
        <f t="shared" si="13"/>
        <v>#REF!</v>
      </c>
      <c r="Q122" s="486"/>
      <c r="R122" s="486"/>
      <c r="S122" s="486"/>
      <c r="T122" s="486"/>
    </row>
    <row r="123" spans="1:20" s="464" customFormat="1" ht="11.25">
      <c r="A123" s="465"/>
      <c r="B123" s="582" t="s">
        <v>1359</v>
      </c>
      <c r="C123" s="514" t="s">
        <v>102</v>
      </c>
      <c r="D123" s="466"/>
      <c r="E123" s="466"/>
      <c r="F123" s="467"/>
      <c r="G123" s="469"/>
      <c r="H123" s="579"/>
      <c r="I123" s="585" t="e">
        <f>#REF!</f>
        <v>#REF!</v>
      </c>
      <c r="J123" s="585" t="e">
        <f>#REF!</f>
        <v>#REF!</v>
      </c>
      <c r="K123" s="470" t="e">
        <f t="shared" si="12"/>
        <v>#REF!</v>
      </c>
      <c r="L123" s="485" t="e">
        <f t="shared" si="13"/>
        <v>#REF!</v>
      </c>
      <c r="Q123" s="486"/>
      <c r="R123" s="486"/>
      <c r="S123" s="486"/>
      <c r="T123" s="486"/>
    </row>
    <row r="124" spans="1:20" s="464" customFormat="1" ht="11.25">
      <c r="A124" s="644" t="s">
        <v>58</v>
      </c>
      <c r="B124" s="645"/>
      <c r="C124" s="645"/>
      <c r="D124" s="645"/>
      <c r="E124" s="645"/>
      <c r="F124" s="645"/>
      <c r="G124" s="671"/>
      <c r="H124" s="645"/>
      <c r="I124" s="512" t="e">
        <f>I109+I110+SUM(I119:I123)</f>
        <v>#REF!</v>
      </c>
      <c r="J124" s="512" t="e">
        <f>J109+J110+SUM(J119:J123)</f>
        <v>#REF!</v>
      </c>
      <c r="K124" s="512" t="e">
        <f t="shared" si="12"/>
        <v>#REF!</v>
      </c>
      <c r="L124" s="513" t="e">
        <f t="shared" si="13"/>
        <v>#REF!</v>
      </c>
      <c r="M124" s="586"/>
      <c r="Q124" s="486"/>
      <c r="R124" s="486"/>
      <c r="S124" s="486"/>
      <c r="T124" s="486"/>
    </row>
    <row r="125" spans="1:20" s="464" customFormat="1" ht="11.25">
      <c r="A125" s="587" t="s">
        <v>1365</v>
      </c>
      <c r="B125" s="578" t="s">
        <v>103</v>
      </c>
      <c r="C125" s="582"/>
      <c r="D125" s="466"/>
      <c r="E125" s="466"/>
      <c r="F125" s="468"/>
      <c r="G125" s="588"/>
      <c r="H125" s="579"/>
      <c r="I125" s="470"/>
      <c r="J125" s="470"/>
      <c r="K125" s="470"/>
      <c r="L125" s="485"/>
      <c r="Q125" s="486"/>
      <c r="R125" s="486"/>
      <c r="S125" s="486"/>
      <c r="T125" s="486"/>
    </row>
    <row r="126" spans="1:20" s="464" customFormat="1" ht="11.25">
      <c r="A126" s="587"/>
      <c r="B126" s="582" t="s">
        <v>572</v>
      </c>
      <c r="C126" s="578" t="s">
        <v>1787</v>
      </c>
      <c r="D126" s="466"/>
      <c r="E126" s="466"/>
      <c r="F126" s="468"/>
      <c r="G126" s="469"/>
      <c r="H126" s="579"/>
      <c r="I126" s="470" t="e">
        <f>#REF!</f>
        <v>#REF!</v>
      </c>
      <c r="J126" s="470" t="e">
        <f>#REF!</f>
        <v>#REF!</v>
      </c>
      <c r="K126" s="470" t="e">
        <f t="shared" ref="K126:K131" si="14">I126-J126</f>
        <v>#REF!</v>
      </c>
      <c r="L126" s="485" t="e">
        <f t="shared" ref="L126:L131" si="15">IF(J126=0,"-    ",K126/J126)</f>
        <v>#REF!</v>
      </c>
      <c r="Q126" s="486"/>
      <c r="R126" s="486"/>
      <c r="S126" s="486"/>
      <c r="T126" s="486"/>
    </row>
    <row r="127" spans="1:20" s="464" customFormat="1" ht="11.25">
      <c r="A127" s="587"/>
      <c r="B127" s="582" t="s">
        <v>573</v>
      </c>
      <c r="C127" s="578" t="s">
        <v>104</v>
      </c>
      <c r="D127" s="466"/>
      <c r="E127" s="466"/>
      <c r="F127" s="514"/>
      <c r="G127" s="469"/>
      <c r="H127" s="579"/>
      <c r="I127" s="470" t="e">
        <f>#REF!</f>
        <v>#REF!</v>
      </c>
      <c r="J127" s="470" t="e">
        <f>#REF!</f>
        <v>#REF!</v>
      </c>
      <c r="K127" s="470" t="e">
        <f t="shared" si="14"/>
        <v>#REF!</v>
      </c>
      <c r="L127" s="485" t="e">
        <f t="shared" si="15"/>
        <v>#REF!</v>
      </c>
      <c r="Q127" s="486"/>
      <c r="R127" s="486"/>
      <c r="S127" s="486"/>
      <c r="T127" s="486"/>
    </row>
    <row r="128" spans="1:20" s="464" customFormat="1" ht="11.25">
      <c r="A128" s="587"/>
      <c r="B128" s="582" t="s">
        <v>144</v>
      </c>
      <c r="C128" s="578" t="s">
        <v>1788</v>
      </c>
      <c r="D128" s="466"/>
      <c r="E128" s="466"/>
      <c r="F128" s="468"/>
      <c r="G128" s="469"/>
      <c r="H128" s="579"/>
      <c r="I128" s="470" t="e">
        <f>#REF!</f>
        <v>#REF!</v>
      </c>
      <c r="J128" s="470" t="e">
        <f>#REF!</f>
        <v>#REF!</v>
      </c>
      <c r="K128" s="470" t="e">
        <f t="shared" si="14"/>
        <v>#REF!</v>
      </c>
      <c r="L128" s="485" t="e">
        <f t="shared" si="15"/>
        <v>#REF!</v>
      </c>
      <c r="Q128" s="486"/>
      <c r="R128" s="486"/>
      <c r="S128" s="486"/>
      <c r="T128" s="486"/>
    </row>
    <row r="129" spans="1:20" s="464" customFormat="1" ht="11.25">
      <c r="A129" s="587"/>
      <c r="B129" s="582" t="s">
        <v>1296</v>
      </c>
      <c r="C129" s="582" t="s">
        <v>1789</v>
      </c>
      <c r="D129" s="466"/>
      <c r="E129" s="466"/>
      <c r="F129" s="514"/>
      <c r="G129" s="469"/>
      <c r="H129" s="579"/>
      <c r="I129" s="470" t="e">
        <f>#REF!</f>
        <v>#REF!</v>
      </c>
      <c r="J129" s="470" t="e">
        <f>#REF!</f>
        <v>#REF!</v>
      </c>
      <c r="K129" s="470" t="e">
        <f t="shared" si="14"/>
        <v>#REF!</v>
      </c>
      <c r="L129" s="485" t="e">
        <f t="shared" si="15"/>
        <v>#REF!</v>
      </c>
      <c r="Q129" s="486"/>
      <c r="R129" s="486"/>
      <c r="S129" s="486"/>
      <c r="T129" s="486"/>
    </row>
    <row r="130" spans="1:20" s="464" customFormat="1" ht="11.25">
      <c r="A130" s="587"/>
      <c r="B130" s="582" t="s">
        <v>1297</v>
      </c>
      <c r="C130" s="582" t="s">
        <v>1790</v>
      </c>
      <c r="D130" s="466"/>
      <c r="E130" s="466"/>
      <c r="F130" s="514"/>
      <c r="G130" s="589"/>
      <c r="H130" s="579"/>
      <c r="I130" s="470" t="e">
        <f>#REF!</f>
        <v>#REF!</v>
      </c>
      <c r="J130" s="470" t="e">
        <f>#REF!</f>
        <v>#REF!</v>
      </c>
      <c r="K130" s="470" t="e">
        <f t="shared" si="14"/>
        <v>#REF!</v>
      </c>
      <c r="L130" s="485" t="e">
        <f t="shared" si="15"/>
        <v>#REF!</v>
      </c>
      <c r="Q130" s="486"/>
      <c r="R130" s="486"/>
      <c r="S130" s="486"/>
      <c r="T130" s="486"/>
    </row>
    <row r="131" spans="1:20" s="464" customFormat="1" ht="11.25">
      <c r="A131" s="672" t="s">
        <v>475</v>
      </c>
      <c r="B131" s="673"/>
      <c r="C131" s="673"/>
      <c r="D131" s="673"/>
      <c r="E131" s="673"/>
      <c r="F131" s="673"/>
      <c r="G131" s="674"/>
      <c r="H131" s="673"/>
      <c r="I131" s="512" t="e">
        <f>SUM(I126:I130)</f>
        <v>#REF!</v>
      </c>
      <c r="J131" s="512" t="e">
        <f>SUM(J126:J130)</f>
        <v>#REF!</v>
      </c>
      <c r="K131" s="512" t="e">
        <f t="shared" si="14"/>
        <v>#REF!</v>
      </c>
      <c r="L131" s="513" t="e">
        <f t="shared" si="15"/>
        <v>#REF!</v>
      </c>
      <c r="Q131" s="486"/>
      <c r="R131" s="486"/>
      <c r="S131" s="486"/>
      <c r="T131" s="486"/>
    </row>
    <row r="132" spans="1:20" s="464" customFormat="1" ht="11.25">
      <c r="A132" s="587" t="s">
        <v>1371</v>
      </c>
      <c r="B132" s="582" t="s">
        <v>1791</v>
      </c>
      <c r="C132" s="582"/>
      <c r="D132" s="466"/>
      <c r="E132" s="466"/>
      <c r="F132" s="514"/>
      <c r="G132" s="588"/>
      <c r="H132" s="579"/>
      <c r="I132" s="470"/>
      <c r="J132" s="470"/>
      <c r="K132" s="470"/>
      <c r="L132" s="485"/>
      <c r="Q132" s="486"/>
      <c r="R132" s="486"/>
      <c r="S132" s="486"/>
      <c r="T132" s="486"/>
    </row>
    <row r="133" spans="1:20" s="464" customFormat="1" ht="11.25">
      <c r="A133" s="587"/>
      <c r="B133" s="582" t="s">
        <v>572</v>
      </c>
      <c r="C133" s="582" t="s">
        <v>1792</v>
      </c>
      <c r="D133" s="466"/>
      <c r="E133" s="466"/>
      <c r="F133" s="514"/>
      <c r="G133" s="469"/>
      <c r="H133" s="579"/>
      <c r="I133" s="470" t="e">
        <f>#REF!</f>
        <v>#REF!</v>
      </c>
      <c r="J133" s="470" t="e">
        <f>#REF!</f>
        <v>#REF!</v>
      </c>
      <c r="K133" s="470" t="e">
        <f>I133-J133</f>
        <v>#REF!</v>
      </c>
      <c r="L133" s="485" t="e">
        <f>IF(J133=0,"-    ",K133/J133)</f>
        <v>#REF!</v>
      </c>
      <c r="Q133" s="486"/>
      <c r="R133" s="486"/>
      <c r="S133" s="486"/>
      <c r="T133" s="486"/>
    </row>
    <row r="134" spans="1:20" s="464" customFormat="1" ht="11.25">
      <c r="A134" s="587"/>
      <c r="B134" s="582" t="s">
        <v>573</v>
      </c>
      <c r="C134" s="582" t="s">
        <v>1793</v>
      </c>
      <c r="D134" s="466"/>
      <c r="E134" s="466"/>
      <c r="F134" s="514"/>
      <c r="G134" s="589"/>
      <c r="H134" s="579"/>
      <c r="I134" s="470" t="e">
        <f>#REF!</f>
        <v>#REF!</v>
      </c>
      <c r="J134" s="470" t="e">
        <f>#REF!</f>
        <v>#REF!</v>
      </c>
      <c r="K134" s="470" t="e">
        <f>I134-J134</f>
        <v>#REF!</v>
      </c>
      <c r="L134" s="485" t="e">
        <f>IF(J134=0,"-    ",K134/J134)</f>
        <v>#REF!</v>
      </c>
      <c r="Q134" s="486"/>
      <c r="R134" s="486"/>
      <c r="S134" s="486"/>
      <c r="T134" s="486"/>
    </row>
    <row r="135" spans="1:20" s="464" customFormat="1" ht="11.25">
      <c r="A135" s="672" t="s">
        <v>478</v>
      </c>
      <c r="B135" s="673"/>
      <c r="C135" s="673"/>
      <c r="D135" s="673"/>
      <c r="E135" s="673"/>
      <c r="F135" s="673"/>
      <c r="G135" s="675"/>
      <c r="H135" s="673"/>
      <c r="I135" s="512" t="e">
        <f>SUM(I133:I134)</f>
        <v>#REF!</v>
      </c>
      <c r="J135" s="512" t="e">
        <f>SUM(J133:J134)</f>
        <v>#REF!</v>
      </c>
      <c r="K135" s="512" t="e">
        <f>I135-J135</f>
        <v>#REF!</v>
      </c>
      <c r="L135" s="513" t="e">
        <f>IF(J135=0,"-    ",K135/J135)</f>
        <v>#REF!</v>
      </c>
      <c r="Q135" s="486"/>
      <c r="R135" s="486"/>
      <c r="S135" s="486"/>
      <c r="T135" s="486"/>
    </row>
    <row r="136" spans="1:20" s="464" customFormat="1" ht="11.25">
      <c r="A136" s="590" t="s">
        <v>1374</v>
      </c>
      <c r="B136" s="578" t="s">
        <v>1794</v>
      </c>
      <c r="C136" s="591"/>
      <c r="D136" s="591"/>
      <c r="E136" s="591"/>
      <c r="F136" s="468"/>
      <c r="G136" s="468"/>
      <c r="H136" s="468"/>
      <c r="I136" s="470"/>
      <c r="J136" s="470"/>
      <c r="K136" s="470"/>
      <c r="L136" s="485"/>
      <c r="Q136" s="486"/>
      <c r="R136" s="486"/>
      <c r="S136" s="486"/>
      <c r="T136" s="486"/>
    </row>
    <row r="137" spans="1:20" s="464" customFormat="1" ht="11.25">
      <c r="A137" s="471"/>
      <c r="B137" s="466"/>
      <c r="C137" s="466"/>
      <c r="D137" s="466"/>
      <c r="E137" s="466"/>
      <c r="F137" s="578"/>
      <c r="G137" s="592" t="s">
        <v>94</v>
      </c>
      <c r="H137" s="593" t="s">
        <v>95</v>
      </c>
      <c r="I137" s="470"/>
      <c r="J137" s="470"/>
      <c r="K137" s="470"/>
      <c r="L137" s="485"/>
      <c r="Q137" s="486"/>
      <c r="R137" s="486"/>
      <c r="S137" s="486"/>
      <c r="T137" s="486"/>
    </row>
    <row r="138" spans="1:20" s="464" customFormat="1" ht="11.25">
      <c r="A138" s="471"/>
      <c r="B138" s="582" t="s">
        <v>572</v>
      </c>
      <c r="C138" s="578" t="s">
        <v>1795</v>
      </c>
      <c r="D138" s="466"/>
      <c r="E138" s="466"/>
      <c r="F138" s="578"/>
      <c r="G138" s="580"/>
      <c r="H138" s="579"/>
      <c r="I138" s="594" t="e">
        <f>#REF!</f>
        <v>#REF!</v>
      </c>
      <c r="J138" s="594" t="e">
        <f>#REF!</f>
        <v>#REF!</v>
      </c>
      <c r="K138" s="594" t="e">
        <f t="shared" ref="K138:K156" si="16">I138-J138</f>
        <v>#REF!</v>
      </c>
      <c r="L138" s="595" t="e">
        <f t="shared" ref="L138:L156" si="17">IF(J138=0,"-    ",K138/J138)</f>
        <v>#REF!</v>
      </c>
      <c r="Q138" s="486"/>
      <c r="R138" s="486"/>
      <c r="S138" s="486"/>
      <c r="T138" s="486"/>
    </row>
    <row r="139" spans="1:20" s="464" customFormat="1" ht="11.25">
      <c r="A139" s="471"/>
      <c r="B139" s="582" t="s">
        <v>573</v>
      </c>
      <c r="C139" s="596" t="s">
        <v>1796</v>
      </c>
      <c r="D139" s="466"/>
      <c r="E139" s="466"/>
      <c r="F139" s="468"/>
      <c r="G139" s="580"/>
      <c r="H139" s="579"/>
      <c r="I139" s="594" t="e">
        <f>#REF!</f>
        <v>#REF!</v>
      </c>
      <c r="J139" s="594" t="e">
        <f>#REF!</f>
        <v>#REF!</v>
      </c>
      <c r="K139" s="594" t="e">
        <f t="shared" si="16"/>
        <v>#REF!</v>
      </c>
      <c r="L139" s="595" t="e">
        <f t="shared" si="17"/>
        <v>#REF!</v>
      </c>
      <c r="Q139" s="486"/>
      <c r="R139" s="486"/>
      <c r="S139" s="486"/>
      <c r="T139" s="486"/>
    </row>
    <row r="140" spans="1:20" s="464" customFormat="1" ht="11.25">
      <c r="A140" s="471"/>
      <c r="B140" s="582" t="s">
        <v>144</v>
      </c>
      <c r="C140" s="578" t="s">
        <v>1797</v>
      </c>
      <c r="D140" s="466"/>
      <c r="E140" s="466"/>
      <c r="F140" s="468"/>
      <c r="G140" s="580">
        <v>137866</v>
      </c>
      <c r="H140" s="579">
        <v>423386</v>
      </c>
      <c r="I140" s="594" t="e">
        <f>#REF!</f>
        <v>#REF!</v>
      </c>
      <c r="J140" s="594" t="e">
        <f>#REF!</f>
        <v>#REF!</v>
      </c>
      <c r="K140" s="594" t="e">
        <f t="shared" si="16"/>
        <v>#REF!</v>
      </c>
      <c r="L140" s="595" t="e">
        <f t="shared" si="17"/>
        <v>#REF!</v>
      </c>
      <c r="Q140" s="486"/>
      <c r="R140" s="486"/>
      <c r="S140" s="486"/>
      <c r="T140" s="486"/>
    </row>
    <row r="141" spans="1:20" s="464" customFormat="1" ht="11.25">
      <c r="A141" s="471"/>
      <c r="B141" s="582" t="s">
        <v>1296</v>
      </c>
      <c r="C141" s="596" t="s">
        <v>1798</v>
      </c>
      <c r="D141" s="466"/>
      <c r="E141" s="466"/>
      <c r="F141" s="578"/>
      <c r="G141" s="580"/>
      <c r="H141" s="579"/>
      <c r="I141" s="594" t="e">
        <f>#REF!</f>
        <v>#REF!</v>
      </c>
      <c r="J141" s="594" t="e">
        <f>#REF!</f>
        <v>#REF!</v>
      </c>
      <c r="K141" s="594" t="e">
        <f t="shared" si="16"/>
        <v>#REF!</v>
      </c>
      <c r="L141" s="595" t="e">
        <f t="shared" si="17"/>
        <v>#REF!</v>
      </c>
      <c r="Q141" s="486"/>
      <c r="R141" s="486"/>
      <c r="S141" s="486"/>
      <c r="T141" s="486"/>
    </row>
    <row r="142" spans="1:20" s="464" customFormat="1" ht="11.25">
      <c r="A142" s="471"/>
      <c r="B142" s="582" t="s">
        <v>1297</v>
      </c>
      <c r="C142" s="578" t="s">
        <v>1799</v>
      </c>
      <c r="D142" s="466"/>
      <c r="E142" s="466"/>
      <c r="F142" s="468"/>
      <c r="G142" s="580">
        <f>G143+G144+G145+G146+G147+G148</f>
        <v>4174146</v>
      </c>
      <c r="H142" s="597">
        <f>H143+H144+H145+H146+H147+H148</f>
        <v>0</v>
      </c>
      <c r="I142" s="594" t="e">
        <f>I143+I144+I145+I146+I147+I148</f>
        <v>#REF!</v>
      </c>
      <c r="J142" s="594" t="e">
        <f>J143+J144+J145+J146+J147+J148</f>
        <v>#REF!</v>
      </c>
      <c r="K142" s="594" t="e">
        <f t="shared" si="16"/>
        <v>#REF!</v>
      </c>
      <c r="L142" s="595" t="e">
        <f t="shared" si="17"/>
        <v>#REF!</v>
      </c>
      <c r="Q142" s="486"/>
      <c r="R142" s="486"/>
      <c r="S142" s="486"/>
      <c r="T142" s="486"/>
    </row>
    <row r="143" spans="1:20" s="479" customFormat="1" ht="11.25">
      <c r="A143" s="471"/>
      <c r="B143" s="466"/>
      <c r="C143" s="474" t="s">
        <v>1511</v>
      </c>
      <c r="D143" s="676" t="s">
        <v>1390</v>
      </c>
      <c r="E143" s="676"/>
      <c r="F143" s="677"/>
      <c r="G143" s="506">
        <v>1804952</v>
      </c>
      <c r="H143" s="598"/>
      <c r="I143" s="599" t="e">
        <f>#REF!+#REF!+#REF!</f>
        <v>#REF!</v>
      </c>
      <c r="J143" s="599" t="e">
        <f>#REF!+#REF!+#REF!</f>
        <v>#REF!</v>
      </c>
      <c r="K143" s="599" t="e">
        <f t="shared" si="16"/>
        <v>#REF!</v>
      </c>
      <c r="L143" s="600" t="e">
        <f t="shared" si="17"/>
        <v>#REF!</v>
      </c>
      <c r="Q143" s="483"/>
      <c r="R143" s="483"/>
      <c r="S143" s="483"/>
      <c r="T143" s="483"/>
    </row>
    <row r="144" spans="1:20" s="479" customFormat="1" ht="19.149999999999999" customHeight="1">
      <c r="A144" s="471"/>
      <c r="B144" s="466"/>
      <c r="C144" s="474" t="s">
        <v>1512</v>
      </c>
      <c r="D144" s="676" t="s">
        <v>491</v>
      </c>
      <c r="E144" s="676"/>
      <c r="F144" s="677"/>
      <c r="G144" s="506"/>
      <c r="H144" s="598"/>
      <c r="I144" s="599" t="e">
        <f>#REF!</f>
        <v>#REF!</v>
      </c>
      <c r="J144" s="599" t="e">
        <f>#REF!</f>
        <v>#REF!</v>
      </c>
      <c r="K144" s="599" t="e">
        <f t="shared" si="16"/>
        <v>#REF!</v>
      </c>
      <c r="L144" s="600" t="e">
        <f t="shared" si="17"/>
        <v>#REF!</v>
      </c>
      <c r="Q144" s="483"/>
      <c r="R144" s="483"/>
      <c r="S144" s="483"/>
      <c r="T144" s="483"/>
    </row>
    <row r="145" spans="1:20" s="479" customFormat="1" ht="19.149999999999999" customHeight="1">
      <c r="A145" s="471"/>
      <c r="B145" s="466"/>
      <c r="C145" s="474" t="s">
        <v>1513</v>
      </c>
      <c r="D145" s="676" t="s">
        <v>492</v>
      </c>
      <c r="E145" s="676"/>
      <c r="F145" s="677"/>
      <c r="G145" s="506"/>
      <c r="H145" s="598"/>
      <c r="I145" s="599" t="e">
        <f>#REF!</f>
        <v>#REF!</v>
      </c>
      <c r="J145" s="599" t="e">
        <f>#REF!</f>
        <v>#REF!</v>
      </c>
      <c r="K145" s="599" t="e">
        <f t="shared" si="16"/>
        <v>#REF!</v>
      </c>
      <c r="L145" s="600" t="e">
        <f t="shared" si="17"/>
        <v>#REF!</v>
      </c>
      <c r="P145" s="642"/>
      <c r="Q145" s="483"/>
      <c r="R145" s="483"/>
      <c r="S145" s="483"/>
      <c r="T145" s="483"/>
    </row>
    <row r="146" spans="1:20" s="479" customFormat="1" ht="11.25">
      <c r="A146" s="471"/>
      <c r="B146" s="466"/>
      <c r="C146" s="474" t="s">
        <v>1514</v>
      </c>
      <c r="D146" s="676" t="s">
        <v>493</v>
      </c>
      <c r="E146" s="676"/>
      <c r="F146" s="677"/>
      <c r="G146" s="506">
        <v>2176927</v>
      </c>
      <c r="H146" s="598"/>
      <c r="I146" s="599" t="e">
        <f>#REF!</f>
        <v>#REF!</v>
      </c>
      <c r="J146" s="599" t="e">
        <f>#REF!</f>
        <v>#REF!</v>
      </c>
      <c r="K146" s="599" t="e">
        <f t="shared" si="16"/>
        <v>#REF!</v>
      </c>
      <c r="L146" s="600" t="e">
        <f t="shared" si="17"/>
        <v>#REF!</v>
      </c>
      <c r="P146" s="642"/>
      <c r="Q146" s="483"/>
      <c r="R146" s="483"/>
      <c r="S146" s="483"/>
      <c r="T146" s="483"/>
    </row>
    <row r="147" spans="1:20" s="479" customFormat="1" ht="21.6" customHeight="1">
      <c r="A147" s="471"/>
      <c r="B147" s="466"/>
      <c r="C147" s="474" t="s">
        <v>1515</v>
      </c>
      <c r="D147" s="676" t="s">
        <v>494</v>
      </c>
      <c r="E147" s="676"/>
      <c r="F147" s="677"/>
      <c r="G147" s="506"/>
      <c r="H147" s="598"/>
      <c r="I147" s="599" t="e">
        <f>#REF!</f>
        <v>#REF!</v>
      </c>
      <c r="J147" s="599" t="e">
        <f>#REF!</f>
        <v>#REF!</v>
      </c>
      <c r="K147" s="599" t="e">
        <f t="shared" si="16"/>
        <v>#REF!</v>
      </c>
      <c r="L147" s="600" t="e">
        <f t="shared" si="17"/>
        <v>#REF!</v>
      </c>
      <c r="P147" s="642"/>
      <c r="Q147" s="483"/>
      <c r="R147" s="483"/>
      <c r="S147" s="483"/>
      <c r="T147" s="483"/>
    </row>
    <row r="148" spans="1:20" s="479" customFormat="1" ht="11.25">
      <c r="A148" s="471"/>
      <c r="B148" s="466"/>
      <c r="C148" s="474" t="s">
        <v>1516</v>
      </c>
      <c r="D148" s="676" t="s">
        <v>495</v>
      </c>
      <c r="E148" s="676"/>
      <c r="F148" s="677"/>
      <c r="G148" s="506">
        <v>192267</v>
      </c>
      <c r="H148" s="598"/>
      <c r="I148" s="599" t="e">
        <f>#REF!</f>
        <v>#REF!</v>
      </c>
      <c r="J148" s="599" t="e">
        <f>#REF!</f>
        <v>#REF!</v>
      </c>
      <c r="K148" s="599" t="e">
        <f t="shared" si="16"/>
        <v>#REF!</v>
      </c>
      <c r="L148" s="600" t="e">
        <f t="shared" si="17"/>
        <v>#REF!</v>
      </c>
      <c r="P148" s="642"/>
      <c r="Q148" s="483"/>
      <c r="R148" s="483"/>
      <c r="S148" s="483"/>
      <c r="T148" s="483"/>
    </row>
    <row r="149" spans="1:20" s="464" customFormat="1" ht="11.25">
      <c r="A149" s="471"/>
      <c r="B149" s="582" t="s">
        <v>1306</v>
      </c>
      <c r="C149" s="582" t="s">
        <v>496</v>
      </c>
      <c r="D149" s="582"/>
      <c r="E149" s="466"/>
      <c r="F149" s="578"/>
      <c r="G149" s="580">
        <v>813193</v>
      </c>
      <c r="H149" s="579"/>
      <c r="I149" s="594" t="e">
        <f>#REF!</f>
        <v>#REF!</v>
      </c>
      <c r="J149" s="594" t="e">
        <f>#REF!</f>
        <v>#REF!</v>
      </c>
      <c r="K149" s="594" t="e">
        <f t="shared" si="16"/>
        <v>#REF!</v>
      </c>
      <c r="L149" s="595" t="e">
        <f t="shared" si="17"/>
        <v>#REF!</v>
      </c>
      <c r="P149" s="643"/>
      <c r="Q149" s="486"/>
      <c r="R149" s="486"/>
      <c r="S149" s="486"/>
      <c r="T149" s="486"/>
    </row>
    <row r="150" spans="1:20" s="464" customFormat="1" ht="11.25">
      <c r="A150" s="471"/>
      <c r="B150" s="582" t="s">
        <v>1307</v>
      </c>
      <c r="C150" s="578" t="s">
        <v>500</v>
      </c>
      <c r="D150" s="582"/>
      <c r="E150" s="466"/>
      <c r="F150" s="578"/>
      <c r="G150" s="580">
        <v>6823093</v>
      </c>
      <c r="H150" s="579"/>
      <c r="I150" s="594" t="e">
        <f>#REF!</f>
        <v>#REF!</v>
      </c>
      <c r="J150" s="594" t="e">
        <f>#REF!</f>
        <v>#REF!</v>
      </c>
      <c r="K150" s="594" t="e">
        <f t="shared" si="16"/>
        <v>#REF!</v>
      </c>
      <c r="L150" s="595" t="e">
        <f t="shared" si="17"/>
        <v>#REF!</v>
      </c>
      <c r="Q150" s="486"/>
      <c r="R150" s="486"/>
      <c r="S150" s="486"/>
      <c r="T150" s="486"/>
    </row>
    <row r="151" spans="1:20" s="464" customFormat="1" ht="11.25">
      <c r="A151" s="471"/>
      <c r="B151" s="582" t="s">
        <v>1309</v>
      </c>
      <c r="C151" s="578" t="s">
        <v>501</v>
      </c>
      <c r="D151" s="582"/>
      <c r="E151" s="466"/>
      <c r="F151" s="578"/>
      <c r="G151" s="580"/>
      <c r="H151" s="579"/>
      <c r="I151" s="594" t="e">
        <f>#REF!</f>
        <v>#REF!</v>
      </c>
      <c r="J151" s="594" t="e">
        <f>#REF!</f>
        <v>#REF!</v>
      </c>
      <c r="K151" s="594" t="e">
        <f t="shared" si="16"/>
        <v>#REF!</v>
      </c>
      <c r="L151" s="595" t="e">
        <f t="shared" si="17"/>
        <v>#REF!</v>
      </c>
      <c r="Q151" s="486"/>
      <c r="R151" s="486"/>
      <c r="S151" s="486"/>
      <c r="T151" s="486"/>
    </row>
    <row r="152" spans="1:20" s="464" customFormat="1" ht="11.25">
      <c r="A152" s="471"/>
      <c r="B152" s="582" t="s">
        <v>1312</v>
      </c>
      <c r="C152" s="578" t="s">
        <v>105</v>
      </c>
      <c r="D152" s="582"/>
      <c r="E152" s="466"/>
      <c r="F152" s="601"/>
      <c r="G152" s="580">
        <v>339283</v>
      </c>
      <c r="H152" s="579"/>
      <c r="I152" s="594" t="e">
        <f>#REF!</f>
        <v>#REF!</v>
      </c>
      <c r="J152" s="594" t="e">
        <f>#REF!</f>
        <v>#REF!</v>
      </c>
      <c r="K152" s="594" t="e">
        <f t="shared" si="16"/>
        <v>#REF!</v>
      </c>
      <c r="L152" s="595" t="e">
        <f t="shared" si="17"/>
        <v>#REF!</v>
      </c>
      <c r="Q152" s="486"/>
      <c r="R152" s="486"/>
      <c r="S152" s="486"/>
      <c r="T152" s="486"/>
    </row>
    <row r="153" spans="1:20" s="464" customFormat="1" ht="11.25">
      <c r="A153" s="602"/>
      <c r="B153" s="603" t="s">
        <v>497</v>
      </c>
      <c r="C153" s="578" t="s">
        <v>502</v>
      </c>
      <c r="D153" s="603"/>
      <c r="E153" s="441"/>
      <c r="F153" s="601"/>
      <c r="G153" s="604"/>
      <c r="H153" s="605"/>
      <c r="I153" s="594" t="e">
        <f>#REF!</f>
        <v>#REF!</v>
      </c>
      <c r="J153" s="594" t="e">
        <f>#REF!</f>
        <v>#REF!</v>
      </c>
      <c r="K153" s="594" t="e">
        <f t="shared" si="16"/>
        <v>#REF!</v>
      </c>
      <c r="L153" s="595" t="e">
        <f t="shared" si="17"/>
        <v>#REF!</v>
      </c>
      <c r="Q153" s="486"/>
      <c r="R153" s="486"/>
      <c r="S153" s="486"/>
      <c r="T153" s="486"/>
    </row>
    <row r="154" spans="1:20" s="464" customFormat="1" ht="11.25">
      <c r="A154" s="471"/>
      <c r="B154" s="582" t="s">
        <v>498</v>
      </c>
      <c r="C154" s="578" t="s">
        <v>503</v>
      </c>
      <c r="D154" s="582"/>
      <c r="E154" s="466"/>
      <c r="F154" s="578"/>
      <c r="G154" s="580">
        <v>120111</v>
      </c>
      <c r="H154" s="579"/>
      <c r="I154" s="594" t="e">
        <f>#REF!</f>
        <v>#REF!</v>
      </c>
      <c r="J154" s="594" t="e">
        <f>#REF!</f>
        <v>#REF!</v>
      </c>
      <c r="K154" s="594" t="e">
        <f t="shared" si="16"/>
        <v>#REF!</v>
      </c>
      <c r="L154" s="595" t="e">
        <f t="shared" si="17"/>
        <v>#REF!</v>
      </c>
      <c r="Q154" s="486"/>
      <c r="R154" s="486"/>
      <c r="S154" s="486"/>
      <c r="T154" s="486"/>
    </row>
    <row r="155" spans="1:20" s="464" customFormat="1" ht="11.25">
      <c r="A155" s="471"/>
      <c r="B155" s="582" t="s">
        <v>499</v>
      </c>
      <c r="C155" s="578" t="s">
        <v>504</v>
      </c>
      <c r="D155" s="582"/>
      <c r="E155" s="466"/>
      <c r="F155" s="468"/>
      <c r="G155" s="606">
        <v>3634288</v>
      </c>
      <c r="H155" s="607">
        <v>298553</v>
      </c>
      <c r="I155" s="594" t="e">
        <f>#REF!+#REF!+#REF!</f>
        <v>#REF!</v>
      </c>
      <c r="J155" s="594" t="e">
        <f>#REF!+#REF!+#REF!</f>
        <v>#REF!</v>
      </c>
      <c r="K155" s="594" t="e">
        <f t="shared" si="16"/>
        <v>#REF!</v>
      </c>
      <c r="L155" s="595" t="e">
        <f t="shared" si="17"/>
        <v>#REF!</v>
      </c>
      <c r="Q155" s="486"/>
      <c r="R155" s="486"/>
      <c r="S155" s="486"/>
      <c r="T155" s="486"/>
    </row>
    <row r="156" spans="1:20" s="464" customFormat="1" ht="11.25">
      <c r="A156" s="678" t="s">
        <v>1355</v>
      </c>
      <c r="B156" s="679"/>
      <c r="C156" s="679"/>
      <c r="D156" s="679"/>
      <c r="E156" s="679"/>
      <c r="F156" s="679"/>
      <c r="G156" s="680"/>
      <c r="H156" s="681"/>
      <c r="I156" s="512" t="e">
        <f>SUM(I138:I142)+SUM(I149:I155)</f>
        <v>#REF!</v>
      </c>
      <c r="J156" s="512" t="e">
        <f>SUM(J138:J142)+SUM(J149:J155)</f>
        <v>#REF!</v>
      </c>
      <c r="K156" s="512" t="e">
        <f t="shared" si="16"/>
        <v>#REF!</v>
      </c>
      <c r="L156" s="513" t="e">
        <f t="shared" si="17"/>
        <v>#REF!</v>
      </c>
      <c r="Q156" s="486"/>
      <c r="R156" s="486"/>
      <c r="S156" s="486"/>
      <c r="T156" s="486"/>
    </row>
    <row r="157" spans="1:20" s="464" customFormat="1" ht="11.25">
      <c r="A157" s="587" t="s">
        <v>1376</v>
      </c>
      <c r="B157" s="578" t="s">
        <v>88</v>
      </c>
      <c r="C157" s="582"/>
      <c r="D157" s="582"/>
      <c r="E157" s="466"/>
      <c r="F157" s="468"/>
      <c r="G157" s="588"/>
      <c r="H157" s="579"/>
      <c r="I157" s="470"/>
      <c r="J157" s="470"/>
      <c r="K157" s="470"/>
      <c r="L157" s="485"/>
      <c r="Q157" s="486"/>
      <c r="R157" s="486"/>
      <c r="S157" s="486"/>
      <c r="T157" s="486"/>
    </row>
    <row r="158" spans="1:20" s="464" customFormat="1" ht="11.25">
      <c r="A158" s="587"/>
      <c r="B158" s="582" t="s">
        <v>572</v>
      </c>
      <c r="C158" s="578" t="s">
        <v>89</v>
      </c>
      <c r="D158" s="582"/>
      <c r="E158" s="466"/>
      <c r="F158" s="514"/>
      <c r="G158" s="469"/>
      <c r="H158" s="579"/>
      <c r="I158" s="470" t="e">
        <f>#REF!</f>
        <v>#REF!</v>
      </c>
      <c r="J158" s="470" t="e">
        <f>#REF!</f>
        <v>#REF!</v>
      </c>
      <c r="K158" s="470" t="e">
        <f>I158-J158</f>
        <v>#REF!</v>
      </c>
      <c r="L158" s="485" t="e">
        <f>IF(J158=0,"-    ",K158/J158)</f>
        <v>#REF!</v>
      </c>
      <c r="Q158" s="486"/>
      <c r="R158" s="486"/>
      <c r="S158" s="486"/>
      <c r="T158" s="486"/>
    </row>
    <row r="159" spans="1:20" s="464" customFormat="1" ht="11.25">
      <c r="A159" s="587"/>
      <c r="B159" s="582" t="s">
        <v>573</v>
      </c>
      <c r="C159" s="578" t="s">
        <v>90</v>
      </c>
      <c r="D159" s="582"/>
      <c r="E159" s="466"/>
      <c r="F159" s="468"/>
      <c r="G159" s="589"/>
      <c r="H159" s="579"/>
      <c r="I159" s="470" t="e">
        <f>#REF!</f>
        <v>#REF!</v>
      </c>
      <c r="J159" s="470" t="e">
        <f>#REF!</f>
        <v>#REF!</v>
      </c>
      <c r="K159" s="470" t="e">
        <f>I159-J159</f>
        <v>#REF!</v>
      </c>
      <c r="L159" s="485" t="e">
        <f>IF(J159=0,"-    ",K159/J159)</f>
        <v>#REF!</v>
      </c>
      <c r="Q159" s="486"/>
      <c r="R159" s="486"/>
      <c r="S159" s="486"/>
      <c r="T159" s="486"/>
    </row>
    <row r="160" spans="1:20" s="464" customFormat="1" ht="11.25">
      <c r="A160" s="678" t="s">
        <v>505</v>
      </c>
      <c r="B160" s="679"/>
      <c r="C160" s="679"/>
      <c r="D160" s="679"/>
      <c r="E160" s="679"/>
      <c r="F160" s="679"/>
      <c r="G160" s="682"/>
      <c r="H160" s="681"/>
      <c r="I160" s="512" t="e">
        <f>SUM(I158:I159)</f>
        <v>#REF!</v>
      </c>
      <c r="J160" s="512" t="e">
        <f>SUM(J158:J159)</f>
        <v>#REF!</v>
      </c>
      <c r="K160" s="512" t="e">
        <f>I160-J160</f>
        <v>#REF!</v>
      </c>
      <c r="L160" s="513" t="e">
        <f>IF(J160=0,"-    ",K160/J160)</f>
        <v>#REF!</v>
      </c>
      <c r="Q160" s="486"/>
      <c r="R160" s="486"/>
      <c r="S160" s="486"/>
      <c r="T160" s="486"/>
    </row>
    <row r="161" spans="1:20" s="464" customFormat="1" ht="12" thickBot="1">
      <c r="A161" s="471"/>
      <c r="B161" s="466"/>
      <c r="C161" s="466"/>
      <c r="D161" s="466"/>
      <c r="E161" s="466"/>
      <c r="F161" s="514"/>
      <c r="G161" s="588"/>
      <c r="H161" s="579"/>
      <c r="I161" s="470"/>
      <c r="J161" s="470"/>
      <c r="K161" s="470"/>
      <c r="L161" s="485"/>
      <c r="Q161" s="486"/>
      <c r="R161" s="486"/>
      <c r="S161" s="486"/>
      <c r="T161" s="486"/>
    </row>
    <row r="162" spans="1:20" s="464" customFormat="1" ht="12" thickBot="1">
      <c r="A162" s="683" t="s">
        <v>506</v>
      </c>
      <c r="B162" s="684"/>
      <c r="C162" s="684"/>
      <c r="D162" s="684"/>
      <c r="E162" s="684"/>
      <c r="F162" s="684"/>
      <c r="G162" s="684"/>
      <c r="H162" s="685"/>
      <c r="I162" s="551" t="e">
        <f>I124+I131+I135+I156+I160</f>
        <v>#REF!</v>
      </c>
      <c r="J162" s="551" t="e">
        <f>J124+J131+J135+J156+J160</f>
        <v>#REF!</v>
      </c>
      <c r="K162" s="551" t="e">
        <f>I162-J162</f>
        <v>#REF!</v>
      </c>
      <c r="L162" s="608" t="e">
        <f>IF(J162=0,"-    ",K162/J162)</f>
        <v>#REF!</v>
      </c>
      <c r="Q162" s="486"/>
      <c r="R162" s="486"/>
      <c r="S162" s="486"/>
      <c r="T162" s="486"/>
    </row>
    <row r="163" spans="1:20" s="553" customFormat="1" ht="11.25">
      <c r="A163" s="587" t="s">
        <v>507</v>
      </c>
      <c r="B163" s="578" t="s">
        <v>479</v>
      </c>
      <c r="C163" s="582"/>
      <c r="D163" s="582"/>
      <c r="E163" s="582"/>
      <c r="F163" s="603"/>
      <c r="G163" s="519"/>
      <c r="H163" s="544"/>
      <c r="I163" s="470"/>
      <c r="J163" s="470"/>
      <c r="K163" s="470"/>
      <c r="L163" s="485"/>
      <c r="Q163" s="554"/>
      <c r="R163" s="554"/>
      <c r="S163" s="554"/>
      <c r="T163" s="554"/>
    </row>
    <row r="164" spans="1:20" s="553" customFormat="1" ht="11.25">
      <c r="A164" s="587"/>
      <c r="B164" s="582" t="s">
        <v>116</v>
      </c>
      <c r="C164" s="578" t="s">
        <v>480</v>
      </c>
      <c r="D164" s="582"/>
      <c r="E164" s="582"/>
      <c r="F164" s="514"/>
      <c r="G164" s="519"/>
      <c r="H164" s="544"/>
      <c r="I164" s="470" t="e">
        <f>#REF!</f>
        <v>#REF!</v>
      </c>
      <c r="J164" s="470" t="e">
        <f>#REF!</f>
        <v>#REF!</v>
      </c>
      <c r="K164" s="470" t="e">
        <f>I164-J164</f>
        <v>#REF!</v>
      </c>
      <c r="L164" s="485" t="e">
        <f>IF(J164=0,"-    ",K164/J164)</f>
        <v>#REF!</v>
      </c>
      <c r="Q164" s="554"/>
      <c r="R164" s="554"/>
      <c r="S164" s="554"/>
      <c r="T164" s="554"/>
    </row>
    <row r="165" spans="1:20" s="553" customFormat="1" ht="11.25">
      <c r="A165" s="587"/>
      <c r="B165" s="582" t="s">
        <v>573</v>
      </c>
      <c r="C165" s="514" t="s">
        <v>82</v>
      </c>
      <c r="D165" s="582"/>
      <c r="E165" s="582"/>
      <c r="F165" s="603"/>
      <c r="G165" s="519"/>
      <c r="H165" s="544"/>
      <c r="I165" s="470" t="e">
        <f>#REF!</f>
        <v>#REF!</v>
      </c>
      <c r="J165" s="470" t="e">
        <f>#REF!</f>
        <v>#REF!</v>
      </c>
      <c r="K165" s="470" t="e">
        <f>I165-J165</f>
        <v>#REF!</v>
      </c>
      <c r="L165" s="485" t="e">
        <f>IF(J165=0,"-    ",K165/J165)</f>
        <v>#REF!</v>
      </c>
      <c r="Q165" s="554"/>
      <c r="R165" s="554"/>
      <c r="S165" s="554"/>
      <c r="T165" s="554"/>
    </row>
    <row r="166" spans="1:20" s="553" customFormat="1" ht="11.25">
      <c r="A166" s="587"/>
      <c r="B166" s="514" t="s">
        <v>144</v>
      </c>
      <c r="C166" s="582" t="s">
        <v>481</v>
      </c>
      <c r="D166" s="582"/>
      <c r="E166" s="582"/>
      <c r="F166" s="603"/>
      <c r="G166" s="519"/>
      <c r="H166" s="544"/>
      <c r="I166" s="470" t="e">
        <f>#REF!</f>
        <v>#REF!</v>
      </c>
      <c r="J166" s="470" t="e">
        <f>#REF!</f>
        <v>#REF!</v>
      </c>
      <c r="K166" s="470" t="e">
        <f>I166-J166</f>
        <v>#REF!</v>
      </c>
      <c r="L166" s="485" t="e">
        <f>IF(J166=0,"-    ",K166/J166)</f>
        <v>#REF!</v>
      </c>
      <c r="Q166" s="554"/>
      <c r="R166" s="554"/>
      <c r="S166" s="554"/>
      <c r="T166" s="554"/>
    </row>
    <row r="167" spans="1:20" s="553" customFormat="1" ht="11.25">
      <c r="A167" s="587"/>
      <c r="B167" s="582" t="s">
        <v>1296</v>
      </c>
      <c r="C167" s="578" t="s">
        <v>1354</v>
      </c>
      <c r="D167" s="582"/>
      <c r="E167" s="582"/>
      <c r="F167" s="514"/>
      <c r="G167" s="545"/>
      <c r="H167" s="544"/>
      <c r="I167" s="470" t="e">
        <f>#REF!</f>
        <v>#REF!</v>
      </c>
      <c r="J167" s="470" t="e">
        <f>#REF!</f>
        <v>#REF!</v>
      </c>
      <c r="K167" s="470" t="e">
        <f>I167-J167</f>
        <v>#REF!</v>
      </c>
      <c r="L167" s="485" t="e">
        <f>IF(J167=0,"-    ",K167/J167)</f>
        <v>#REF!</v>
      </c>
      <c r="Q167" s="554"/>
      <c r="R167" s="554"/>
      <c r="S167" s="554"/>
      <c r="T167" s="554"/>
    </row>
    <row r="168" spans="1:20" s="464" customFormat="1" ht="12" thickBot="1">
      <c r="A168" s="667" t="s">
        <v>508</v>
      </c>
      <c r="B168" s="668"/>
      <c r="C168" s="668"/>
      <c r="D168" s="668"/>
      <c r="E168" s="668"/>
      <c r="F168" s="668"/>
      <c r="G168" s="669"/>
      <c r="H168" s="670"/>
      <c r="I168" s="555" t="e">
        <f>SUM(I164:I167)</f>
        <v>#REF!</v>
      </c>
      <c r="J168" s="555" t="e">
        <f>SUM(J164:J167)</f>
        <v>#REF!</v>
      </c>
      <c r="K168" s="555" t="e">
        <f>I168-J168</f>
        <v>#REF!</v>
      </c>
      <c r="L168" s="556" t="e">
        <f>IF(J168=0,"-    ",K168/J168)</f>
        <v>#REF!</v>
      </c>
      <c r="Q168" s="486"/>
      <c r="R168" s="486"/>
      <c r="S168" s="486"/>
      <c r="T168" s="486"/>
    </row>
    <row r="169" spans="1:20" s="479" customFormat="1" ht="11.25">
      <c r="A169" s="609"/>
      <c r="B169" s="609"/>
      <c r="C169" s="609"/>
      <c r="D169" s="609"/>
      <c r="E169" s="609"/>
      <c r="F169" s="559"/>
      <c r="I169" s="610"/>
      <c r="J169" s="610"/>
      <c r="L169" s="611"/>
    </row>
    <row r="170" spans="1:20" s="479" customFormat="1" ht="11.25">
      <c r="A170" s="609"/>
      <c r="B170" s="609"/>
      <c r="C170" s="609"/>
      <c r="D170" s="609"/>
      <c r="E170" s="609"/>
      <c r="F170" s="559"/>
      <c r="I170" s="610"/>
      <c r="J170" s="610"/>
      <c r="L170" s="611"/>
    </row>
    <row r="171" spans="1:20" s="479" customFormat="1" ht="11.25">
      <c r="A171" s="609"/>
      <c r="B171" s="609"/>
      <c r="C171" s="609"/>
      <c r="D171" s="609"/>
      <c r="E171" s="609"/>
      <c r="F171" s="559"/>
      <c r="I171" s="610"/>
      <c r="J171" s="612"/>
      <c r="L171" s="611"/>
    </row>
    <row r="172" spans="1:20" s="479" customFormat="1" ht="11.25">
      <c r="A172" s="609"/>
      <c r="B172" s="609"/>
      <c r="C172" s="609"/>
      <c r="D172" s="609"/>
      <c r="E172" s="609"/>
      <c r="F172" s="559"/>
      <c r="I172" s="610"/>
      <c r="J172" s="612"/>
      <c r="L172" s="611"/>
    </row>
    <row r="173" spans="1:20" s="479" customFormat="1" ht="11.25">
      <c r="A173" s="609"/>
      <c r="B173" s="609"/>
      <c r="C173" s="609"/>
      <c r="D173" s="609"/>
      <c r="E173" s="609"/>
      <c r="F173" s="559"/>
      <c r="I173" s="610"/>
      <c r="J173" s="612"/>
      <c r="L173" s="611"/>
    </row>
    <row r="174" spans="1:20" s="479" customFormat="1" ht="11.25">
      <c r="A174" s="609"/>
      <c r="B174" s="609"/>
      <c r="C174" s="609"/>
      <c r="D174" s="609"/>
      <c r="E174" s="609"/>
      <c r="F174" s="559"/>
      <c r="I174" s="610"/>
      <c r="J174" s="612"/>
      <c r="L174" s="611"/>
    </row>
    <row r="175" spans="1:20" s="479" customFormat="1" ht="11.25">
      <c r="A175" s="609"/>
      <c r="B175" s="609"/>
      <c r="C175" s="609"/>
      <c r="D175" s="609"/>
      <c r="E175" s="609"/>
      <c r="F175" s="559"/>
      <c r="I175" s="610"/>
      <c r="J175" s="612"/>
      <c r="L175" s="611"/>
    </row>
    <row r="176" spans="1:20" s="479" customFormat="1" ht="11.25">
      <c r="A176" s="609"/>
      <c r="B176" s="609"/>
      <c r="C176" s="609"/>
      <c r="D176" s="609"/>
      <c r="E176" s="609"/>
      <c r="F176" s="559"/>
      <c r="I176" s="610"/>
      <c r="J176" s="612"/>
      <c r="L176" s="611"/>
    </row>
    <row r="177" spans="1:12" s="479" customFormat="1" ht="11.25">
      <c r="A177" s="609"/>
      <c r="B177" s="609"/>
      <c r="C177" s="609"/>
      <c r="D177" s="609"/>
      <c r="E177" s="609"/>
      <c r="F177" s="559"/>
      <c r="I177" s="610"/>
      <c r="J177" s="612"/>
      <c r="L177" s="611"/>
    </row>
    <row r="178" spans="1:12" s="479" customFormat="1" ht="11.25">
      <c r="A178" s="609"/>
      <c r="B178" s="609"/>
      <c r="C178" s="609"/>
      <c r="D178" s="609"/>
      <c r="E178" s="609"/>
      <c r="F178" s="559"/>
      <c r="I178" s="610"/>
      <c r="J178" s="612"/>
      <c r="L178" s="611"/>
    </row>
    <row r="179" spans="1:12" s="479" customFormat="1" ht="11.25">
      <c r="A179" s="609"/>
      <c r="B179" s="609"/>
      <c r="C179" s="609"/>
      <c r="D179" s="609"/>
      <c r="E179" s="609"/>
      <c r="F179" s="559"/>
      <c r="I179" s="610"/>
      <c r="J179" s="612"/>
      <c r="L179" s="611"/>
    </row>
    <row r="180" spans="1:12" s="479" customFormat="1" ht="11.25">
      <c r="A180" s="609"/>
      <c r="B180" s="609"/>
      <c r="C180" s="609"/>
      <c r="D180" s="609"/>
      <c r="E180" s="609"/>
      <c r="F180" s="559"/>
      <c r="I180" s="610"/>
      <c r="J180" s="612"/>
      <c r="L180" s="611"/>
    </row>
    <row r="181" spans="1:12" s="479" customFormat="1" ht="11.25">
      <c r="A181" s="609"/>
      <c r="B181" s="609"/>
      <c r="C181" s="609"/>
      <c r="D181" s="609"/>
      <c r="E181" s="609"/>
      <c r="F181" s="559"/>
      <c r="I181" s="610"/>
      <c r="J181" s="612"/>
      <c r="L181" s="611"/>
    </row>
    <row r="182" spans="1:12" s="479" customFormat="1" ht="11.25">
      <c r="A182" s="609"/>
      <c r="B182" s="609"/>
      <c r="C182" s="609"/>
      <c r="D182" s="609"/>
      <c r="E182" s="609"/>
      <c r="F182" s="559"/>
      <c r="I182" s="610"/>
      <c r="J182" s="612"/>
      <c r="L182" s="611"/>
    </row>
    <row r="183" spans="1:12" s="479" customFormat="1" ht="11.25">
      <c r="A183" s="609"/>
      <c r="B183" s="609"/>
      <c r="C183" s="609"/>
      <c r="D183" s="609"/>
      <c r="E183" s="609"/>
      <c r="F183" s="559"/>
      <c r="I183" s="610"/>
      <c r="J183" s="612"/>
      <c r="L183" s="611"/>
    </row>
    <row r="184" spans="1:12" s="479" customFormat="1" ht="11.25">
      <c r="A184" s="609"/>
      <c r="B184" s="609"/>
      <c r="C184" s="609"/>
      <c r="D184" s="609"/>
      <c r="E184" s="609"/>
      <c r="F184" s="559"/>
      <c r="I184" s="610"/>
      <c r="J184" s="612"/>
      <c r="L184" s="611"/>
    </row>
    <row r="185" spans="1:12" s="479" customFormat="1" ht="11.25">
      <c r="A185" s="609"/>
      <c r="B185" s="609"/>
      <c r="C185" s="609"/>
      <c r="D185" s="609"/>
      <c r="E185" s="609"/>
      <c r="F185" s="559"/>
      <c r="I185" s="610"/>
      <c r="J185" s="612"/>
      <c r="L185" s="611"/>
    </row>
    <row r="186" spans="1:12" s="479" customFormat="1" ht="11.25">
      <c r="A186" s="609"/>
      <c r="B186" s="609"/>
      <c r="C186" s="609"/>
      <c r="D186" s="609"/>
      <c r="E186" s="609"/>
      <c r="F186" s="559"/>
      <c r="I186" s="610"/>
      <c r="J186" s="612"/>
      <c r="L186" s="611"/>
    </row>
    <row r="187" spans="1:12" s="479" customFormat="1" ht="11.25">
      <c r="A187" s="609"/>
      <c r="B187" s="609"/>
      <c r="C187" s="609"/>
      <c r="D187" s="609"/>
      <c r="E187" s="609"/>
      <c r="F187" s="559"/>
      <c r="I187" s="610"/>
      <c r="J187" s="612"/>
      <c r="L187" s="611"/>
    </row>
    <row r="188" spans="1:12" s="479" customFormat="1" ht="11.25">
      <c r="A188" s="609"/>
      <c r="B188" s="609"/>
      <c r="C188" s="609"/>
      <c r="D188" s="609"/>
      <c r="E188" s="609"/>
      <c r="F188" s="559"/>
      <c r="I188" s="610"/>
      <c r="J188" s="612"/>
      <c r="L188" s="611"/>
    </row>
    <row r="189" spans="1:12" s="479" customFormat="1" ht="11.25">
      <c r="A189" s="609"/>
      <c r="B189" s="609"/>
      <c r="C189" s="609"/>
      <c r="D189" s="609"/>
      <c r="E189" s="609"/>
      <c r="F189" s="559"/>
      <c r="I189" s="610"/>
      <c r="J189" s="612"/>
      <c r="L189" s="611"/>
    </row>
    <row r="190" spans="1:12" s="479" customFormat="1" ht="11.25">
      <c r="A190" s="609"/>
      <c r="B190" s="609"/>
      <c r="C190" s="609"/>
      <c r="D190" s="609"/>
      <c r="E190" s="609"/>
      <c r="F190" s="559"/>
      <c r="I190" s="610"/>
      <c r="J190" s="612"/>
      <c r="L190" s="611"/>
    </row>
    <row r="191" spans="1:12" s="479" customFormat="1" ht="11.25">
      <c r="A191" s="609"/>
      <c r="B191" s="609"/>
      <c r="C191" s="609"/>
      <c r="D191" s="609"/>
      <c r="E191" s="609"/>
      <c r="F191" s="559"/>
      <c r="I191" s="610"/>
      <c r="J191" s="612"/>
      <c r="L191" s="611"/>
    </row>
    <row r="192" spans="1:12" s="479" customFormat="1" ht="11.25">
      <c r="A192" s="609"/>
      <c r="B192" s="609"/>
      <c r="C192" s="609"/>
      <c r="D192" s="609"/>
      <c r="E192" s="609"/>
      <c r="F192" s="559"/>
      <c r="I192" s="610"/>
      <c r="J192" s="612"/>
      <c r="L192" s="611"/>
    </row>
    <row r="193" spans="1:12" s="479" customFormat="1" ht="11.25">
      <c r="A193" s="609"/>
      <c r="B193" s="609"/>
      <c r="C193" s="609"/>
      <c r="D193" s="609"/>
      <c r="E193" s="609"/>
      <c r="F193" s="559"/>
      <c r="I193" s="610"/>
      <c r="J193" s="612"/>
      <c r="L193" s="611"/>
    </row>
    <row r="194" spans="1:12" s="479" customFormat="1" ht="11.25">
      <c r="A194" s="609"/>
      <c r="B194" s="609"/>
      <c r="C194" s="609"/>
      <c r="D194" s="609"/>
      <c r="E194" s="609"/>
      <c r="F194" s="559"/>
      <c r="I194" s="610"/>
      <c r="J194" s="612"/>
      <c r="L194" s="611"/>
    </row>
    <row r="195" spans="1:12" s="479" customFormat="1" ht="11.25">
      <c r="A195" s="609"/>
      <c r="B195" s="609"/>
      <c r="C195" s="609"/>
      <c r="D195" s="609"/>
      <c r="E195" s="609"/>
      <c r="F195" s="559"/>
      <c r="I195" s="610"/>
      <c r="J195" s="612"/>
      <c r="L195" s="611"/>
    </row>
    <row r="196" spans="1:12" s="479" customFormat="1" ht="11.25">
      <c r="A196" s="609"/>
      <c r="B196" s="609"/>
      <c r="C196" s="609"/>
      <c r="D196" s="609"/>
      <c r="E196" s="609"/>
      <c r="F196" s="559"/>
      <c r="I196" s="610"/>
      <c r="J196" s="612"/>
      <c r="L196" s="611"/>
    </row>
    <row r="197" spans="1:12" s="479" customFormat="1" ht="11.25">
      <c r="A197" s="609"/>
      <c r="B197" s="609"/>
      <c r="C197" s="609"/>
      <c r="D197" s="609"/>
      <c r="E197" s="609"/>
      <c r="F197" s="559"/>
      <c r="I197" s="610"/>
      <c r="J197" s="612"/>
      <c r="L197" s="611"/>
    </row>
    <row r="198" spans="1:12" s="479" customFormat="1" ht="11.25">
      <c r="A198" s="609"/>
      <c r="B198" s="609"/>
      <c r="C198" s="609"/>
      <c r="D198" s="609"/>
      <c r="E198" s="609"/>
      <c r="F198" s="559"/>
      <c r="I198" s="610"/>
      <c r="J198" s="612"/>
      <c r="L198" s="611"/>
    </row>
    <row r="199" spans="1:12" s="479" customFormat="1" ht="11.25">
      <c r="A199" s="609"/>
      <c r="B199" s="609"/>
      <c r="C199" s="609"/>
      <c r="D199" s="609"/>
      <c r="E199" s="609"/>
      <c r="F199" s="559"/>
      <c r="I199" s="610"/>
      <c r="J199" s="612"/>
      <c r="L199" s="611"/>
    </row>
    <row r="200" spans="1:12" s="479" customFormat="1" ht="11.25">
      <c r="A200" s="609"/>
      <c r="B200" s="609"/>
      <c r="C200" s="609"/>
      <c r="D200" s="609"/>
      <c r="E200" s="609"/>
      <c r="F200" s="559"/>
      <c r="I200" s="610"/>
      <c r="J200" s="612"/>
      <c r="L200" s="611"/>
    </row>
    <row r="201" spans="1:12" s="479" customFormat="1" ht="11.25">
      <c r="A201" s="609"/>
      <c r="B201" s="609"/>
      <c r="C201" s="609"/>
      <c r="D201" s="609"/>
      <c r="E201" s="609"/>
      <c r="F201" s="559"/>
      <c r="I201" s="610"/>
      <c r="J201" s="612"/>
      <c r="L201" s="611"/>
    </row>
    <row r="202" spans="1:12" s="479" customFormat="1" ht="11.25">
      <c r="A202" s="609"/>
      <c r="B202" s="609"/>
      <c r="C202" s="609"/>
      <c r="D202" s="609"/>
      <c r="E202" s="609"/>
      <c r="F202" s="559"/>
      <c r="I202" s="610"/>
      <c r="J202" s="612"/>
      <c r="L202" s="611"/>
    </row>
    <row r="203" spans="1:12" s="479" customFormat="1" ht="11.25">
      <c r="A203" s="609"/>
      <c r="B203" s="609"/>
      <c r="C203" s="609"/>
      <c r="D203" s="609"/>
      <c r="E203" s="609"/>
      <c r="F203" s="559"/>
      <c r="I203" s="610"/>
      <c r="J203" s="612"/>
      <c r="L203" s="611"/>
    </row>
    <row r="204" spans="1:12" s="479" customFormat="1" ht="11.25">
      <c r="A204" s="609"/>
      <c r="B204" s="609"/>
      <c r="C204" s="609"/>
      <c r="D204" s="609"/>
      <c r="E204" s="609"/>
      <c r="F204" s="559"/>
      <c r="I204" s="610"/>
      <c r="J204" s="612"/>
      <c r="L204" s="611"/>
    </row>
    <row r="205" spans="1:12" s="479" customFormat="1" ht="11.25">
      <c r="A205" s="609"/>
      <c r="B205" s="609"/>
      <c r="C205" s="609"/>
      <c r="D205" s="609"/>
      <c r="E205" s="609"/>
      <c r="F205" s="559"/>
      <c r="I205" s="610"/>
      <c r="J205" s="612"/>
      <c r="L205" s="611"/>
    </row>
    <row r="206" spans="1:12" s="479" customFormat="1" ht="11.25">
      <c r="A206" s="609"/>
      <c r="B206" s="609"/>
      <c r="C206" s="609"/>
      <c r="D206" s="609"/>
      <c r="E206" s="609"/>
      <c r="F206" s="559"/>
      <c r="I206" s="610"/>
      <c r="J206" s="612"/>
      <c r="L206" s="611"/>
    </row>
    <row r="207" spans="1:12" s="479" customFormat="1" ht="11.25">
      <c r="A207" s="609"/>
      <c r="B207" s="609"/>
      <c r="C207" s="609"/>
      <c r="D207" s="609"/>
      <c r="E207" s="609"/>
      <c r="F207" s="559"/>
      <c r="I207" s="610"/>
      <c r="J207" s="612"/>
      <c r="L207" s="611"/>
    </row>
    <row r="208" spans="1:12" s="479" customFormat="1" ht="11.25">
      <c r="A208" s="609"/>
      <c r="B208" s="609"/>
      <c r="C208" s="609"/>
      <c r="D208" s="609"/>
      <c r="E208" s="609"/>
      <c r="F208" s="559"/>
      <c r="I208" s="610"/>
      <c r="J208" s="612"/>
      <c r="L208" s="611"/>
    </row>
    <row r="209" spans="1:12" s="479" customFormat="1" ht="11.25">
      <c r="A209" s="609"/>
      <c r="B209" s="609"/>
      <c r="C209" s="609"/>
      <c r="D209" s="609"/>
      <c r="E209" s="609"/>
      <c r="F209" s="559"/>
      <c r="I209" s="610"/>
      <c r="J209" s="612"/>
      <c r="L209" s="611"/>
    </row>
    <row r="210" spans="1:12" s="479" customFormat="1" ht="11.25">
      <c r="A210" s="609"/>
      <c r="B210" s="609"/>
      <c r="C210" s="609"/>
      <c r="D210" s="609"/>
      <c r="E210" s="609"/>
      <c r="F210" s="559"/>
      <c r="I210" s="610"/>
      <c r="J210" s="612"/>
      <c r="L210" s="611"/>
    </row>
    <row r="211" spans="1:12" s="479" customFormat="1" ht="11.25">
      <c r="A211" s="609"/>
      <c r="B211" s="609"/>
      <c r="C211" s="609"/>
      <c r="D211" s="609"/>
      <c r="E211" s="609"/>
      <c r="F211" s="559"/>
      <c r="I211" s="610"/>
      <c r="J211" s="612"/>
      <c r="L211" s="611"/>
    </row>
    <row r="212" spans="1:12" s="479" customFormat="1" ht="11.25">
      <c r="A212" s="609"/>
      <c r="B212" s="609"/>
      <c r="C212" s="609"/>
      <c r="D212" s="609"/>
      <c r="E212" s="609"/>
      <c r="F212" s="559"/>
      <c r="I212" s="610"/>
      <c r="J212" s="612"/>
      <c r="L212" s="611"/>
    </row>
    <row r="213" spans="1:12" s="479" customFormat="1" ht="11.25">
      <c r="A213" s="609"/>
      <c r="B213" s="609"/>
      <c r="C213" s="609"/>
      <c r="D213" s="609"/>
      <c r="E213" s="609"/>
      <c r="F213" s="559"/>
      <c r="I213" s="610"/>
      <c r="J213" s="612"/>
      <c r="L213" s="611"/>
    </row>
    <row r="214" spans="1:12" s="479" customFormat="1" ht="11.25">
      <c r="A214" s="609"/>
      <c r="B214" s="609"/>
      <c r="C214" s="609"/>
      <c r="D214" s="609"/>
      <c r="E214" s="609"/>
      <c r="F214" s="559"/>
      <c r="I214" s="610"/>
      <c r="J214" s="612"/>
      <c r="L214" s="611"/>
    </row>
    <row r="215" spans="1:12" s="479" customFormat="1" ht="11.25">
      <c r="A215" s="609"/>
      <c r="B215" s="609"/>
      <c r="C215" s="609"/>
      <c r="D215" s="609"/>
      <c r="E215" s="609"/>
      <c r="F215" s="559"/>
      <c r="I215" s="610"/>
      <c r="J215" s="612"/>
      <c r="L215" s="611"/>
    </row>
    <row r="216" spans="1:12" s="479" customFormat="1" ht="11.25">
      <c r="A216" s="609"/>
      <c r="B216" s="609"/>
      <c r="C216" s="609"/>
      <c r="D216" s="609"/>
      <c r="E216" s="609"/>
      <c r="F216" s="559"/>
      <c r="I216" s="610"/>
      <c r="J216" s="612"/>
      <c r="L216" s="611"/>
    </row>
    <row r="217" spans="1:12" s="479" customFormat="1" ht="11.25">
      <c r="A217" s="609"/>
      <c r="B217" s="609"/>
      <c r="C217" s="609"/>
      <c r="D217" s="609"/>
      <c r="E217" s="609"/>
      <c r="F217" s="559"/>
      <c r="I217" s="610"/>
      <c r="J217" s="612"/>
      <c r="L217" s="611"/>
    </row>
    <row r="218" spans="1:12">
      <c r="F218" s="156"/>
    </row>
    <row r="219" spans="1:12">
      <c r="F219" s="156"/>
    </row>
    <row r="220" spans="1:12">
      <c r="F220" s="156"/>
    </row>
    <row r="221" spans="1:12">
      <c r="F221" s="156"/>
    </row>
    <row r="222" spans="1:12">
      <c r="F222" s="156"/>
    </row>
    <row r="223" spans="1:12">
      <c r="F223" s="156"/>
    </row>
    <row r="224" spans="1:12">
      <c r="F224" s="156"/>
    </row>
    <row r="225" spans="6:6">
      <c r="F225" s="156"/>
    </row>
    <row r="226" spans="6:6">
      <c r="F226" s="156"/>
    </row>
    <row r="227" spans="6:6">
      <c r="F227" s="156"/>
    </row>
    <row r="228" spans="6:6">
      <c r="F228" s="156"/>
    </row>
    <row r="229" spans="6:6">
      <c r="F229" s="156"/>
    </row>
    <row r="230" spans="6:6">
      <c r="F230" s="156"/>
    </row>
    <row r="231" spans="6:6">
      <c r="F231" s="156"/>
    </row>
    <row r="232" spans="6:6">
      <c r="F232" s="156"/>
    </row>
    <row r="233" spans="6:6">
      <c r="F233" s="156"/>
    </row>
    <row r="234" spans="6:6">
      <c r="F234" s="156"/>
    </row>
    <row r="235" spans="6:6">
      <c r="F235" s="156"/>
    </row>
    <row r="236" spans="6:6">
      <c r="F236" s="156"/>
    </row>
    <row r="237" spans="6:6">
      <c r="F237" s="156"/>
    </row>
    <row r="238" spans="6:6">
      <c r="F238" s="156"/>
    </row>
    <row r="239" spans="6:6">
      <c r="F239" s="156"/>
    </row>
    <row r="240" spans="6:6">
      <c r="F240" s="156"/>
    </row>
    <row r="241" spans="6:6">
      <c r="F241" s="156"/>
    </row>
    <row r="242" spans="6:6">
      <c r="F242" s="156"/>
    </row>
    <row r="243" spans="6:6">
      <c r="F243" s="156"/>
    </row>
    <row r="244" spans="6:6">
      <c r="F244" s="156"/>
    </row>
    <row r="245" spans="6:6">
      <c r="F245" s="156"/>
    </row>
    <row r="246" spans="6:6">
      <c r="F246" s="156"/>
    </row>
    <row r="247" spans="6:6">
      <c r="F247" s="156"/>
    </row>
    <row r="248" spans="6:6">
      <c r="F248" s="156"/>
    </row>
    <row r="249" spans="6:6">
      <c r="F249" s="156"/>
    </row>
    <row r="250" spans="6:6">
      <c r="F250" s="156"/>
    </row>
    <row r="251" spans="6:6">
      <c r="F251" s="156"/>
    </row>
    <row r="252" spans="6:6">
      <c r="F252" s="156"/>
    </row>
    <row r="253" spans="6:6">
      <c r="F253" s="156"/>
    </row>
    <row r="254" spans="6:6">
      <c r="F254" s="156"/>
    </row>
    <row r="255" spans="6:6">
      <c r="F255" s="156"/>
    </row>
    <row r="256" spans="6:6">
      <c r="F256" s="156"/>
    </row>
    <row r="257" spans="6:6">
      <c r="F257" s="156"/>
    </row>
    <row r="258" spans="6:6">
      <c r="F258" s="156"/>
    </row>
    <row r="259" spans="6:6">
      <c r="F259" s="156"/>
    </row>
    <row r="260" spans="6:6">
      <c r="F260" s="156"/>
    </row>
    <row r="261" spans="6:6">
      <c r="F261" s="156"/>
    </row>
    <row r="262" spans="6:6">
      <c r="F262" s="156"/>
    </row>
    <row r="263" spans="6:6">
      <c r="F263" s="156"/>
    </row>
    <row r="264" spans="6:6">
      <c r="F264" s="156"/>
    </row>
    <row r="265" spans="6:6">
      <c r="F265" s="156"/>
    </row>
    <row r="266" spans="6:6">
      <c r="F266" s="156"/>
    </row>
    <row r="267" spans="6:6">
      <c r="F267" s="156"/>
    </row>
    <row r="268" spans="6:6">
      <c r="F268" s="156"/>
    </row>
    <row r="269" spans="6:6">
      <c r="F269" s="156"/>
    </row>
    <row r="270" spans="6:6">
      <c r="F270" s="156"/>
    </row>
    <row r="271" spans="6:6">
      <c r="F271" s="156"/>
    </row>
    <row r="272" spans="6:6">
      <c r="F272" s="156"/>
    </row>
    <row r="273" spans="6:6">
      <c r="F273" s="156"/>
    </row>
    <row r="274" spans="6:6">
      <c r="F274" s="156"/>
    </row>
    <row r="275" spans="6:6">
      <c r="F275" s="156"/>
    </row>
    <row r="276" spans="6:6">
      <c r="F276" s="156"/>
    </row>
    <row r="277" spans="6:6">
      <c r="F277" s="156"/>
    </row>
    <row r="278" spans="6:6">
      <c r="F278" s="156"/>
    </row>
    <row r="279" spans="6:6">
      <c r="F279" s="156"/>
    </row>
    <row r="280" spans="6:6">
      <c r="F280" s="156"/>
    </row>
    <row r="281" spans="6:6">
      <c r="F281" s="156"/>
    </row>
  </sheetData>
  <mergeCells count="32">
    <mergeCell ref="C46:F46"/>
    <mergeCell ref="A160:H160"/>
    <mergeCell ref="D145:F145"/>
    <mergeCell ref="A162:H162"/>
    <mergeCell ref="A86:H86"/>
    <mergeCell ref="A90:H90"/>
    <mergeCell ref="A92:H92"/>
    <mergeCell ref="A98:H98"/>
    <mergeCell ref="A168:H168"/>
    <mergeCell ref="A124:H124"/>
    <mergeCell ref="A131:H131"/>
    <mergeCell ref="A135:H135"/>
    <mergeCell ref="D147:F147"/>
    <mergeCell ref="D148:F148"/>
    <mergeCell ref="D146:F146"/>
    <mergeCell ref="A156:H156"/>
    <mergeCell ref="D144:F144"/>
    <mergeCell ref="D143:F143"/>
    <mergeCell ref="K102:L102"/>
    <mergeCell ref="A104:H105"/>
    <mergeCell ref="I104:I105"/>
    <mergeCell ref="J104:J105"/>
    <mergeCell ref="K104:L104"/>
    <mergeCell ref="A102:J102"/>
    <mergeCell ref="A37:H37"/>
    <mergeCell ref="A1:J1"/>
    <mergeCell ref="C28:F28"/>
    <mergeCell ref="K1:L1"/>
    <mergeCell ref="A3:H4"/>
    <mergeCell ref="I3:I4"/>
    <mergeCell ref="J3:J4"/>
    <mergeCell ref="K3:L3"/>
  </mergeCells>
  <phoneticPr fontId="4" type="noConversion"/>
  <pageMargins left="0.26" right="0.31" top="0.87" bottom="0.84" header="0.27" footer="0.19"/>
  <pageSetup paperSize="9" scale="75" orientation="portrait" r:id="rId1"/>
  <headerFooter alignWithMargins="0"/>
  <rowBreaks count="2" manualBreakCount="2">
    <brk id="70" max="16383" man="1"/>
    <brk id="10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231"/>
  <sheetViews>
    <sheetView topLeftCell="A220" zoomScaleNormal="100" workbookViewId="0">
      <selection activeCell="J220" sqref="J1:J1048576"/>
    </sheetView>
  </sheetViews>
  <sheetFormatPr defaultColWidth="8.85546875" defaultRowHeight="12.75"/>
  <cols>
    <col min="1" max="6" width="4.42578125" style="631" customWidth="1"/>
    <col min="7" max="7" width="62.28515625" style="631" customWidth="1"/>
    <col min="8" max="9" width="17.5703125" style="622" customWidth="1"/>
    <col min="10" max="10" width="14.7109375" style="631" customWidth="1"/>
    <col min="11" max="16384" width="8.85546875" style="631"/>
  </cols>
  <sheetData>
    <row r="1" spans="1:10" ht="13.5" thickBot="1"/>
    <row r="2" spans="1:10" s="332" customFormat="1" ht="46.5" customHeight="1" thickBot="1">
      <c r="A2" s="632" t="s">
        <v>2154</v>
      </c>
      <c r="B2" s="633" t="s">
        <v>2155</v>
      </c>
      <c r="C2" s="633" t="s">
        <v>2156</v>
      </c>
      <c r="D2" s="633" t="s">
        <v>2157</v>
      </c>
      <c r="E2" s="633" t="s">
        <v>2158</v>
      </c>
      <c r="F2" s="634" t="s">
        <v>2159</v>
      </c>
      <c r="G2" s="635" t="s">
        <v>1238</v>
      </c>
      <c r="H2" s="434" t="s">
        <v>304</v>
      </c>
      <c r="I2" s="331" t="s">
        <v>302</v>
      </c>
      <c r="J2" s="434" t="s">
        <v>1239</v>
      </c>
    </row>
    <row r="3" spans="1:10" s="386" customFormat="1" ht="15" customHeight="1" thickBot="1">
      <c r="A3" s="617">
        <v>10</v>
      </c>
      <c r="B3" s="618">
        <v>0</v>
      </c>
      <c r="C3" s="618">
        <v>0</v>
      </c>
      <c r="D3" s="618">
        <v>0</v>
      </c>
      <c r="E3" s="618">
        <v>0</v>
      </c>
      <c r="F3" s="619">
        <v>0</v>
      </c>
      <c r="G3" s="620" t="s">
        <v>207</v>
      </c>
      <c r="H3" s="335"/>
      <c r="I3" s="336"/>
      <c r="J3" s="621"/>
    </row>
    <row r="4" spans="1:10" s="332" customFormat="1" ht="15" customHeight="1">
      <c r="A4" s="613">
        <v>10</v>
      </c>
      <c r="B4" s="614">
        <v>100</v>
      </c>
      <c r="C4" s="614"/>
      <c r="D4" s="614"/>
      <c r="E4" s="614"/>
      <c r="F4" s="615"/>
      <c r="G4" s="616" t="s">
        <v>208</v>
      </c>
      <c r="H4" s="341"/>
      <c r="I4" s="342"/>
      <c r="J4" s="405" t="s">
        <v>511</v>
      </c>
    </row>
    <row r="5" spans="1:10" s="332" customFormat="1" ht="15" customHeight="1">
      <c r="A5" s="337">
        <v>10</v>
      </c>
      <c r="B5" s="338">
        <v>200</v>
      </c>
      <c r="C5" s="338"/>
      <c r="D5" s="338"/>
      <c r="E5" s="338"/>
      <c r="F5" s="339"/>
      <c r="G5" s="340" t="s">
        <v>209</v>
      </c>
      <c r="H5" s="344"/>
      <c r="I5" s="345"/>
      <c r="J5" s="343" t="s">
        <v>1426</v>
      </c>
    </row>
    <row r="6" spans="1:10" s="332" customFormat="1" ht="15" customHeight="1">
      <c r="A6" s="337">
        <v>10</v>
      </c>
      <c r="B6" s="346">
        <v>300</v>
      </c>
      <c r="C6" s="346"/>
      <c r="D6" s="346"/>
      <c r="E6" s="346"/>
      <c r="F6" s="347"/>
      <c r="G6" s="348" t="s">
        <v>210</v>
      </c>
      <c r="H6" s="349"/>
      <c r="I6" s="350"/>
      <c r="J6" s="343"/>
    </row>
    <row r="7" spans="1:10" s="332" customFormat="1" ht="25.5">
      <c r="A7" s="337">
        <v>10</v>
      </c>
      <c r="B7" s="346">
        <v>300</v>
      </c>
      <c r="C7" s="338">
        <v>100</v>
      </c>
      <c r="D7" s="338"/>
      <c r="E7" s="338"/>
      <c r="F7" s="339"/>
      <c r="G7" s="340" t="s">
        <v>730</v>
      </c>
      <c r="H7" s="344"/>
      <c r="I7" s="345"/>
      <c r="J7" s="343" t="s">
        <v>123</v>
      </c>
    </row>
    <row r="8" spans="1:10" s="332" customFormat="1" ht="15" customHeight="1">
      <c r="A8" s="337">
        <v>10</v>
      </c>
      <c r="B8" s="346">
        <v>300</v>
      </c>
      <c r="C8" s="338">
        <v>200</v>
      </c>
      <c r="D8" s="338"/>
      <c r="E8" s="338"/>
      <c r="F8" s="339"/>
      <c r="G8" s="340" t="s">
        <v>731</v>
      </c>
      <c r="H8" s="344"/>
      <c r="I8" s="345"/>
      <c r="J8" s="343" t="s">
        <v>1439</v>
      </c>
    </row>
    <row r="9" spans="1:10" s="332" customFormat="1" ht="15" customHeight="1">
      <c r="A9" s="337">
        <v>10</v>
      </c>
      <c r="B9" s="338">
        <v>400</v>
      </c>
      <c r="C9" s="338"/>
      <c r="D9" s="338"/>
      <c r="E9" s="338"/>
      <c r="F9" s="339"/>
      <c r="G9" s="340" t="s">
        <v>1300</v>
      </c>
      <c r="H9" s="344"/>
      <c r="I9" s="345"/>
      <c r="J9" s="343" t="s">
        <v>1441</v>
      </c>
    </row>
    <row r="10" spans="1:10" s="332" customFormat="1" ht="15" customHeight="1">
      <c r="A10" s="337">
        <v>10</v>
      </c>
      <c r="B10" s="346">
        <v>500</v>
      </c>
      <c r="C10" s="346"/>
      <c r="D10" s="346"/>
      <c r="E10" s="346"/>
      <c r="F10" s="347"/>
      <c r="G10" s="348" t="s">
        <v>1301</v>
      </c>
      <c r="H10" s="349"/>
      <c r="I10" s="350"/>
      <c r="J10" s="343"/>
    </row>
    <row r="11" spans="1:10" s="332" customFormat="1" ht="15" customHeight="1">
      <c r="A11" s="337">
        <v>10</v>
      </c>
      <c r="B11" s="346">
        <v>500</v>
      </c>
      <c r="C11" s="338">
        <v>100</v>
      </c>
      <c r="D11" s="338"/>
      <c r="E11" s="338"/>
      <c r="F11" s="339"/>
      <c r="G11" s="340" t="s">
        <v>732</v>
      </c>
      <c r="H11" s="344">
        <v>223825</v>
      </c>
      <c r="I11" s="345">
        <v>223825</v>
      </c>
      <c r="J11" s="343" t="s">
        <v>517</v>
      </c>
    </row>
    <row r="12" spans="1:10" s="332" customFormat="1" ht="15" customHeight="1">
      <c r="A12" s="337">
        <v>10</v>
      </c>
      <c r="B12" s="346">
        <v>500</v>
      </c>
      <c r="C12" s="338">
        <v>200</v>
      </c>
      <c r="D12" s="338"/>
      <c r="E12" s="338"/>
      <c r="F12" s="339"/>
      <c r="G12" s="340" t="s">
        <v>733</v>
      </c>
      <c r="H12" s="344">
        <v>39838</v>
      </c>
      <c r="I12" s="345">
        <v>39838</v>
      </c>
      <c r="J12" s="343" t="s">
        <v>519</v>
      </c>
    </row>
    <row r="13" spans="1:10" s="332" customFormat="1" ht="15" customHeight="1">
      <c r="A13" s="337">
        <v>10</v>
      </c>
      <c r="B13" s="346">
        <v>500</v>
      </c>
      <c r="C13" s="338">
        <v>300</v>
      </c>
      <c r="D13" s="338"/>
      <c r="E13" s="338"/>
      <c r="F13" s="339"/>
      <c r="G13" s="340" t="s">
        <v>734</v>
      </c>
      <c r="H13" s="344"/>
      <c r="I13" s="345"/>
      <c r="J13" s="343" t="s">
        <v>521</v>
      </c>
    </row>
    <row r="14" spans="1:10" s="332" customFormat="1" ht="15" customHeight="1">
      <c r="A14" s="337">
        <v>10</v>
      </c>
      <c r="B14" s="346">
        <v>500</v>
      </c>
      <c r="C14" s="338">
        <v>400</v>
      </c>
      <c r="D14" s="338"/>
      <c r="E14" s="338"/>
      <c r="F14" s="339"/>
      <c r="G14" s="340" t="s">
        <v>1301</v>
      </c>
      <c r="H14" s="344"/>
      <c r="I14" s="345"/>
      <c r="J14" s="343" t="s">
        <v>523</v>
      </c>
    </row>
    <row r="15" spans="1:10" s="386" customFormat="1" ht="15" customHeight="1">
      <c r="A15" s="351">
        <v>20</v>
      </c>
      <c r="B15" s="352">
        <v>0</v>
      </c>
      <c r="C15" s="352">
        <v>0</v>
      </c>
      <c r="D15" s="352">
        <v>0</v>
      </c>
      <c r="E15" s="352">
        <v>0</v>
      </c>
      <c r="F15" s="333">
        <v>0</v>
      </c>
      <c r="G15" s="334" t="s">
        <v>735</v>
      </c>
      <c r="H15" s="353"/>
      <c r="I15" s="354"/>
      <c r="J15" s="355"/>
    </row>
    <row r="16" spans="1:10" s="332" customFormat="1" ht="15" customHeight="1">
      <c r="A16" s="337">
        <v>20</v>
      </c>
      <c r="B16" s="356">
        <v>100</v>
      </c>
      <c r="C16" s="356"/>
      <c r="D16" s="356"/>
      <c r="E16" s="356"/>
      <c r="F16" s="357"/>
      <c r="G16" s="348" t="s">
        <v>1384</v>
      </c>
      <c r="H16" s="349"/>
      <c r="I16" s="350"/>
      <c r="J16" s="343"/>
    </row>
    <row r="17" spans="1:10" s="332" customFormat="1" ht="15" customHeight="1">
      <c r="A17" s="337">
        <v>20</v>
      </c>
      <c r="B17" s="356">
        <v>100</v>
      </c>
      <c r="C17" s="358">
        <v>100</v>
      </c>
      <c r="D17" s="358"/>
      <c r="E17" s="358"/>
      <c r="F17" s="359"/>
      <c r="G17" s="340" t="s">
        <v>1385</v>
      </c>
      <c r="H17" s="344"/>
      <c r="I17" s="345"/>
      <c r="J17" s="343" t="s">
        <v>1475</v>
      </c>
    </row>
    <row r="18" spans="1:10" s="332" customFormat="1" ht="15" customHeight="1">
      <c r="A18" s="337">
        <v>20</v>
      </c>
      <c r="B18" s="356">
        <v>100</v>
      </c>
      <c r="C18" s="358">
        <v>200</v>
      </c>
      <c r="D18" s="358"/>
      <c r="E18" s="358"/>
      <c r="F18" s="359"/>
      <c r="G18" s="340" t="s">
        <v>1386</v>
      </c>
      <c r="H18" s="344"/>
      <c r="I18" s="345"/>
      <c r="J18" s="343" t="s">
        <v>1476</v>
      </c>
    </row>
    <row r="19" spans="1:10" s="332" customFormat="1" ht="15" customHeight="1">
      <c r="A19" s="337">
        <v>20</v>
      </c>
      <c r="B19" s="356">
        <v>200</v>
      </c>
      <c r="C19" s="356"/>
      <c r="D19" s="356"/>
      <c r="E19" s="356"/>
      <c r="F19" s="357"/>
      <c r="G19" s="348" t="s">
        <v>1360</v>
      </c>
      <c r="H19" s="349"/>
      <c r="I19" s="350"/>
      <c r="J19" s="343"/>
    </row>
    <row r="20" spans="1:10" s="332" customFormat="1" ht="15" customHeight="1">
      <c r="A20" s="337">
        <v>20</v>
      </c>
      <c r="B20" s="356">
        <v>200</v>
      </c>
      <c r="C20" s="358">
        <v>100</v>
      </c>
      <c r="D20" s="358"/>
      <c r="E20" s="358"/>
      <c r="F20" s="359"/>
      <c r="G20" s="340" t="s">
        <v>1303</v>
      </c>
      <c r="H20" s="344">
        <v>1590247</v>
      </c>
      <c r="I20" s="345">
        <v>1631279</v>
      </c>
      <c r="J20" s="343" t="s">
        <v>1477</v>
      </c>
    </row>
    <row r="21" spans="1:10" s="332" customFormat="1" ht="15" customHeight="1">
      <c r="A21" s="337">
        <v>20</v>
      </c>
      <c r="B21" s="356">
        <v>200</v>
      </c>
      <c r="C21" s="358">
        <v>200</v>
      </c>
      <c r="D21" s="358"/>
      <c r="E21" s="358"/>
      <c r="F21" s="359"/>
      <c r="G21" s="340" t="s">
        <v>1304</v>
      </c>
      <c r="H21" s="344">
        <v>25041598</v>
      </c>
      <c r="I21" s="345">
        <v>24953068</v>
      </c>
      <c r="J21" s="343" t="s">
        <v>124</v>
      </c>
    </row>
    <row r="22" spans="1:10" s="332" customFormat="1" ht="15" customHeight="1">
      <c r="A22" s="337">
        <v>20</v>
      </c>
      <c r="B22" s="338">
        <v>300</v>
      </c>
      <c r="C22" s="358"/>
      <c r="D22" s="358"/>
      <c r="E22" s="358"/>
      <c r="F22" s="359"/>
      <c r="G22" s="340" t="s">
        <v>1361</v>
      </c>
      <c r="H22" s="344">
        <v>3142568</v>
      </c>
      <c r="I22" s="345">
        <v>3142568</v>
      </c>
      <c r="J22" s="343" t="s">
        <v>126</v>
      </c>
    </row>
    <row r="23" spans="1:10" s="332" customFormat="1" ht="15" customHeight="1">
      <c r="A23" s="337">
        <v>20</v>
      </c>
      <c r="B23" s="338">
        <v>400</v>
      </c>
      <c r="C23" s="358"/>
      <c r="D23" s="358"/>
      <c r="E23" s="358"/>
      <c r="F23" s="359"/>
      <c r="G23" s="340" t="s">
        <v>1305</v>
      </c>
      <c r="H23" s="344">
        <v>23577983</v>
      </c>
      <c r="I23" s="345">
        <v>22608242</v>
      </c>
      <c r="J23" s="343" t="s">
        <v>128</v>
      </c>
    </row>
    <row r="24" spans="1:10" s="332" customFormat="1" ht="15" customHeight="1">
      <c r="A24" s="337">
        <v>20</v>
      </c>
      <c r="B24" s="338">
        <v>500</v>
      </c>
      <c r="C24" s="338"/>
      <c r="D24" s="338"/>
      <c r="E24" s="338"/>
      <c r="F24" s="339"/>
      <c r="G24" s="340" t="s">
        <v>1387</v>
      </c>
      <c r="H24" s="344">
        <v>2065681</v>
      </c>
      <c r="I24" s="345">
        <v>2044125</v>
      </c>
      <c r="J24" s="343" t="s">
        <v>1481</v>
      </c>
    </row>
    <row r="25" spans="1:10" s="332" customFormat="1" ht="15" customHeight="1">
      <c r="A25" s="337">
        <v>20</v>
      </c>
      <c r="B25" s="338">
        <v>600</v>
      </c>
      <c r="C25" s="338"/>
      <c r="D25" s="338"/>
      <c r="E25" s="338"/>
      <c r="F25" s="339"/>
      <c r="G25" s="340" t="s">
        <v>1381</v>
      </c>
      <c r="H25" s="344">
        <v>241249</v>
      </c>
      <c r="I25" s="345">
        <v>241249</v>
      </c>
      <c r="J25" s="343" t="s">
        <v>533</v>
      </c>
    </row>
    <row r="26" spans="1:10" s="332" customFormat="1" ht="15" customHeight="1">
      <c r="A26" s="337">
        <v>20</v>
      </c>
      <c r="B26" s="338">
        <v>700</v>
      </c>
      <c r="C26" s="338"/>
      <c r="D26" s="338"/>
      <c r="E26" s="338"/>
      <c r="F26" s="339"/>
      <c r="G26" s="340" t="s">
        <v>1308</v>
      </c>
      <c r="H26" s="344"/>
      <c r="I26" s="345"/>
      <c r="J26" s="343" t="s">
        <v>535</v>
      </c>
    </row>
    <row r="27" spans="1:10" s="332" customFormat="1" ht="15" customHeight="1">
      <c r="A27" s="337">
        <v>20</v>
      </c>
      <c r="B27" s="338">
        <v>800</v>
      </c>
      <c r="C27" s="346"/>
      <c r="D27" s="346"/>
      <c r="E27" s="346"/>
      <c r="F27" s="347"/>
      <c r="G27" s="340" t="s">
        <v>1310</v>
      </c>
      <c r="H27" s="344">
        <v>4339396</v>
      </c>
      <c r="I27" s="345">
        <v>4154722</v>
      </c>
      <c r="J27" s="343" t="s">
        <v>536</v>
      </c>
    </row>
    <row r="28" spans="1:10" s="332" customFormat="1" ht="15" customHeight="1">
      <c r="A28" s="337">
        <v>20</v>
      </c>
      <c r="B28" s="338">
        <v>900</v>
      </c>
      <c r="C28" s="338"/>
      <c r="D28" s="338"/>
      <c r="E28" s="338"/>
      <c r="F28" s="339"/>
      <c r="G28" s="340" t="s">
        <v>1311</v>
      </c>
      <c r="H28" s="344">
        <v>5805164</v>
      </c>
      <c r="I28" s="345">
        <v>4335869</v>
      </c>
      <c r="J28" s="343" t="s">
        <v>538</v>
      </c>
    </row>
    <row r="29" spans="1:10" s="386" customFormat="1" ht="15" customHeight="1">
      <c r="A29" s="351">
        <v>30</v>
      </c>
      <c r="B29" s="352">
        <v>0</v>
      </c>
      <c r="C29" s="352">
        <v>0</v>
      </c>
      <c r="D29" s="352">
        <v>0</v>
      </c>
      <c r="E29" s="352">
        <v>0</v>
      </c>
      <c r="F29" s="333">
        <v>0</v>
      </c>
      <c r="G29" s="334" t="s">
        <v>736</v>
      </c>
      <c r="H29" s="353"/>
      <c r="I29" s="354"/>
      <c r="J29" s="355"/>
    </row>
    <row r="30" spans="1:10" s="332" customFormat="1" ht="15" customHeight="1">
      <c r="A30" s="337">
        <v>30</v>
      </c>
      <c r="B30" s="346">
        <v>100</v>
      </c>
      <c r="C30" s="346"/>
      <c r="D30" s="346"/>
      <c r="E30" s="346"/>
      <c r="F30" s="347"/>
      <c r="G30" s="348" t="s">
        <v>52</v>
      </c>
      <c r="H30" s="349"/>
      <c r="I30" s="350"/>
      <c r="J30" s="343"/>
    </row>
    <row r="31" spans="1:10" s="332" customFormat="1" ht="15" customHeight="1">
      <c r="A31" s="337">
        <v>30</v>
      </c>
      <c r="B31" s="346">
        <v>100</v>
      </c>
      <c r="C31" s="338">
        <v>100</v>
      </c>
      <c r="D31" s="338"/>
      <c r="E31" s="338"/>
      <c r="F31" s="339"/>
      <c r="G31" s="340" t="s">
        <v>53</v>
      </c>
      <c r="H31" s="344">
        <v>15893992</v>
      </c>
      <c r="I31" s="345">
        <v>15893992</v>
      </c>
      <c r="J31" s="343" t="s">
        <v>547</v>
      </c>
    </row>
    <row r="32" spans="1:10" s="332" customFormat="1" ht="15" customHeight="1">
      <c r="A32" s="337">
        <v>30</v>
      </c>
      <c r="B32" s="346">
        <v>100</v>
      </c>
      <c r="C32" s="338">
        <v>200</v>
      </c>
      <c r="D32" s="338"/>
      <c r="E32" s="338"/>
      <c r="F32" s="339"/>
      <c r="G32" s="340" t="s">
        <v>54</v>
      </c>
      <c r="H32" s="344">
        <v>0</v>
      </c>
      <c r="I32" s="345">
        <v>4590679</v>
      </c>
      <c r="J32" s="343" t="s">
        <v>1508</v>
      </c>
    </row>
    <row r="33" spans="1:10" s="332" customFormat="1" ht="15" customHeight="1">
      <c r="A33" s="337">
        <v>30</v>
      </c>
      <c r="B33" s="346">
        <v>100</v>
      </c>
      <c r="C33" s="338">
        <v>300</v>
      </c>
      <c r="D33" s="338"/>
      <c r="E33" s="338"/>
      <c r="F33" s="339"/>
      <c r="G33" s="340" t="s">
        <v>55</v>
      </c>
      <c r="H33" s="344"/>
      <c r="I33" s="345"/>
      <c r="J33" s="343" t="s">
        <v>1509</v>
      </c>
    </row>
    <row r="34" spans="1:10" s="332" customFormat="1" ht="15" customHeight="1">
      <c r="A34" s="337">
        <v>30</v>
      </c>
      <c r="B34" s="346">
        <v>100</v>
      </c>
      <c r="C34" s="346">
        <v>400</v>
      </c>
      <c r="D34" s="346"/>
      <c r="E34" s="346"/>
      <c r="F34" s="347"/>
      <c r="G34" s="348" t="s">
        <v>56</v>
      </c>
      <c r="H34" s="349"/>
      <c r="I34" s="350"/>
      <c r="J34" s="343" t="s">
        <v>1510</v>
      </c>
    </row>
    <row r="35" spans="1:10" s="332" customFormat="1" ht="15" customHeight="1">
      <c r="A35" s="337">
        <v>30</v>
      </c>
      <c r="B35" s="346">
        <v>100</v>
      </c>
      <c r="C35" s="346">
        <v>400</v>
      </c>
      <c r="D35" s="338">
        <v>100</v>
      </c>
      <c r="E35" s="338"/>
      <c r="F35" s="339"/>
      <c r="G35" s="360" t="s">
        <v>737</v>
      </c>
      <c r="H35" s="344"/>
      <c r="I35" s="345"/>
      <c r="J35" s="343"/>
    </row>
    <row r="36" spans="1:10" s="332" customFormat="1" ht="15" customHeight="1">
      <c r="A36" s="337">
        <v>30</v>
      </c>
      <c r="B36" s="346">
        <v>100</v>
      </c>
      <c r="C36" s="346">
        <v>400</v>
      </c>
      <c r="D36" s="338">
        <v>200</v>
      </c>
      <c r="E36" s="338"/>
      <c r="F36" s="339"/>
      <c r="G36" s="360" t="s">
        <v>738</v>
      </c>
      <c r="H36" s="344"/>
      <c r="I36" s="345"/>
      <c r="J36" s="343"/>
    </row>
    <row r="37" spans="1:10" s="332" customFormat="1" ht="15" customHeight="1">
      <c r="A37" s="337">
        <v>30</v>
      </c>
      <c r="B37" s="346">
        <v>100</v>
      </c>
      <c r="C37" s="346">
        <v>400</v>
      </c>
      <c r="D37" s="338">
        <v>300</v>
      </c>
      <c r="E37" s="338"/>
      <c r="F37" s="339"/>
      <c r="G37" s="360" t="s">
        <v>739</v>
      </c>
      <c r="H37" s="344">
        <v>268736</v>
      </c>
      <c r="I37" s="345"/>
      <c r="J37" s="343"/>
    </row>
    <row r="38" spans="1:10" s="332" customFormat="1" ht="15" customHeight="1">
      <c r="A38" s="337">
        <v>30</v>
      </c>
      <c r="B38" s="346">
        <v>200</v>
      </c>
      <c r="C38" s="346"/>
      <c r="D38" s="346"/>
      <c r="E38" s="346"/>
      <c r="F38" s="347"/>
      <c r="G38" s="348" t="s">
        <v>1388</v>
      </c>
      <c r="H38" s="349"/>
      <c r="I38" s="350"/>
      <c r="J38" s="343"/>
    </row>
    <row r="39" spans="1:10" s="332" customFormat="1" ht="15" customHeight="1">
      <c r="A39" s="337">
        <v>30</v>
      </c>
      <c r="B39" s="346">
        <v>200</v>
      </c>
      <c r="C39" s="338">
        <v>100</v>
      </c>
      <c r="D39" s="338"/>
      <c r="E39" s="338"/>
      <c r="F39" s="339"/>
      <c r="G39" s="340" t="s">
        <v>111</v>
      </c>
      <c r="H39" s="344">
        <v>8000</v>
      </c>
      <c r="I39" s="345">
        <v>3000</v>
      </c>
      <c r="J39" s="343" t="s">
        <v>1847</v>
      </c>
    </row>
    <row r="40" spans="1:10" s="332" customFormat="1" ht="15" customHeight="1">
      <c r="A40" s="337">
        <v>30</v>
      </c>
      <c r="B40" s="346">
        <v>200</v>
      </c>
      <c r="C40" s="346">
        <v>200</v>
      </c>
      <c r="D40" s="346"/>
      <c r="E40" s="346"/>
      <c r="F40" s="347"/>
      <c r="G40" s="348" t="s">
        <v>57</v>
      </c>
      <c r="H40" s="349"/>
      <c r="I40" s="350"/>
      <c r="J40" s="343"/>
    </row>
    <row r="41" spans="1:10" s="332" customFormat="1" ht="15" customHeight="1">
      <c r="A41" s="337">
        <v>30</v>
      </c>
      <c r="B41" s="346">
        <v>200</v>
      </c>
      <c r="C41" s="346">
        <v>200</v>
      </c>
      <c r="D41" s="338">
        <v>100</v>
      </c>
      <c r="E41" s="338"/>
      <c r="F41" s="339"/>
      <c r="G41" s="340" t="s">
        <v>740</v>
      </c>
      <c r="H41" s="344"/>
      <c r="I41" s="345"/>
      <c r="J41" s="343" t="s">
        <v>1848</v>
      </c>
    </row>
    <row r="42" spans="1:10" s="332" customFormat="1" ht="15" customHeight="1">
      <c r="A42" s="337">
        <v>30</v>
      </c>
      <c r="B42" s="346">
        <v>200</v>
      </c>
      <c r="C42" s="346">
        <v>200</v>
      </c>
      <c r="D42" s="338">
        <v>200</v>
      </c>
      <c r="E42" s="338"/>
      <c r="F42" s="339"/>
      <c r="G42" s="340" t="s">
        <v>741</v>
      </c>
      <c r="H42" s="344"/>
      <c r="I42" s="345"/>
      <c r="J42" s="343" t="s">
        <v>1849</v>
      </c>
    </row>
    <row r="43" spans="1:10" s="332" customFormat="1" ht="15" customHeight="1">
      <c r="A43" s="337">
        <v>30</v>
      </c>
      <c r="B43" s="346">
        <v>200</v>
      </c>
      <c r="C43" s="346">
        <v>200</v>
      </c>
      <c r="D43" s="338">
        <v>300</v>
      </c>
      <c r="E43" s="338"/>
      <c r="F43" s="339"/>
      <c r="G43" s="340" t="s">
        <v>742</v>
      </c>
      <c r="H43" s="344">
        <v>0</v>
      </c>
      <c r="I43" s="345">
        <v>0</v>
      </c>
      <c r="J43" s="343" t="s">
        <v>1850</v>
      </c>
    </row>
    <row r="44" spans="1:10" s="332" customFormat="1" ht="15" customHeight="1">
      <c r="A44" s="337">
        <v>30</v>
      </c>
      <c r="B44" s="346">
        <v>200</v>
      </c>
      <c r="C44" s="346">
        <v>200</v>
      </c>
      <c r="D44" s="338">
        <v>400</v>
      </c>
      <c r="E44" s="338"/>
      <c r="F44" s="339"/>
      <c r="G44" s="340" t="s">
        <v>743</v>
      </c>
      <c r="H44" s="344"/>
      <c r="I44" s="345"/>
      <c r="J44" s="343" t="s">
        <v>1851</v>
      </c>
    </row>
    <row r="45" spans="1:10" s="386" customFormat="1" ht="15" customHeight="1">
      <c r="A45" s="351">
        <v>100</v>
      </c>
      <c r="B45" s="352">
        <v>0</v>
      </c>
      <c r="C45" s="352">
        <v>0</v>
      </c>
      <c r="D45" s="352">
        <v>0</v>
      </c>
      <c r="E45" s="352">
        <v>0</v>
      </c>
      <c r="F45" s="333">
        <v>0</v>
      </c>
      <c r="G45" s="334" t="s">
        <v>744</v>
      </c>
      <c r="H45" s="353"/>
      <c r="I45" s="354"/>
      <c r="J45" s="355"/>
    </row>
    <row r="46" spans="1:10" s="332" customFormat="1" ht="15" customHeight="1">
      <c r="A46" s="337">
        <v>100</v>
      </c>
      <c r="B46" s="346">
        <v>100</v>
      </c>
      <c r="C46" s="346"/>
      <c r="D46" s="346"/>
      <c r="E46" s="346"/>
      <c r="F46" s="347"/>
      <c r="G46" s="348" t="s">
        <v>59</v>
      </c>
      <c r="H46" s="349"/>
      <c r="I46" s="350"/>
      <c r="J46" s="343"/>
    </row>
    <row r="47" spans="1:10" s="332" customFormat="1" ht="15" customHeight="1">
      <c r="A47" s="337">
        <v>100</v>
      </c>
      <c r="B47" s="346">
        <v>100</v>
      </c>
      <c r="C47" s="346">
        <v>100</v>
      </c>
      <c r="D47" s="346"/>
      <c r="E47" s="346"/>
      <c r="F47" s="347"/>
      <c r="G47" s="348" t="s">
        <v>745</v>
      </c>
      <c r="H47" s="349"/>
      <c r="I47" s="350"/>
      <c r="J47" s="343" t="s">
        <v>1852</v>
      </c>
    </row>
    <row r="48" spans="1:10" s="332" customFormat="1" ht="25.5">
      <c r="A48" s="337">
        <v>100</v>
      </c>
      <c r="B48" s="346">
        <v>100</v>
      </c>
      <c r="C48" s="346">
        <v>100</v>
      </c>
      <c r="D48" s="338">
        <v>10</v>
      </c>
      <c r="E48" s="338"/>
      <c r="F48" s="339"/>
      <c r="G48" s="436" t="s">
        <v>746</v>
      </c>
      <c r="H48" s="361">
        <v>53542</v>
      </c>
      <c r="I48" s="362">
        <v>117339</v>
      </c>
      <c r="J48" s="343"/>
    </row>
    <row r="49" spans="1:10" s="332" customFormat="1" ht="15" customHeight="1">
      <c r="A49" s="337">
        <v>100</v>
      </c>
      <c r="B49" s="346">
        <v>100</v>
      </c>
      <c r="C49" s="346">
        <v>100</v>
      </c>
      <c r="D49" s="338">
        <v>20</v>
      </c>
      <c r="E49" s="338"/>
      <c r="F49" s="339"/>
      <c r="G49" s="360" t="s">
        <v>747</v>
      </c>
      <c r="H49" s="361">
        <v>23161</v>
      </c>
      <c r="I49" s="362">
        <v>67604</v>
      </c>
      <c r="J49" s="343"/>
    </row>
    <row r="50" spans="1:10" s="332" customFormat="1" ht="15" customHeight="1">
      <c r="A50" s="337">
        <v>100</v>
      </c>
      <c r="B50" s="346">
        <v>100</v>
      </c>
      <c r="C50" s="346">
        <v>100</v>
      </c>
      <c r="D50" s="338">
        <v>30</v>
      </c>
      <c r="E50" s="338"/>
      <c r="F50" s="339"/>
      <c r="G50" s="360" t="s">
        <v>748</v>
      </c>
      <c r="H50" s="361"/>
      <c r="I50" s="362"/>
      <c r="J50" s="343"/>
    </row>
    <row r="51" spans="1:10" s="332" customFormat="1" ht="15" customHeight="1">
      <c r="A51" s="337">
        <v>100</v>
      </c>
      <c r="B51" s="346">
        <v>100</v>
      </c>
      <c r="C51" s="338">
        <v>200</v>
      </c>
      <c r="D51" s="338"/>
      <c r="E51" s="338"/>
      <c r="F51" s="339"/>
      <c r="G51" s="340" t="s">
        <v>749</v>
      </c>
      <c r="H51" s="361"/>
      <c r="I51" s="362"/>
      <c r="J51" s="343" t="s">
        <v>1853</v>
      </c>
    </row>
    <row r="52" spans="1:10" s="332" customFormat="1" ht="15" customHeight="1">
      <c r="A52" s="337">
        <v>100</v>
      </c>
      <c r="B52" s="346">
        <v>100</v>
      </c>
      <c r="C52" s="346">
        <v>300</v>
      </c>
      <c r="D52" s="346"/>
      <c r="E52" s="346"/>
      <c r="F52" s="347"/>
      <c r="G52" s="348" t="s">
        <v>750</v>
      </c>
      <c r="H52" s="349"/>
      <c r="I52" s="350"/>
      <c r="J52" s="343" t="s">
        <v>1854</v>
      </c>
    </row>
    <row r="53" spans="1:10" s="332" customFormat="1" ht="15" customHeight="1">
      <c r="A53" s="337">
        <v>100</v>
      </c>
      <c r="B53" s="346">
        <v>100</v>
      </c>
      <c r="C53" s="346">
        <v>300</v>
      </c>
      <c r="D53" s="338">
        <v>10</v>
      </c>
      <c r="E53" s="338"/>
      <c r="F53" s="339"/>
      <c r="G53" s="360" t="s">
        <v>750</v>
      </c>
      <c r="H53" s="361">
        <v>64719</v>
      </c>
      <c r="I53" s="362">
        <v>65545</v>
      </c>
      <c r="J53" s="343"/>
    </row>
    <row r="54" spans="1:10" s="332" customFormat="1" ht="15" customHeight="1">
      <c r="A54" s="337">
        <v>100</v>
      </c>
      <c r="B54" s="346">
        <v>100</v>
      </c>
      <c r="C54" s="346">
        <v>300</v>
      </c>
      <c r="D54" s="338">
        <v>20</v>
      </c>
      <c r="E54" s="338"/>
      <c r="F54" s="339"/>
      <c r="G54" s="360" t="s">
        <v>751</v>
      </c>
      <c r="H54" s="361"/>
      <c r="I54" s="362"/>
      <c r="J54" s="343"/>
    </row>
    <row r="55" spans="1:10" s="332" customFormat="1" ht="15" customHeight="1">
      <c r="A55" s="337">
        <v>100</v>
      </c>
      <c r="B55" s="346">
        <v>100</v>
      </c>
      <c r="C55" s="346">
        <v>300</v>
      </c>
      <c r="D55" s="338">
        <v>30</v>
      </c>
      <c r="E55" s="338"/>
      <c r="F55" s="339"/>
      <c r="G55" s="360" t="s">
        <v>752</v>
      </c>
      <c r="H55" s="361">
        <v>699196</v>
      </c>
      <c r="I55" s="362">
        <v>592883</v>
      </c>
      <c r="J55" s="343"/>
    </row>
    <row r="56" spans="1:10" s="332" customFormat="1" ht="15" customHeight="1">
      <c r="A56" s="337">
        <v>100</v>
      </c>
      <c r="B56" s="346">
        <v>100</v>
      </c>
      <c r="C56" s="338">
        <v>400</v>
      </c>
      <c r="D56" s="338"/>
      <c r="E56" s="338"/>
      <c r="F56" s="339"/>
      <c r="G56" s="340" t="s">
        <v>753</v>
      </c>
      <c r="H56" s="361">
        <v>457</v>
      </c>
      <c r="I56" s="362">
        <v>99</v>
      </c>
      <c r="J56" s="343" t="s">
        <v>1855</v>
      </c>
    </row>
    <row r="57" spans="1:10" s="332" customFormat="1" ht="15" customHeight="1">
      <c r="A57" s="337">
        <v>100</v>
      </c>
      <c r="B57" s="346">
        <v>100</v>
      </c>
      <c r="C57" s="338">
        <v>500</v>
      </c>
      <c r="D57" s="338"/>
      <c r="E57" s="338"/>
      <c r="F57" s="339"/>
      <c r="G57" s="340" t="s">
        <v>1951</v>
      </c>
      <c r="H57" s="361"/>
      <c r="I57" s="362"/>
      <c r="J57" s="343" t="s">
        <v>1856</v>
      </c>
    </row>
    <row r="58" spans="1:10" s="332" customFormat="1" ht="15" customHeight="1">
      <c r="A58" s="337">
        <v>100</v>
      </c>
      <c r="B58" s="346">
        <v>100</v>
      </c>
      <c r="C58" s="338">
        <v>600</v>
      </c>
      <c r="D58" s="338"/>
      <c r="E58" s="338"/>
      <c r="F58" s="339"/>
      <c r="G58" s="340" t="s">
        <v>1952</v>
      </c>
      <c r="H58" s="361">
        <v>9018</v>
      </c>
      <c r="I58" s="362">
        <v>6934</v>
      </c>
      <c r="J58" s="343" t="s">
        <v>1857</v>
      </c>
    </row>
    <row r="59" spans="1:10" s="332" customFormat="1" ht="15" customHeight="1">
      <c r="A59" s="337">
        <v>100</v>
      </c>
      <c r="B59" s="346">
        <v>100</v>
      </c>
      <c r="C59" s="338">
        <v>700</v>
      </c>
      <c r="D59" s="338"/>
      <c r="E59" s="338"/>
      <c r="F59" s="339"/>
      <c r="G59" s="340" t="s">
        <v>1953</v>
      </c>
      <c r="H59" s="361"/>
      <c r="I59" s="362"/>
      <c r="J59" s="343" t="s">
        <v>1858</v>
      </c>
    </row>
    <row r="60" spans="1:10" s="332" customFormat="1" ht="15" customHeight="1">
      <c r="A60" s="337">
        <v>100</v>
      </c>
      <c r="B60" s="346">
        <v>100</v>
      </c>
      <c r="C60" s="338">
        <v>800</v>
      </c>
      <c r="D60" s="338"/>
      <c r="E60" s="338"/>
      <c r="F60" s="339"/>
      <c r="G60" s="340" t="s">
        <v>1954</v>
      </c>
      <c r="H60" s="361">
        <v>64173</v>
      </c>
      <c r="I60" s="362">
        <v>63543</v>
      </c>
      <c r="J60" s="343" t="s">
        <v>1859</v>
      </c>
    </row>
    <row r="61" spans="1:10" s="332" customFormat="1" ht="15" customHeight="1">
      <c r="A61" s="337">
        <v>100</v>
      </c>
      <c r="B61" s="346">
        <v>100</v>
      </c>
      <c r="C61" s="338">
        <v>900</v>
      </c>
      <c r="D61" s="338"/>
      <c r="E61" s="338"/>
      <c r="F61" s="339"/>
      <c r="G61" s="340" t="s">
        <v>1955</v>
      </c>
      <c r="H61" s="361"/>
      <c r="I61" s="362"/>
      <c r="J61" s="343" t="s">
        <v>1860</v>
      </c>
    </row>
    <row r="62" spans="1:10" s="332" customFormat="1" ht="15" customHeight="1">
      <c r="A62" s="337">
        <v>100</v>
      </c>
      <c r="B62" s="346">
        <v>200</v>
      </c>
      <c r="C62" s="346"/>
      <c r="D62" s="346"/>
      <c r="E62" s="346"/>
      <c r="F62" s="347"/>
      <c r="G62" s="348" t="s">
        <v>60</v>
      </c>
      <c r="H62" s="349"/>
      <c r="I62" s="350"/>
      <c r="J62" s="343"/>
    </row>
    <row r="63" spans="1:10" s="332" customFormat="1" ht="15" customHeight="1">
      <c r="A63" s="337">
        <v>100</v>
      </c>
      <c r="B63" s="346">
        <v>200</v>
      </c>
      <c r="C63" s="338">
        <v>100</v>
      </c>
      <c r="D63" s="338"/>
      <c r="E63" s="338"/>
      <c r="F63" s="339"/>
      <c r="G63" s="340" t="s">
        <v>1956</v>
      </c>
      <c r="H63" s="344">
        <v>21</v>
      </c>
      <c r="I63" s="345">
        <v>21</v>
      </c>
      <c r="J63" s="343" t="s">
        <v>1861</v>
      </c>
    </row>
    <row r="64" spans="1:10" s="332" customFormat="1" ht="15" customHeight="1">
      <c r="A64" s="337">
        <v>100</v>
      </c>
      <c r="B64" s="346">
        <v>200</v>
      </c>
      <c r="C64" s="338">
        <v>200</v>
      </c>
      <c r="D64" s="338"/>
      <c r="E64" s="338"/>
      <c r="F64" s="339"/>
      <c r="G64" s="340" t="s">
        <v>1957</v>
      </c>
      <c r="H64" s="344">
        <v>18155</v>
      </c>
      <c r="I64" s="345">
        <v>17460</v>
      </c>
      <c r="J64" s="343" t="s">
        <v>1862</v>
      </c>
    </row>
    <row r="65" spans="1:10" s="332" customFormat="1" ht="15" customHeight="1">
      <c r="A65" s="337">
        <v>100</v>
      </c>
      <c r="B65" s="346">
        <v>200</v>
      </c>
      <c r="C65" s="338">
        <v>300</v>
      </c>
      <c r="D65" s="338"/>
      <c r="E65" s="338"/>
      <c r="F65" s="339"/>
      <c r="G65" s="340" t="s">
        <v>1958</v>
      </c>
      <c r="H65" s="344">
        <v>1556</v>
      </c>
      <c r="I65" s="345">
        <v>1494</v>
      </c>
      <c r="J65" s="343" t="s">
        <v>1863</v>
      </c>
    </row>
    <row r="66" spans="1:10" s="332" customFormat="1" ht="15" customHeight="1">
      <c r="A66" s="337">
        <v>100</v>
      </c>
      <c r="B66" s="346">
        <v>200</v>
      </c>
      <c r="C66" s="338">
        <v>400</v>
      </c>
      <c r="D66" s="338"/>
      <c r="E66" s="338"/>
      <c r="F66" s="339"/>
      <c r="G66" s="340" t="s">
        <v>1959</v>
      </c>
      <c r="H66" s="344">
        <v>74373</v>
      </c>
      <c r="I66" s="345">
        <v>70063</v>
      </c>
      <c r="J66" s="343" t="s">
        <v>1864</v>
      </c>
    </row>
    <row r="67" spans="1:10" s="332" customFormat="1" ht="15" customHeight="1">
      <c r="A67" s="337">
        <v>100</v>
      </c>
      <c r="B67" s="346">
        <v>200</v>
      </c>
      <c r="C67" s="338">
        <v>500</v>
      </c>
      <c r="D67" s="338"/>
      <c r="E67" s="338"/>
      <c r="F67" s="339"/>
      <c r="G67" s="340" t="s">
        <v>1960</v>
      </c>
      <c r="H67" s="344">
        <v>4745</v>
      </c>
      <c r="I67" s="345">
        <v>4216</v>
      </c>
      <c r="J67" s="343" t="s">
        <v>1865</v>
      </c>
    </row>
    <row r="68" spans="1:10" s="332" customFormat="1" ht="15" customHeight="1">
      <c r="A68" s="337">
        <v>100</v>
      </c>
      <c r="B68" s="346">
        <v>200</v>
      </c>
      <c r="C68" s="338">
        <v>600</v>
      </c>
      <c r="D68" s="338"/>
      <c r="E68" s="338"/>
      <c r="F68" s="339"/>
      <c r="G68" s="340" t="s">
        <v>1961</v>
      </c>
      <c r="H68" s="344">
        <v>6782</v>
      </c>
      <c r="I68" s="345">
        <v>6406</v>
      </c>
      <c r="J68" s="343" t="s">
        <v>146</v>
      </c>
    </row>
    <row r="69" spans="1:10" s="332" customFormat="1" ht="15" customHeight="1">
      <c r="A69" s="337">
        <v>100</v>
      </c>
      <c r="B69" s="346">
        <v>200</v>
      </c>
      <c r="C69" s="338">
        <v>700</v>
      </c>
      <c r="D69" s="338"/>
      <c r="E69" s="338"/>
      <c r="F69" s="339"/>
      <c r="G69" s="340" t="s">
        <v>1962</v>
      </c>
      <c r="H69" s="344"/>
      <c r="I69" s="345"/>
      <c r="J69" s="343" t="s">
        <v>147</v>
      </c>
    </row>
    <row r="70" spans="1:10" s="386" customFormat="1" ht="15" customHeight="1">
      <c r="A70" s="351">
        <v>110</v>
      </c>
      <c r="B70" s="352">
        <v>0</v>
      </c>
      <c r="C70" s="352">
        <v>0</v>
      </c>
      <c r="D70" s="352">
        <v>0</v>
      </c>
      <c r="E70" s="352">
        <v>0</v>
      </c>
      <c r="F70" s="363"/>
      <c r="G70" s="334" t="s">
        <v>1963</v>
      </c>
      <c r="H70" s="353"/>
      <c r="I70" s="354"/>
      <c r="J70" s="355"/>
    </row>
    <row r="71" spans="1:10" s="332" customFormat="1" ht="15" customHeight="1">
      <c r="A71" s="337">
        <v>110</v>
      </c>
      <c r="B71" s="346">
        <v>100</v>
      </c>
      <c r="C71" s="346"/>
      <c r="D71" s="346"/>
      <c r="E71" s="346"/>
      <c r="F71" s="347"/>
      <c r="G71" s="348" t="s">
        <v>63</v>
      </c>
      <c r="H71" s="349"/>
      <c r="I71" s="350"/>
      <c r="J71" s="343"/>
    </row>
    <row r="72" spans="1:10" s="332" customFormat="1" ht="25.5">
      <c r="A72" s="337">
        <v>110</v>
      </c>
      <c r="B72" s="346">
        <v>100</v>
      </c>
      <c r="C72" s="338">
        <v>50</v>
      </c>
      <c r="D72" s="338"/>
      <c r="E72" s="338"/>
      <c r="F72" s="339"/>
      <c r="G72" s="340" t="s">
        <v>1964</v>
      </c>
      <c r="H72" s="344"/>
      <c r="I72" s="345"/>
      <c r="J72" s="343" t="s">
        <v>148</v>
      </c>
    </row>
    <row r="73" spans="1:10" s="332" customFormat="1" ht="15" customHeight="1">
      <c r="A73" s="337">
        <v>110</v>
      </c>
      <c r="B73" s="346">
        <v>100</v>
      </c>
      <c r="C73" s="338">
        <v>100</v>
      </c>
      <c r="D73" s="338"/>
      <c r="E73" s="338"/>
      <c r="F73" s="339"/>
      <c r="G73" s="340" t="s">
        <v>1965</v>
      </c>
      <c r="H73" s="344"/>
      <c r="I73" s="345"/>
      <c r="J73" s="343" t="s">
        <v>149</v>
      </c>
    </row>
    <row r="74" spans="1:10" s="332" customFormat="1" ht="15" customHeight="1">
      <c r="A74" s="337">
        <v>110</v>
      </c>
      <c r="B74" s="346">
        <v>100</v>
      </c>
      <c r="C74" s="338">
        <v>200</v>
      </c>
      <c r="D74" s="338"/>
      <c r="E74" s="338"/>
      <c r="F74" s="339"/>
      <c r="G74" s="340" t="s">
        <v>1966</v>
      </c>
      <c r="H74" s="344"/>
      <c r="I74" s="345"/>
      <c r="J74" s="343" t="s">
        <v>150</v>
      </c>
    </row>
    <row r="75" spans="1:10" s="332" customFormat="1" ht="15" customHeight="1">
      <c r="A75" s="337">
        <v>110</v>
      </c>
      <c r="B75" s="346">
        <v>100</v>
      </c>
      <c r="C75" s="338">
        <v>300</v>
      </c>
      <c r="D75" s="338"/>
      <c r="E75" s="338"/>
      <c r="F75" s="339"/>
      <c r="G75" s="340" t="s">
        <v>1967</v>
      </c>
      <c r="H75" s="344"/>
      <c r="I75" s="345"/>
      <c r="J75" s="343" t="s">
        <v>151</v>
      </c>
    </row>
    <row r="76" spans="1:10" s="332" customFormat="1">
      <c r="A76" s="337">
        <v>110</v>
      </c>
      <c r="B76" s="346">
        <v>100</v>
      </c>
      <c r="C76" s="338">
        <v>400</v>
      </c>
      <c r="D76" s="338"/>
      <c r="E76" s="338"/>
      <c r="F76" s="339"/>
      <c r="G76" s="340" t="s">
        <v>1968</v>
      </c>
      <c r="H76" s="344"/>
      <c r="I76" s="345"/>
      <c r="J76" s="343" t="s">
        <v>152</v>
      </c>
    </row>
    <row r="77" spans="1:10" s="332" customFormat="1" ht="15" customHeight="1">
      <c r="A77" s="337">
        <v>110</v>
      </c>
      <c r="B77" s="346">
        <v>100</v>
      </c>
      <c r="C77" s="338">
        <v>500</v>
      </c>
      <c r="D77" s="338"/>
      <c r="E77" s="338"/>
      <c r="F77" s="339"/>
      <c r="G77" s="340" t="s">
        <v>1969</v>
      </c>
      <c r="H77" s="344"/>
      <c r="I77" s="345"/>
      <c r="J77" s="343" t="s">
        <v>153</v>
      </c>
    </row>
    <row r="78" spans="1:10" s="332" customFormat="1" ht="15" customHeight="1">
      <c r="A78" s="337">
        <v>110</v>
      </c>
      <c r="B78" s="346">
        <v>100</v>
      </c>
      <c r="C78" s="346">
        <v>600</v>
      </c>
      <c r="D78" s="346"/>
      <c r="E78" s="346"/>
      <c r="F78" s="347"/>
      <c r="G78" s="348" t="s">
        <v>1970</v>
      </c>
      <c r="H78" s="349"/>
      <c r="I78" s="350"/>
      <c r="J78" s="343" t="s">
        <v>154</v>
      </c>
    </row>
    <row r="79" spans="1:10" s="332" customFormat="1" ht="15" customHeight="1">
      <c r="A79" s="337">
        <v>110</v>
      </c>
      <c r="B79" s="346">
        <v>100</v>
      </c>
      <c r="C79" s="346">
        <v>600</v>
      </c>
      <c r="D79" s="338">
        <v>100</v>
      </c>
      <c r="E79" s="338"/>
      <c r="F79" s="339"/>
      <c r="G79" s="340" t="s">
        <v>1970</v>
      </c>
      <c r="H79" s="344"/>
      <c r="I79" s="345"/>
      <c r="J79" s="343"/>
    </row>
    <row r="80" spans="1:10" s="332" customFormat="1" ht="15" customHeight="1">
      <c r="A80" s="337">
        <v>110</v>
      </c>
      <c r="B80" s="346">
        <v>100</v>
      </c>
      <c r="C80" s="346">
        <v>600</v>
      </c>
      <c r="D80" s="338">
        <v>800</v>
      </c>
      <c r="E80" s="338"/>
      <c r="F80" s="339"/>
      <c r="G80" s="340" t="s">
        <v>1971</v>
      </c>
      <c r="H80" s="344"/>
      <c r="I80" s="345"/>
      <c r="J80" s="343"/>
    </row>
    <row r="81" spans="1:10" s="332" customFormat="1" ht="15" customHeight="1">
      <c r="A81" s="337">
        <v>110</v>
      </c>
      <c r="B81" s="346">
        <v>100</v>
      </c>
      <c r="C81" s="346">
        <v>600</v>
      </c>
      <c r="D81" s="338">
        <v>900</v>
      </c>
      <c r="E81" s="338"/>
      <c r="F81" s="339"/>
      <c r="G81" s="340" t="s">
        <v>1972</v>
      </c>
      <c r="H81" s="344"/>
      <c r="I81" s="345"/>
      <c r="J81" s="343"/>
    </row>
    <row r="82" spans="1:10" s="332" customFormat="1" ht="15" customHeight="1">
      <c r="A82" s="337">
        <v>110</v>
      </c>
      <c r="B82" s="346">
        <v>100</v>
      </c>
      <c r="C82" s="338">
        <v>700</v>
      </c>
      <c r="D82" s="338"/>
      <c r="E82" s="338"/>
      <c r="F82" s="339"/>
      <c r="G82" s="340" t="s">
        <v>1973</v>
      </c>
      <c r="H82" s="344"/>
      <c r="I82" s="345"/>
      <c r="J82" s="343" t="s">
        <v>155</v>
      </c>
    </row>
    <row r="83" spans="1:10" s="332" customFormat="1" ht="15" customHeight="1">
      <c r="A83" s="337">
        <v>110</v>
      </c>
      <c r="B83" s="346">
        <v>100</v>
      </c>
      <c r="C83" s="346">
        <v>800</v>
      </c>
      <c r="D83" s="346"/>
      <c r="E83" s="346"/>
      <c r="F83" s="347"/>
      <c r="G83" s="348" t="s">
        <v>68</v>
      </c>
      <c r="H83" s="349"/>
      <c r="I83" s="350"/>
      <c r="J83" s="343"/>
    </row>
    <row r="84" spans="1:10" s="332" customFormat="1" ht="15" customHeight="1">
      <c r="A84" s="337">
        <v>110</v>
      </c>
      <c r="B84" s="346">
        <v>100</v>
      </c>
      <c r="C84" s="346">
        <v>800</v>
      </c>
      <c r="D84" s="338">
        <v>100</v>
      </c>
      <c r="E84" s="338"/>
      <c r="F84" s="339"/>
      <c r="G84" s="340" t="s">
        <v>1974</v>
      </c>
      <c r="H84" s="344">
        <v>49783</v>
      </c>
      <c r="I84" s="345">
        <v>488618</v>
      </c>
      <c r="J84" s="343" t="s">
        <v>156</v>
      </c>
    </row>
    <row r="85" spans="1:10" s="332" customFormat="1" ht="15" customHeight="1">
      <c r="A85" s="337">
        <v>110</v>
      </c>
      <c r="B85" s="346">
        <v>100</v>
      </c>
      <c r="C85" s="346">
        <v>800</v>
      </c>
      <c r="D85" s="338">
        <v>200</v>
      </c>
      <c r="E85" s="338"/>
      <c r="F85" s="339"/>
      <c r="G85" s="340" t="s">
        <v>1975</v>
      </c>
      <c r="H85" s="344">
        <v>1488739</v>
      </c>
      <c r="I85" s="345">
        <v>1801565</v>
      </c>
      <c r="J85" s="343" t="s">
        <v>157</v>
      </c>
    </row>
    <row r="86" spans="1:10" s="332" customFormat="1" ht="15" customHeight="1">
      <c r="A86" s="337">
        <v>110</v>
      </c>
      <c r="B86" s="346">
        <v>100</v>
      </c>
      <c r="C86" s="346">
        <v>800</v>
      </c>
      <c r="D86" s="346">
        <v>300</v>
      </c>
      <c r="E86" s="346"/>
      <c r="F86" s="347"/>
      <c r="G86" s="348" t="s">
        <v>69</v>
      </c>
      <c r="H86" s="349"/>
      <c r="I86" s="350"/>
      <c r="J86" s="343" t="s">
        <v>158</v>
      </c>
    </row>
    <row r="87" spans="1:10" s="332" customFormat="1" ht="15" customHeight="1">
      <c r="A87" s="337">
        <v>110</v>
      </c>
      <c r="B87" s="346">
        <v>100</v>
      </c>
      <c r="C87" s="346">
        <v>800</v>
      </c>
      <c r="D87" s="346">
        <v>300</v>
      </c>
      <c r="E87" s="338">
        <v>10</v>
      </c>
      <c r="F87" s="339"/>
      <c r="G87" s="340" t="s">
        <v>1976</v>
      </c>
      <c r="H87" s="344"/>
      <c r="I87" s="345"/>
      <c r="J87" s="343"/>
    </row>
    <row r="88" spans="1:10" s="332" customFormat="1" ht="15" customHeight="1">
      <c r="A88" s="337">
        <v>110</v>
      </c>
      <c r="B88" s="346">
        <v>100</v>
      </c>
      <c r="C88" s="346">
        <v>800</v>
      </c>
      <c r="D88" s="346">
        <v>300</v>
      </c>
      <c r="E88" s="338">
        <v>20</v>
      </c>
      <c r="F88" s="339"/>
      <c r="G88" s="340" t="s">
        <v>758</v>
      </c>
      <c r="H88" s="344"/>
      <c r="I88" s="345"/>
      <c r="J88" s="343"/>
    </row>
    <row r="89" spans="1:10" s="332" customFormat="1" ht="15" customHeight="1">
      <c r="A89" s="337">
        <v>110</v>
      </c>
      <c r="B89" s="346">
        <v>100</v>
      </c>
      <c r="C89" s="346">
        <v>800</v>
      </c>
      <c r="D89" s="346">
        <v>300</v>
      </c>
      <c r="E89" s="338">
        <v>90</v>
      </c>
      <c r="F89" s="339"/>
      <c r="G89" s="340" t="s">
        <v>1262</v>
      </c>
      <c r="H89" s="344"/>
      <c r="I89" s="345"/>
      <c r="J89" s="343"/>
    </row>
    <row r="90" spans="1:10" s="332" customFormat="1" ht="15" customHeight="1">
      <c r="A90" s="337">
        <v>110</v>
      </c>
      <c r="B90" s="346">
        <v>100</v>
      </c>
      <c r="C90" s="346">
        <v>800</v>
      </c>
      <c r="D90" s="338">
        <v>400</v>
      </c>
      <c r="E90" s="338"/>
      <c r="F90" s="339"/>
      <c r="G90" s="340" t="s">
        <v>759</v>
      </c>
      <c r="H90" s="344"/>
      <c r="I90" s="345"/>
      <c r="J90" s="343" t="s">
        <v>159</v>
      </c>
    </row>
    <row r="91" spans="1:10" s="332" customFormat="1" ht="15" customHeight="1">
      <c r="A91" s="337">
        <v>110</v>
      </c>
      <c r="B91" s="346">
        <v>100</v>
      </c>
      <c r="C91" s="346">
        <v>900</v>
      </c>
      <c r="D91" s="346"/>
      <c r="E91" s="346"/>
      <c r="F91" s="347"/>
      <c r="G91" s="348" t="s">
        <v>73</v>
      </c>
      <c r="H91" s="349"/>
      <c r="I91" s="350"/>
      <c r="J91" s="343" t="s">
        <v>160</v>
      </c>
    </row>
    <row r="92" spans="1:10" s="332" customFormat="1" ht="15" customHeight="1">
      <c r="A92" s="337">
        <v>110</v>
      </c>
      <c r="B92" s="346">
        <v>100</v>
      </c>
      <c r="C92" s="346">
        <v>900</v>
      </c>
      <c r="D92" s="338">
        <v>100</v>
      </c>
      <c r="E92" s="338"/>
      <c r="F92" s="339"/>
      <c r="G92" s="340" t="s">
        <v>760</v>
      </c>
      <c r="H92" s="344">
        <v>0</v>
      </c>
      <c r="I92" s="345">
        <v>7151</v>
      </c>
      <c r="J92" s="343"/>
    </row>
    <row r="93" spans="1:10" s="332" customFormat="1" ht="15" customHeight="1">
      <c r="A93" s="337">
        <v>110</v>
      </c>
      <c r="B93" s="346">
        <v>100</v>
      </c>
      <c r="C93" s="346">
        <v>900</v>
      </c>
      <c r="D93" s="338">
        <v>800</v>
      </c>
      <c r="E93" s="338"/>
      <c r="F93" s="339"/>
      <c r="G93" s="340" t="s">
        <v>1971</v>
      </c>
      <c r="H93" s="344"/>
      <c r="I93" s="345"/>
      <c r="J93" s="343"/>
    </row>
    <row r="94" spans="1:10" s="332" customFormat="1" ht="15" customHeight="1">
      <c r="A94" s="337">
        <v>110</v>
      </c>
      <c r="B94" s="346">
        <v>100</v>
      </c>
      <c r="C94" s="346">
        <v>900</v>
      </c>
      <c r="D94" s="338">
        <v>900</v>
      </c>
      <c r="E94" s="338"/>
      <c r="F94" s="339"/>
      <c r="G94" s="340" t="s">
        <v>1972</v>
      </c>
      <c r="H94" s="344"/>
      <c r="I94" s="345"/>
      <c r="J94" s="343"/>
    </row>
    <row r="95" spans="1:10" s="332" customFormat="1" ht="15" customHeight="1">
      <c r="A95" s="337">
        <v>110</v>
      </c>
      <c r="B95" s="346">
        <v>200</v>
      </c>
      <c r="C95" s="346"/>
      <c r="D95" s="346"/>
      <c r="E95" s="346"/>
      <c r="F95" s="347"/>
      <c r="G95" s="348" t="s">
        <v>74</v>
      </c>
      <c r="H95" s="349"/>
      <c r="I95" s="350"/>
      <c r="J95" s="343"/>
    </row>
    <row r="96" spans="1:10" s="332" customFormat="1" ht="15" customHeight="1">
      <c r="A96" s="337">
        <v>110</v>
      </c>
      <c r="B96" s="346">
        <v>200</v>
      </c>
      <c r="C96" s="346">
        <v>100</v>
      </c>
      <c r="D96" s="346"/>
      <c r="E96" s="346"/>
      <c r="F96" s="347"/>
      <c r="G96" s="348" t="s">
        <v>76</v>
      </c>
      <c r="H96" s="349"/>
      <c r="I96" s="350"/>
      <c r="J96" s="343"/>
    </row>
    <row r="97" spans="1:10" s="332" customFormat="1" ht="15" customHeight="1">
      <c r="A97" s="337">
        <v>110</v>
      </c>
      <c r="B97" s="346">
        <v>200</v>
      </c>
      <c r="C97" s="346">
        <v>100</v>
      </c>
      <c r="D97" s="338">
        <v>50</v>
      </c>
      <c r="E97" s="338"/>
      <c r="F97" s="339"/>
      <c r="G97" s="340" t="s">
        <v>761</v>
      </c>
      <c r="H97" s="344"/>
      <c r="I97" s="345"/>
      <c r="J97" s="343" t="s">
        <v>161</v>
      </c>
    </row>
    <row r="98" spans="1:10" s="332" customFormat="1" ht="25.5">
      <c r="A98" s="337">
        <v>110</v>
      </c>
      <c r="B98" s="346">
        <v>200</v>
      </c>
      <c r="C98" s="346">
        <v>100</v>
      </c>
      <c r="D98" s="338">
        <v>100</v>
      </c>
      <c r="E98" s="338"/>
      <c r="F98" s="339"/>
      <c r="G98" s="340" t="s">
        <v>762</v>
      </c>
      <c r="H98" s="344"/>
      <c r="I98" s="345"/>
      <c r="J98" s="343" t="s">
        <v>162</v>
      </c>
    </row>
    <row r="99" spans="1:10" s="332" customFormat="1">
      <c r="A99" s="337">
        <v>110</v>
      </c>
      <c r="B99" s="346">
        <v>200</v>
      </c>
      <c r="C99" s="346">
        <v>100</v>
      </c>
      <c r="D99" s="338">
        <v>200</v>
      </c>
      <c r="E99" s="338"/>
      <c r="F99" s="339"/>
      <c r="G99" s="340" t="s">
        <v>763</v>
      </c>
      <c r="H99" s="344"/>
      <c r="I99" s="345"/>
      <c r="J99" s="343" t="s">
        <v>163</v>
      </c>
    </row>
    <row r="100" spans="1:10" s="332" customFormat="1">
      <c r="A100" s="337">
        <v>110</v>
      </c>
      <c r="B100" s="346">
        <v>200</v>
      </c>
      <c r="C100" s="346">
        <v>100</v>
      </c>
      <c r="D100" s="338">
        <v>300</v>
      </c>
      <c r="E100" s="338"/>
      <c r="F100" s="339"/>
      <c r="G100" s="340" t="s">
        <v>764</v>
      </c>
      <c r="H100" s="344"/>
      <c r="I100" s="345"/>
      <c r="J100" s="343" t="s">
        <v>1592</v>
      </c>
    </row>
    <row r="101" spans="1:10" s="332" customFormat="1">
      <c r="A101" s="337">
        <v>110</v>
      </c>
      <c r="B101" s="346">
        <v>200</v>
      </c>
      <c r="C101" s="346">
        <v>100</v>
      </c>
      <c r="D101" s="338">
        <v>400</v>
      </c>
      <c r="E101" s="338"/>
      <c r="F101" s="339"/>
      <c r="G101" s="340" t="s">
        <v>765</v>
      </c>
      <c r="H101" s="344">
        <v>2001768</v>
      </c>
      <c r="I101" s="345">
        <v>2174593</v>
      </c>
      <c r="J101" s="343" t="s">
        <v>1593</v>
      </c>
    </row>
    <row r="102" spans="1:10" s="332" customFormat="1">
      <c r="A102" s="337">
        <v>110</v>
      </c>
      <c r="B102" s="346">
        <v>200</v>
      </c>
      <c r="C102" s="346">
        <v>100</v>
      </c>
      <c r="D102" s="338">
        <v>500</v>
      </c>
      <c r="E102" s="338"/>
      <c r="F102" s="339"/>
      <c r="G102" s="340" t="s">
        <v>766</v>
      </c>
      <c r="H102" s="344"/>
      <c r="I102" s="345"/>
      <c r="J102" s="343" t="s">
        <v>614</v>
      </c>
    </row>
    <row r="103" spans="1:10" s="332" customFormat="1" ht="25.5">
      <c r="A103" s="337">
        <v>110</v>
      </c>
      <c r="B103" s="346">
        <v>200</v>
      </c>
      <c r="C103" s="346">
        <v>100</v>
      </c>
      <c r="D103" s="338">
        <v>600</v>
      </c>
      <c r="E103" s="338"/>
      <c r="F103" s="339"/>
      <c r="G103" s="340" t="s">
        <v>767</v>
      </c>
      <c r="H103" s="344"/>
      <c r="I103" s="345"/>
      <c r="J103" s="343" t="s">
        <v>615</v>
      </c>
    </row>
    <row r="104" spans="1:10" s="332" customFormat="1" ht="25.5">
      <c r="A104" s="337">
        <v>110</v>
      </c>
      <c r="B104" s="346">
        <v>200</v>
      </c>
      <c r="C104" s="346">
        <v>100</v>
      </c>
      <c r="D104" s="338">
        <v>700</v>
      </c>
      <c r="E104" s="338"/>
      <c r="F104" s="339"/>
      <c r="G104" s="340" t="s">
        <v>768</v>
      </c>
      <c r="H104" s="344"/>
      <c r="I104" s="345"/>
      <c r="J104" s="343" t="s">
        <v>616</v>
      </c>
    </row>
    <row r="105" spans="1:10" s="332" customFormat="1" ht="15" customHeight="1">
      <c r="A105" s="337">
        <v>110</v>
      </c>
      <c r="B105" s="346">
        <v>200</v>
      </c>
      <c r="C105" s="346">
        <v>100</v>
      </c>
      <c r="D105" s="346">
        <v>800</v>
      </c>
      <c r="E105" s="346"/>
      <c r="F105" s="347"/>
      <c r="G105" s="348" t="s">
        <v>217</v>
      </c>
      <c r="H105" s="349"/>
      <c r="I105" s="350"/>
      <c r="J105" s="343" t="s">
        <v>617</v>
      </c>
    </row>
    <row r="106" spans="1:10" s="332" customFormat="1" ht="15" customHeight="1">
      <c r="A106" s="337">
        <v>110</v>
      </c>
      <c r="B106" s="346">
        <v>200</v>
      </c>
      <c r="C106" s="346">
        <v>100</v>
      </c>
      <c r="D106" s="346">
        <v>800</v>
      </c>
      <c r="E106" s="338">
        <v>10</v>
      </c>
      <c r="F106" s="339"/>
      <c r="G106" s="340" t="s">
        <v>217</v>
      </c>
      <c r="H106" s="344">
        <v>2272821</v>
      </c>
      <c r="I106" s="345">
        <v>2507613</v>
      </c>
      <c r="J106" s="343"/>
    </row>
    <row r="107" spans="1:10" s="332" customFormat="1" ht="15" customHeight="1">
      <c r="A107" s="337">
        <v>110</v>
      </c>
      <c r="B107" s="346">
        <v>200</v>
      </c>
      <c r="C107" s="346">
        <v>100</v>
      </c>
      <c r="D107" s="346">
        <v>800</v>
      </c>
      <c r="E107" s="338">
        <v>80</v>
      </c>
      <c r="F107" s="339"/>
      <c r="G107" s="340" t="s">
        <v>1971</v>
      </c>
      <c r="H107" s="344">
        <v>82099</v>
      </c>
      <c r="I107" s="345">
        <v>176494</v>
      </c>
      <c r="J107" s="343"/>
    </row>
    <row r="108" spans="1:10" s="332" customFormat="1" ht="15" customHeight="1">
      <c r="A108" s="337">
        <v>110</v>
      </c>
      <c r="B108" s="346">
        <v>200</v>
      </c>
      <c r="C108" s="346">
        <v>100</v>
      </c>
      <c r="D108" s="346">
        <v>800</v>
      </c>
      <c r="E108" s="338">
        <v>90</v>
      </c>
      <c r="F108" s="339"/>
      <c r="G108" s="340" t="s">
        <v>1972</v>
      </c>
      <c r="H108" s="344"/>
      <c r="I108" s="345"/>
      <c r="J108" s="343"/>
    </row>
    <row r="109" spans="1:10" s="332" customFormat="1" ht="15" customHeight="1">
      <c r="A109" s="337">
        <v>110</v>
      </c>
      <c r="B109" s="346">
        <v>200</v>
      </c>
      <c r="C109" s="346">
        <v>100</v>
      </c>
      <c r="D109" s="346">
        <v>900</v>
      </c>
      <c r="E109" s="346"/>
      <c r="F109" s="347"/>
      <c r="G109" s="348" t="s">
        <v>81</v>
      </c>
      <c r="H109" s="349"/>
      <c r="I109" s="350"/>
      <c r="J109" s="343" t="s">
        <v>618</v>
      </c>
    </row>
    <row r="110" spans="1:10" s="332" customFormat="1" ht="25.5">
      <c r="A110" s="337">
        <v>110</v>
      </c>
      <c r="B110" s="346">
        <v>200</v>
      </c>
      <c r="C110" s="346">
        <v>100</v>
      </c>
      <c r="D110" s="346">
        <v>900</v>
      </c>
      <c r="E110" s="338">
        <v>10</v>
      </c>
      <c r="F110" s="339"/>
      <c r="G110" s="340" t="s">
        <v>218</v>
      </c>
      <c r="H110" s="344">
        <v>383955</v>
      </c>
      <c r="I110" s="345">
        <v>146148</v>
      </c>
      <c r="J110" s="343"/>
    </row>
    <row r="111" spans="1:10" s="332" customFormat="1" ht="25.5">
      <c r="A111" s="337">
        <v>110</v>
      </c>
      <c r="B111" s="346">
        <v>200</v>
      </c>
      <c r="C111" s="346">
        <v>100</v>
      </c>
      <c r="D111" s="346">
        <v>900</v>
      </c>
      <c r="E111" s="338">
        <v>20</v>
      </c>
      <c r="F111" s="339"/>
      <c r="G111" s="340" t="s">
        <v>219</v>
      </c>
      <c r="H111" s="344">
        <v>677012</v>
      </c>
      <c r="I111" s="345">
        <v>151417</v>
      </c>
      <c r="J111" s="343"/>
    </row>
    <row r="112" spans="1:10" s="332" customFormat="1">
      <c r="A112" s="337">
        <v>110</v>
      </c>
      <c r="B112" s="346">
        <v>200</v>
      </c>
      <c r="C112" s="346">
        <v>100</v>
      </c>
      <c r="D112" s="346">
        <v>900</v>
      </c>
      <c r="E112" s="338">
        <v>30</v>
      </c>
      <c r="F112" s="339"/>
      <c r="G112" s="340" t="s">
        <v>220</v>
      </c>
      <c r="H112" s="344">
        <v>1056517</v>
      </c>
      <c r="I112" s="345">
        <v>954080</v>
      </c>
      <c r="J112" s="343"/>
    </row>
    <row r="113" spans="1:10" s="332" customFormat="1">
      <c r="A113" s="337">
        <v>110</v>
      </c>
      <c r="B113" s="346">
        <v>200</v>
      </c>
      <c r="C113" s="346">
        <v>100</v>
      </c>
      <c r="D113" s="346">
        <v>900</v>
      </c>
      <c r="E113" s="364">
        <v>90</v>
      </c>
      <c r="F113" s="365"/>
      <c r="G113" s="340" t="s">
        <v>221</v>
      </c>
      <c r="H113" s="344"/>
      <c r="I113" s="345"/>
      <c r="J113" s="343"/>
    </row>
    <row r="114" spans="1:10" s="332" customFormat="1">
      <c r="A114" s="337">
        <v>110</v>
      </c>
      <c r="B114" s="346">
        <v>200</v>
      </c>
      <c r="C114" s="346">
        <v>200</v>
      </c>
      <c r="D114" s="346"/>
      <c r="E114" s="346"/>
      <c r="F114" s="347"/>
      <c r="G114" s="348" t="s">
        <v>222</v>
      </c>
      <c r="H114" s="349"/>
      <c r="I114" s="350"/>
      <c r="J114" s="343"/>
    </row>
    <row r="115" spans="1:10" s="332" customFormat="1">
      <c r="A115" s="337">
        <v>110</v>
      </c>
      <c r="B115" s="346">
        <v>200</v>
      </c>
      <c r="C115" s="346">
        <v>200</v>
      </c>
      <c r="D115" s="338">
        <v>100</v>
      </c>
      <c r="E115" s="338"/>
      <c r="F115" s="339"/>
      <c r="G115" s="340" t="s">
        <v>456</v>
      </c>
      <c r="H115" s="344">
        <v>3387981</v>
      </c>
      <c r="I115" s="345"/>
      <c r="J115" s="343" t="s">
        <v>619</v>
      </c>
    </row>
    <row r="116" spans="1:10" s="332" customFormat="1">
      <c r="A116" s="337">
        <v>110</v>
      </c>
      <c r="B116" s="346">
        <v>200</v>
      </c>
      <c r="C116" s="346">
        <v>200</v>
      </c>
      <c r="D116" s="338">
        <v>200</v>
      </c>
      <c r="E116" s="338"/>
      <c r="F116" s="339"/>
      <c r="G116" s="340" t="s">
        <v>457</v>
      </c>
      <c r="H116" s="344"/>
      <c r="I116" s="345"/>
      <c r="J116" s="343" t="s">
        <v>620</v>
      </c>
    </row>
    <row r="117" spans="1:10" s="332" customFormat="1">
      <c r="A117" s="337">
        <v>110</v>
      </c>
      <c r="B117" s="346">
        <v>200</v>
      </c>
      <c r="C117" s="346">
        <v>200</v>
      </c>
      <c r="D117" s="338">
        <v>300</v>
      </c>
      <c r="E117" s="338"/>
      <c r="F117" s="339"/>
      <c r="G117" s="340" t="s">
        <v>458</v>
      </c>
      <c r="H117" s="344"/>
      <c r="I117" s="345"/>
      <c r="J117" s="343" t="s">
        <v>621</v>
      </c>
    </row>
    <row r="118" spans="1:10" s="332" customFormat="1">
      <c r="A118" s="337">
        <v>110</v>
      </c>
      <c r="B118" s="346">
        <v>200</v>
      </c>
      <c r="C118" s="346">
        <v>200</v>
      </c>
      <c r="D118" s="338">
        <v>400</v>
      </c>
      <c r="E118" s="338"/>
      <c r="F118" s="339"/>
      <c r="G118" s="340" t="s">
        <v>223</v>
      </c>
      <c r="H118" s="344"/>
      <c r="I118" s="345"/>
      <c r="J118" s="343" t="s">
        <v>622</v>
      </c>
    </row>
    <row r="119" spans="1:10" s="332" customFormat="1" ht="25.5">
      <c r="A119" s="337">
        <v>110</v>
      </c>
      <c r="B119" s="346">
        <v>200</v>
      </c>
      <c r="C119" s="346">
        <v>200</v>
      </c>
      <c r="D119" s="338">
        <v>500</v>
      </c>
      <c r="E119" s="338"/>
      <c r="F119" s="339"/>
      <c r="G119" s="340" t="s">
        <v>1345</v>
      </c>
      <c r="H119" s="344"/>
      <c r="I119" s="345"/>
      <c r="J119" s="343" t="s">
        <v>623</v>
      </c>
    </row>
    <row r="120" spans="1:10" s="332" customFormat="1" ht="15" customHeight="1">
      <c r="A120" s="337">
        <v>110</v>
      </c>
      <c r="B120" s="346">
        <v>300</v>
      </c>
      <c r="C120" s="346"/>
      <c r="D120" s="346"/>
      <c r="E120" s="346"/>
      <c r="F120" s="347"/>
      <c r="G120" s="348" t="s">
        <v>1346</v>
      </c>
      <c r="H120" s="349"/>
      <c r="I120" s="350"/>
      <c r="J120" s="343" t="s">
        <v>624</v>
      </c>
    </row>
    <row r="121" spans="1:10" s="332" customFormat="1" ht="15" customHeight="1">
      <c r="A121" s="337">
        <v>110</v>
      </c>
      <c r="B121" s="346">
        <v>300</v>
      </c>
      <c r="C121" s="338">
        <v>100</v>
      </c>
      <c r="D121" s="338"/>
      <c r="E121" s="338"/>
      <c r="F121" s="339"/>
      <c r="G121" s="340" t="s">
        <v>224</v>
      </c>
      <c r="H121" s="344"/>
      <c r="I121" s="345"/>
      <c r="J121" s="343"/>
    </row>
    <row r="122" spans="1:10" s="332" customFormat="1" ht="15" customHeight="1">
      <c r="A122" s="337">
        <v>110</v>
      </c>
      <c r="B122" s="346">
        <v>300</v>
      </c>
      <c r="C122" s="338">
        <v>800</v>
      </c>
      <c r="D122" s="338"/>
      <c r="E122" s="338"/>
      <c r="F122" s="339"/>
      <c r="G122" s="340" t="s">
        <v>1971</v>
      </c>
      <c r="H122" s="344"/>
      <c r="I122" s="345"/>
      <c r="J122" s="343"/>
    </row>
    <row r="123" spans="1:10" s="332" customFormat="1" ht="15" customHeight="1">
      <c r="A123" s="337">
        <v>110</v>
      </c>
      <c r="B123" s="346">
        <v>300</v>
      </c>
      <c r="C123" s="338">
        <v>900</v>
      </c>
      <c r="D123" s="338"/>
      <c r="E123" s="338"/>
      <c r="F123" s="339"/>
      <c r="G123" s="340" t="s">
        <v>1972</v>
      </c>
      <c r="H123" s="344"/>
      <c r="I123" s="345"/>
      <c r="J123" s="343"/>
    </row>
    <row r="124" spans="1:10" s="332" customFormat="1" ht="15" customHeight="1">
      <c r="A124" s="337">
        <v>110</v>
      </c>
      <c r="B124" s="346">
        <v>400</v>
      </c>
      <c r="C124" s="346"/>
      <c r="D124" s="346"/>
      <c r="E124" s="346"/>
      <c r="F124" s="347"/>
      <c r="G124" s="348" t="s">
        <v>225</v>
      </c>
      <c r="H124" s="349"/>
      <c r="I124" s="350"/>
      <c r="J124" s="343"/>
    </row>
    <row r="125" spans="1:10" s="332" customFormat="1" ht="15" customHeight="1">
      <c r="A125" s="337">
        <v>110</v>
      </c>
      <c r="B125" s="346">
        <v>400</v>
      </c>
      <c r="C125" s="346">
        <v>100</v>
      </c>
      <c r="D125" s="346"/>
      <c r="E125" s="346"/>
      <c r="F125" s="347"/>
      <c r="G125" s="348" t="s">
        <v>464</v>
      </c>
      <c r="H125" s="349"/>
      <c r="I125" s="350"/>
      <c r="J125" s="343"/>
    </row>
    <row r="126" spans="1:10" s="332" customFormat="1" ht="25.5">
      <c r="A126" s="337">
        <v>110</v>
      </c>
      <c r="B126" s="346">
        <v>400</v>
      </c>
      <c r="C126" s="346">
        <v>100</v>
      </c>
      <c r="D126" s="338">
        <v>100</v>
      </c>
      <c r="E126" s="338"/>
      <c r="F126" s="339"/>
      <c r="G126" s="340" t="s">
        <v>784</v>
      </c>
      <c r="H126" s="344"/>
      <c r="I126" s="345"/>
      <c r="J126" s="343" t="s">
        <v>625</v>
      </c>
    </row>
    <row r="127" spans="1:10" s="332" customFormat="1" ht="25.5">
      <c r="A127" s="337">
        <v>110</v>
      </c>
      <c r="B127" s="346">
        <v>400</v>
      </c>
      <c r="C127" s="346">
        <v>100</v>
      </c>
      <c r="D127" s="346">
        <v>200</v>
      </c>
      <c r="E127" s="346"/>
      <c r="F127" s="347"/>
      <c r="G127" s="348" t="s">
        <v>785</v>
      </c>
      <c r="H127" s="349"/>
      <c r="I127" s="350"/>
      <c r="J127" s="343" t="s">
        <v>1880</v>
      </c>
    </row>
    <row r="128" spans="1:10" s="332" customFormat="1" ht="25.5">
      <c r="A128" s="337">
        <v>110</v>
      </c>
      <c r="B128" s="346">
        <v>400</v>
      </c>
      <c r="C128" s="346">
        <v>100</v>
      </c>
      <c r="D128" s="346">
        <v>200</v>
      </c>
      <c r="E128" s="338">
        <v>10</v>
      </c>
      <c r="F128" s="339"/>
      <c r="G128" s="340" t="s">
        <v>785</v>
      </c>
      <c r="H128" s="344">
        <v>1376319</v>
      </c>
      <c r="I128" s="345">
        <v>668725</v>
      </c>
      <c r="J128" s="343"/>
    </row>
    <row r="129" spans="1:10" s="332" customFormat="1">
      <c r="A129" s="337">
        <v>110</v>
      </c>
      <c r="B129" s="346">
        <v>400</v>
      </c>
      <c r="C129" s="346">
        <v>100</v>
      </c>
      <c r="D129" s="346">
        <v>200</v>
      </c>
      <c r="E129" s="338">
        <v>80</v>
      </c>
      <c r="F129" s="339"/>
      <c r="G129" s="340" t="s">
        <v>1971</v>
      </c>
      <c r="H129" s="344">
        <v>150276</v>
      </c>
      <c r="I129" s="345">
        <v>121955</v>
      </c>
      <c r="J129" s="343"/>
    </row>
    <row r="130" spans="1:10" s="332" customFormat="1" ht="15" customHeight="1">
      <c r="A130" s="337">
        <v>110</v>
      </c>
      <c r="B130" s="346">
        <v>400</v>
      </c>
      <c r="C130" s="346">
        <v>100</v>
      </c>
      <c r="D130" s="346">
        <v>200</v>
      </c>
      <c r="E130" s="338">
        <v>90</v>
      </c>
      <c r="F130" s="339"/>
      <c r="G130" s="340" t="s">
        <v>1972</v>
      </c>
      <c r="H130" s="344"/>
      <c r="I130" s="345"/>
      <c r="J130" s="343"/>
    </row>
    <row r="131" spans="1:10" s="332" customFormat="1" ht="15" customHeight="1">
      <c r="A131" s="337">
        <v>110</v>
      </c>
      <c r="B131" s="346">
        <v>400</v>
      </c>
      <c r="C131" s="346">
        <v>100</v>
      </c>
      <c r="D131" s="346">
        <v>300</v>
      </c>
      <c r="E131" s="346"/>
      <c r="F131" s="347"/>
      <c r="G131" s="348" t="s">
        <v>786</v>
      </c>
      <c r="H131" s="349"/>
      <c r="I131" s="350"/>
      <c r="J131" s="343" t="s">
        <v>1881</v>
      </c>
    </row>
    <row r="132" spans="1:10" s="332" customFormat="1">
      <c r="A132" s="337">
        <v>110</v>
      </c>
      <c r="B132" s="346">
        <v>400</v>
      </c>
      <c r="C132" s="346">
        <v>100</v>
      </c>
      <c r="D132" s="346">
        <v>300</v>
      </c>
      <c r="E132" s="338">
        <v>10</v>
      </c>
      <c r="F132" s="339"/>
      <c r="G132" s="340" t="s">
        <v>787</v>
      </c>
      <c r="H132" s="344">
        <v>5943146</v>
      </c>
      <c r="I132" s="345">
        <v>2835857</v>
      </c>
      <c r="J132" s="343"/>
    </row>
    <row r="133" spans="1:10" s="332" customFormat="1" ht="15" customHeight="1">
      <c r="A133" s="337">
        <v>110</v>
      </c>
      <c r="B133" s="346">
        <v>400</v>
      </c>
      <c r="C133" s="346">
        <v>100</v>
      </c>
      <c r="D133" s="346">
        <v>300</v>
      </c>
      <c r="E133" s="338">
        <v>80</v>
      </c>
      <c r="F133" s="339"/>
      <c r="G133" s="340" t="s">
        <v>1971</v>
      </c>
      <c r="H133" s="344">
        <v>15111</v>
      </c>
      <c r="I133" s="345">
        <v>31313</v>
      </c>
      <c r="J133" s="343"/>
    </row>
    <row r="134" spans="1:10" s="332" customFormat="1" ht="15" customHeight="1">
      <c r="A134" s="337">
        <v>110</v>
      </c>
      <c r="B134" s="346">
        <v>400</v>
      </c>
      <c r="C134" s="346">
        <v>100</v>
      </c>
      <c r="D134" s="346">
        <v>300</v>
      </c>
      <c r="E134" s="338">
        <v>90</v>
      </c>
      <c r="F134" s="339"/>
      <c r="G134" s="340" t="s">
        <v>1972</v>
      </c>
      <c r="H134" s="344"/>
      <c r="I134" s="345"/>
      <c r="J134" s="343"/>
    </row>
    <row r="135" spans="1:10" s="332" customFormat="1" ht="15" customHeight="1">
      <c r="A135" s="337">
        <v>110</v>
      </c>
      <c r="B135" s="346">
        <v>400</v>
      </c>
      <c r="C135" s="346">
        <v>200</v>
      </c>
      <c r="D135" s="346"/>
      <c r="E135" s="346"/>
      <c r="F135" s="347"/>
      <c r="G135" s="348" t="s">
        <v>788</v>
      </c>
      <c r="H135" s="344"/>
      <c r="I135" s="345"/>
      <c r="J135" s="343" t="s">
        <v>1882</v>
      </c>
    </row>
    <row r="136" spans="1:10" s="332" customFormat="1" ht="15" customHeight="1">
      <c r="A136" s="337">
        <v>110</v>
      </c>
      <c r="B136" s="346">
        <v>400</v>
      </c>
      <c r="C136" s="346">
        <v>300</v>
      </c>
      <c r="D136" s="346"/>
      <c r="E136" s="346"/>
      <c r="F136" s="347"/>
      <c r="G136" s="348" t="s">
        <v>789</v>
      </c>
      <c r="H136" s="349"/>
      <c r="I136" s="350"/>
      <c r="J136" s="343" t="s">
        <v>1883</v>
      </c>
    </row>
    <row r="137" spans="1:10" s="332" customFormat="1" ht="15" customHeight="1">
      <c r="A137" s="337">
        <v>110</v>
      </c>
      <c r="B137" s="346">
        <v>400</v>
      </c>
      <c r="C137" s="346">
        <v>300</v>
      </c>
      <c r="D137" s="338">
        <v>100</v>
      </c>
      <c r="E137" s="338"/>
      <c r="F137" s="339"/>
      <c r="G137" s="340" t="s">
        <v>789</v>
      </c>
      <c r="H137" s="344">
        <v>234284</v>
      </c>
      <c r="I137" s="345">
        <v>232829</v>
      </c>
      <c r="J137" s="343"/>
    </row>
    <row r="138" spans="1:10" s="332" customFormat="1" ht="15" customHeight="1">
      <c r="A138" s="337">
        <v>110</v>
      </c>
      <c r="B138" s="346">
        <v>400</v>
      </c>
      <c r="C138" s="346">
        <v>300</v>
      </c>
      <c r="D138" s="338">
        <v>800</v>
      </c>
      <c r="E138" s="338"/>
      <c r="F138" s="339"/>
      <c r="G138" s="340" t="s">
        <v>1971</v>
      </c>
      <c r="H138" s="344">
        <v>2295</v>
      </c>
      <c r="I138" s="345">
        <v>200419</v>
      </c>
      <c r="J138" s="343"/>
    </row>
    <row r="139" spans="1:10" s="332" customFormat="1" ht="15" customHeight="1">
      <c r="A139" s="337">
        <v>110</v>
      </c>
      <c r="B139" s="346">
        <v>400</v>
      </c>
      <c r="C139" s="346">
        <v>300</v>
      </c>
      <c r="D139" s="338">
        <v>900</v>
      </c>
      <c r="E139" s="338"/>
      <c r="F139" s="339"/>
      <c r="G139" s="340" t="s">
        <v>1972</v>
      </c>
      <c r="H139" s="344"/>
      <c r="I139" s="345"/>
      <c r="J139" s="343"/>
    </row>
    <row r="140" spans="1:10" s="332" customFormat="1" ht="15" customHeight="1">
      <c r="A140" s="337">
        <v>110</v>
      </c>
      <c r="B140" s="346">
        <v>500</v>
      </c>
      <c r="C140" s="346"/>
      <c r="D140" s="346"/>
      <c r="E140" s="346"/>
      <c r="F140" s="347"/>
      <c r="G140" s="348" t="s">
        <v>466</v>
      </c>
      <c r="H140" s="349"/>
      <c r="I140" s="350"/>
      <c r="J140" s="343"/>
    </row>
    <row r="141" spans="1:10" s="332" customFormat="1" ht="15" customHeight="1">
      <c r="A141" s="337">
        <v>110</v>
      </c>
      <c r="B141" s="346">
        <v>500</v>
      </c>
      <c r="C141" s="338">
        <v>100</v>
      </c>
      <c r="D141" s="338"/>
      <c r="E141" s="338"/>
      <c r="F141" s="339"/>
      <c r="G141" s="340" t="s">
        <v>790</v>
      </c>
      <c r="H141" s="344">
        <v>550753</v>
      </c>
      <c r="I141" s="345">
        <v>263043</v>
      </c>
      <c r="J141" s="343" t="s">
        <v>1884</v>
      </c>
    </row>
    <row r="142" spans="1:10" s="332" customFormat="1" ht="15" customHeight="1">
      <c r="A142" s="337">
        <v>110</v>
      </c>
      <c r="B142" s="346">
        <v>500</v>
      </c>
      <c r="C142" s="338">
        <v>200</v>
      </c>
      <c r="D142" s="338"/>
      <c r="E142" s="338"/>
      <c r="F142" s="339"/>
      <c r="G142" s="340" t="s">
        <v>791</v>
      </c>
      <c r="H142" s="344"/>
      <c r="I142" s="345"/>
      <c r="J142" s="343" t="s">
        <v>1885</v>
      </c>
    </row>
    <row r="143" spans="1:10" s="332" customFormat="1" ht="15" customHeight="1">
      <c r="A143" s="337">
        <v>110</v>
      </c>
      <c r="B143" s="346">
        <v>500</v>
      </c>
      <c r="C143" s="366">
        <v>300</v>
      </c>
      <c r="D143" s="346"/>
      <c r="E143" s="346"/>
      <c r="F143" s="347"/>
      <c r="G143" s="348" t="s">
        <v>792</v>
      </c>
      <c r="H143" s="349"/>
      <c r="I143" s="350"/>
      <c r="J143" s="343" t="s">
        <v>1886</v>
      </c>
    </row>
    <row r="144" spans="1:10" s="332" customFormat="1" ht="15" customHeight="1">
      <c r="A144" s="337">
        <v>110</v>
      </c>
      <c r="B144" s="346">
        <v>500</v>
      </c>
      <c r="C144" s="366">
        <v>300</v>
      </c>
      <c r="D144" s="338">
        <v>100</v>
      </c>
      <c r="E144" s="338"/>
      <c r="F144" s="339"/>
      <c r="G144" s="340" t="s">
        <v>792</v>
      </c>
      <c r="H144" s="344"/>
      <c r="I144" s="345"/>
      <c r="J144" s="343"/>
    </row>
    <row r="145" spans="1:10" s="332" customFormat="1" ht="15" customHeight="1">
      <c r="A145" s="337">
        <v>110</v>
      </c>
      <c r="B145" s="346">
        <v>500</v>
      </c>
      <c r="C145" s="366">
        <v>300</v>
      </c>
      <c r="D145" s="338">
        <v>800</v>
      </c>
      <c r="E145" s="338"/>
      <c r="F145" s="339"/>
      <c r="G145" s="340" t="s">
        <v>1971</v>
      </c>
      <c r="H145" s="344">
        <v>46725</v>
      </c>
      <c r="I145" s="345">
        <v>66483</v>
      </c>
      <c r="J145" s="343"/>
    </row>
    <row r="146" spans="1:10" s="332" customFormat="1" ht="15" customHeight="1">
      <c r="A146" s="337">
        <v>110</v>
      </c>
      <c r="B146" s="346">
        <v>500</v>
      </c>
      <c r="C146" s="366">
        <v>300</v>
      </c>
      <c r="D146" s="338">
        <v>900</v>
      </c>
      <c r="E146" s="338"/>
      <c r="F146" s="339"/>
      <c r="G146" s="340" t="s">
        <v>1972</v>
      </c>
      <c r="H146" s="344">
        <v>-748</v>
      </c>
      <c r="I146" s="345"/>
      <c r="J146" s="343"/>
    </row>
    <row r="147" spans="1:10" s="332" customFormat="1" ht="15" customHeight="1">
      <c r="A147" s="337">
        <v>110</v>
      </c>
      <c r="B147" s="346">
        <v>600</v>
      </c>
      <c r="C147" s="346"/>
      <c r="D147" s="346"/>
      <c r="E147" s="346"/>
      <c r="F147" s="347"/>
      <c r="G147" s="348" t="s">
        <v>467</v>
      </c>
      <c r="H147" s="349"/>
      <c r="I147" s="350"/>
      <c r="J147" s="343" t="s">
        <v>1887</v>
      </c>
    </row>
    <row r="148" spans="1:10" s="332" customFormat="1" ht="15" customHeight="1">
      <c r="A148" s="337">
        <v>110</v>
      </c>
      <c r="B148" s="346">
        <v>600</v>
      </c>
      <c r="C148" s="338">
        <v>100</v>
      </c>
      <c r="D148" s="338"/>
      <c r="E148" s="338"/>
      <c r="F148" s="339"/>
      <c r="G148" s="340" t="s">
        <v>110</v>
      </c>
      <c r="H148" s="344"/>
      <c r="I148" s="345"/>
      <c r="J148" s="343"/>
    </row>
    <row r="149" spans="1:10" s="332" customFormat="1" ht="15" customHeight="1">
      <c r="A149" s="337">
        <v>110</v>
      </c>
      <c r="B149" s="346">
        <v>600</v>
      </c>
      <c r="C149" s="338">
        <v>200</v>
      </c>
      <c r="D149" s="338"/>
      <c r="E149" s="338"/>
      <c r="F149" s="339"/>
      <c r="G149" s="340" t="s">
        <v>1382</v>
      </c>
      <c r="H149" s="344"/>
      <c r="I149" s="345"/>
      <c r="J149" s="343"/>
    </row>
    <row r="150" spans="1:10" s="332" customFormat="1" ht="15" customHeight="1">
      <c r="A150" s="337">
        <v>110</v>
      </c>
      <c r="B150" s="346">
        <v>600</v>
      </c>
      <c r="C150" s="338">
        <v>300</v>
      </c>
      <c r="D150" s="338"/>
      <c r="E150" s="338"/>
      <c r="F150" s="339"/>
      <c r="G150" s="340" t="s">
        <v>793</v>
      </c>
      <c r="H150" s="344"/>
      <c r="I150" s="345"/>
      <c r="J150" s="343"/>
    </row>
    <row r="151" spans="1:10" s="332" customFormat="1" ht="15" customHeight="1">
      <c r="A151" s="337">
        <v>110</v>
      </c>
      <c r="B151" s="346">
        <v>600</v>
      </c>
      <c r="C151" s="338">
        <v>400</v>
      </c>
      <c r="D151" s="338"/>
      <c r="E151" s="338"/>
      <c r="F151" s="339"/>
      <c r="G151" s="340" t="s">
        <v>794</v>
      </c>
      <c r="H151" s="344"/>
      <c r="I151" s="345"/>
      <c r="J151" s="343"/>
    </row>
    <row r="152" spans="1:10" s="332" customFormat="1" ht="15" customHeight="1">
      <c r="A152" s="337">
        <v>110</v>
      </c>
      <c r="B152" s="346">
        <v>600</v>
      </c>
      <c r="C152" s="338">
        <v>500</v>
      </c>
      <c r="D152" s="338"/>
      <c r="E152" s="338"/>
      <c r="F152" s="339"/>
      <c r="G152" s="340" t="s">
        <v>795</v>
      </c>
      <c r="H152" s="344"/>
      <c r="I152" s="345"/>
      <c r="J152" s="343"/>
    </row>
    <row r="153" spans="1:10" s="332" customFormat="1" ht="15" customHeight="1">
      <c r="A153" s="337">
        <v>110</v>
      </c>
      <c r="B153" s="346">
        <v>600</v>
      </c>
      <c r="C153" s="338">
        <v>600</v>
      </c>
      <c r="D153" s="338"/>
      <c r="E153" s="338"/>
      <c r="F153" s="339"/>
      <c r="G153" s="340" t="s">
        <v>796</v>
      </c>
      <c r="H153" s="344"/>
      <c r="I153" s="345"/>
      <c r="J153" s="343"/>
    </row>
    <row r="154" spans="1:10" s="332" customFormat="1" ht="15" customHeight="1">
      <c r="A154" s="337">
        <v>110</v>
      </c>
      <c r="B154" s="346">
        <v>700</v>
      </c>
      <c r="C154" s="346"/>
      <c r="D154" s="346"/>
      <c r="E154" s="346"/>
      <c r="F154" s="347"/>
      <c r="G154" s="348" t="s">
        <v>468</v>
      </c>
      <c r="H154" s="349"/>
      <c r="I154" s="350"/>
      <c r="J154" s="343"/>
    </row>
    <row r="155" spans="1:10" s="332" customFormat="1" ht="15" customHeight="1">
      <c r="A155" s="337">
        <v>110</v>
      </c>
      <c r="B155" s="346">
        <v>700</v>
      </c>
      <c r="C155" s="346">
        <v>100</v>
      </c>
      <c r="D155" s="367"/>
      <c r="E155" s="367"/>
      <c r="F155" s="368"/>
      <c r="G155" s="348" t="s">
        <v>226</v>
      </c>
      <c r="H155" s="349"/>
      <c r="I155" s="350"/>
      <c r="J155" s="343" t="s">
        <v>1888</v>
      </c>
    </row>
    <row r="156" spans="1:10" s="332" customFormat="1" ht="15" customHeight="1">
      <c r="A156" s="337">
        <v>110</v>
      </c>
      <c r="B156" s="346">
        <v>700</v>
      </c>
      <c r="C156" s="346">
        <v>100</v>
      </c>
      <c r="D156" s="369">
        <v>100</v>
      </c>
      <c r="E156" s="369"/>
      <c r="F156" s="370"/>
      <c r="G156" s="340" t="s">
        <v>227</v>
      </c>
      <c r="H156" s="344">
        <v>1476260</v>
      </c>
      <c r="I156" s="345">
        <v>1769144</v>
      </c>
      <c r="J156" s="343"/>
    </row>
    <row r="157" spans="1:10" s="332" customFormat="1" ht="15" customHeight="1">
      <c r="A157" s="337">
        <v>110</v>
      </c>
      <c r="B157" s="346">
        <v>700</v>
      </c>
      <c r="C157" s="346">
        <v>100</v>
      </c>
      <c r="D157" s="369">
        <v>200</v>
      </c>
      <c r="E157" s="369"/>
      <c r="F157" s="370"/>
      <c r="G157" s="340" t="s">
        <v>228</v>
      </c>
      <c r="H157" s="344">
        <v>224759</v>
      </c>
      <c r="I157" s="345">
        <v>296816</v>
      </c>
      <c r="J157" s="343"/>
    </row>
    <row r="158" spans="1:10" s="332" customFormat="1" ht="15" customHeight="1">
      <c r="A158" s="337">
        <v>110</v>
      </c>
      <c r="B158" s="346">
        <v>700</v>
      </c>
      <c r="C158" s="346">
        <v>100</v>
      </c>
      <c r="D158" s="369">
        <v>300</v>
      </c>
      <c r="E158" s="369"/>
      <c r="F158" s="370"/>
      <c r="G158" s="340" t="s">
        <v>2004</v>
      </c>
      <c r="H158" s="344"/>
      <c r="I158" s="345"/>
      <c r="J158" s="343"/>
    </row>
    <row r="159" spans="1:10" s="332" customFormat="1" ht="15" customHeight="1">
      <c r="A159" s="337">
        <v>110</v>
      </c>
      <c r="B159" s="346">
        <v>700</v>
      </c>
      <c r="C159" s="346">
        <v>100</v>
      </c>
      <c r="D159" s="369">
        <v>800</v>
      </c>
      <c r="E159" s="369"/>
      <c r="F159" s="370"/>
      <c r="G159" s="340" t="s">
        <v>1971</v>
      </c>
      <c r="H159" s="344">
        <v>256518</v>
      </c>
      <c r="I159" s="345">
        <v>285129</v>
      </c>
      <c r="J159" s="343"/>
    </row>
    <row r="160" spans="1:10" s="332" customFormat="1" ht="15" customHeight="1">
      <c r="A160" s="337">
        <v>110</v>
      </c>
      <c r="B160" s="346">
        <v>700</v>
      </c>
      <c r="C160" s="346">
        <v>100</v>
      </c>
      <c r="D160" s="369">
        <v>900</v>
      </c>
      <c r="E160" s="369"/>
      <c r="F160" s="370"/>
      <c r="G160" s="340" t="s">
        <v>1972</v>
      </c>
      <c r="H160" s="344">
        <v>484890</v>
      </c>
      <c r="I160" s="345">
        <v>773056</v>
      </c>
      <c r="J160" s="343"/>
    </row>
    <row r="161" spans="1:10" s="332" customFormat="1" ht="15" customHeight="1">
      <c r="A161" s="337">
        <v>110</v>
      </c>
      <c r="B161" s="346">
        <v>700</v>
      </c>
      <c r="C161" s="338">
        <v>200</v>
      </c>
      <c r="D161" s="338"/>
      <c r="E161" s="338"/>
      <c r="F161" s="339"/>
      <c r="G161" s="340" t="s">
        <v>2005</v>
      </c>
      <c r="H161" s="344"/>
      <c r="I161" s="345"/>
      <c r="J161" s="343" t="s">
        <v>1889</v>
      </c>
    </row>
    <row r="162" spans="1:10" s="332" customFormat="1" ht="15" customHeight="1">
      <c r="A162" s="337">
        <v>110</v>
      </c>
      <c r="B162" s="346">
        <v>700</v>
      </c>
      <c r="C162" s="346">
        <v>300</v>
      </c>
      <c r="D162" s="367"/>
      <c r="E162" s="367"/>
      <c r="F162" s="368"/>
      <c r="G162" s="348" t="s">
        <v>2006</v>
      </c>
      <c r="H162" s="349"/>
      <c r="I162" s="350"/>
      <c r="J162" s="343" t="s">
        <v>1890</v>
      </c>
    </row>
    <row r="163" spans="1:10" s="332" customFormat="1" ht="15" customHeight="1">
      <c r="A163" s="337">
        <v>110</v>
      </c>
      <c r="B163" s="346">
        <v>700</v>
      </c>
      <c r="C163" s="346">
        <v>300</v>
      </c>
      <c r="D163" s="369">
        <v>100</v>
      </c>
      <c r="E163" s="369"/>
      <c r="F163" s="370"/>
      <c r="G163" s="340" t="s">
        <v>2007</v>
      </c>
      <c r="H163" s="344"/>
      <c r="I163" s="345"/>
      <c r="J163" s="343"/>
    </row>
    <row r="164" spans="1:10" s="332" customFormat="1" ht="15" customHeight="1">
      <c r="A164" s="337">
        <v>110</v>
      </c>
      <c r="B164" s="346">
        <v>700</v>
      </c>
      <c r="C164" s="346">
        <v>300</v>
      </c>
      <c r="D164" s="369">
        <v>200</v>
      </c>
      <c r="E164" s="369"/>
      <c r="F164" s="370"/>
      <c r="G164" s="340" t="s">
        <v>2008</v>
      </c>
      <c r="H164" s="344">
        <v>56353</v>
      </c>
      <c r="I164" s="345">
        <v>73505</v>
      </c>
      <c r="J164" s="343"/>
    </row>
    <row r="165" spans="1:10" s="332" customFormat="1" ht="15" customHeight="1">
      <c r="A165" s="337">
        <v>110</v>
      </c>
      <c r="B165" s="346">
        <v>700</v>
      </c>
      <c r="C165" s="346">
        <v>300</v>
      </c>
      <c r="D165" s="369">
        <v>800</v>
      </c>
      <c r="E165" s="369"/>
      <c r="F165" s="370"/>
      <c r="G165" s="340" t="s">
        <v>1971</v>
      </c>
      <c r="H165" s="344">
        <v>119698</v>
      </c>
      <c r="I165" s="345">
        <v>85153</v>
      </c>
      <c r="J165" s="343"/>
    </row>
    <row r="166" spans="1:10" s="332" customFormat="1" ht="15" customHeight="1">
      <c r="A166" s="337">
        <v>110</v>
      </c>
      <c r="B166" s="346">
        <v>700</v>
      </c>
      <c r="C166" s="346">
        <v>300</v>
      </c>
      <c r="D166" s="369">
        <v>900</v>
      </c>
      <c r="E166" s="369"/>
      <c r="F166" s="370"/>
      <c r="G166" s="340" t="s">
        <v>1972</v>
      </c>
      <c r="H166" s="344">
        <v>110</v>
      </c>
      <c r="I166" s="345"/>
      <c r="J166" s="343"/>
    </row>
    <row r="167" spans="1:10" s="332" customFormat="1" ht="15" customHeight="1">
      <c r="A167" s="337">
        <v>110</v>
      </c>
      <c r="B167" s="346">
        <v>700</v>
      </c>
      <c r="C167" s="338">
        <v>400</v>
      </c>
      <c r="D167" s="369"/>
      <c r="E167" s="369"/>
      <c r="F167" s="370"/>
      <c r="G167" s="340" t="s">
        <v>2009</v>
      </c>
      <c r="H167" s="344"/>
      <c r="I167" s="345"/>
      <c r="J167" s="343" t="s">
        <v>1891</v>
      </c>
    </row>
    <row r="168" spans="1:10" s="332" customFormat="1" ht="15" customHeight="1">
      <c r="A168" s="337">
        <v>110</v>
      </c>
      <c r="B168" s="346">
        <v>700</v>
      </c>
      <c r="C168" s="346">
        <v>500</v>
      </c>
      <c r="D168" s="367"/>
      <c r="E168" s="367"/>
      <c r="F168" s="368"/>
      <c r="G168" s="348" t="s">
        <v>2010</v>
      </c>
      <c r="H168" s="349"/>
      <c r="I168" s="350"/>
      <c r="J168" s="343" t="s">
        <v>1892</v>
      </c>
    </row>
    <row r="169" spans="1:10" s="332" customFormat="1" ht="15" customHeight="1">
      <c r="A169" s="337">
        <v>110</v>
      </c>
      <c r="B169" s="346">
        <v>700</v>
      </c>
      <c r="C169" s="346">
        <v>500</v>
      </c>
      <c r="D169" s="367">
        <v>100</v>
      </c>
      <c r="E169" s="367"/>
      <c r="F169" s="368"/>
      <c r="G169" s="348" t="s">
        <v>2011</v>
      </c>
      <c r="H169" s="349"/>
      <c r="I169" s="350"/>
      <c r="J169" s="343"/>
    </row>
    <row r="170" spans="1:10" s="332" customFormat="1" ht="15" customHeight="1">
      <c r="A170" s="337">
        <v>110</v>
      </c>
      <c r="B170" s="346">
        <v>700</v>
      </c>
      <c r="C170" s="346">
        <v>500</v>
      </c>
      <c r="D170" s="367">
        <v>100</v>
      </c>
      <c r="E170" s="369">
        <v>10</v>
      </c>
      <c r="F170" s="370"/>
      <c r="G170" s="340" t="s">
        <v>2012</v>
      </c>
      <c r="H170" s="344">
        <v>26482</v>
      </c>
      <c r="I170" s="345">
        <v>23584</v>
      </c>
      <c r="J170" s="343"/>
    </row>
    <row r="171" spans="1:10" s="332" customFormat="1" ht="15" customHeight="1">
      <c r="A171" s="337">
        <v>110</v>
      </c>
      <c r="B171" s="346">
        <v>700</v>
      </c>
      <c r="C171" s="346">
        <v>500</v>
      </c>
      <c r="D171" s="367">
        <v>100</v>
      </c>
      <c r="E171" s="369">
        <v>90</v>
      </c>
      <c r="F171" s="370"/>
      <c r="G171" s="340" t="s">
        <v>2013</v>
      </c>
      <c r="H171" s="344">
        <v>1760</v>
      </c>
      <c r="I171" s="345">
        <v>551</v>
      </c>
      <c r="J171" s="343"/>
    </row>
    <row r="172" spans="1:10" s="332" customFormat="1" ht="15" customHeight="1">
      <c r="A172" s="337">
        <v>110</v>
      </c>
      <c r="B172" s="346">
        <v>700</v>
      </c>
      <c r="C172" s="346">
        <v>500</v>
      </c>
      <c r="D172" s="369">
        <v>200</v>
      </c>
      <c r="E172" s="369"/>
      <c r="F172" s="370"/>
      <c r="G172" s="340" t="s">
        <v>2014</v>
      </c>
      <c r="H172" s="344"/>
      <c r="I172" s="345"/>
      <c r="J172" s="343"/>
    </row>
    <row r="173" spans="1:10" s="332" customFormat="1" ht="15" customHeight="1">
      <c r="A173" s="337">
        <v>110</v>
      </c>
      <c r="B173" s="346">
        <v>700</v>
      </c>
      <c r="C173" s="346">
        <v>500</v>
      </c>
      <c r="D173" s="369">
        <v>300</v>
      </c>
      <c r="E173" s="369"/>
      <c r="F173" s="370"/>
      <c r="G173" s="340" t="s">
        <v>2015</v>
      </c>
      <c r="H173" s="344"/>
      <c r="I173" s="345"/>
      <c r="J173" s="343"/>
    </row>
    <row r="174" spans="1:10" s="332" customFormat="1" ht="15" customHeight="1">
      <c r="A174" s="337">
        <v>110</v>
      </c>
      <c r="B174" s="346">
        <v>700</v>
      </c>
      <c r="C174" s="346">
        <v>500</v>
      </c>
      <c r="D174" s="369">
        <v>400</v>
      </c>
      <c r="E174" s="369"/>
      <c r="F174" s="370"/>
      <c r="G174" s="340" t="s">
        <v>82</v>
      </c>
      <c r="H174" s="344"/>
      <c r="I174" s="345"/>
      <c r="J174" s="343"/>
    </row>
    <row r="175" spans="1:10" s="332" customFormat="1" ht="15" customHeight="1">
      <c r="A175" s="337">
        <v>110</v>
      </c>
      <c r="B175" s="346">
        <v>700</v>
      </c>
      <c r="C175" s="346">
        <v>500</v>
      </c>
      <c r="D175" s="369">
        <v>900</v>
      </c>
      <c r="E175" s="369"/>
      <c r="F175" s="370"/>
      <c r="G175" s="340" t="s">
        <v>2010</v>
      </c>
      <c r="H175" s="344"/>
      <c r="I175" s="345"/>
      <c r="J175" s="343"/>
    </row>
    <row r="176" spans="1:10" s="386" customFormat="1">
      <c r="A176" s="351">
        <v>120</v>
      </c>
      <c r="B176" s="352">
        <v>0</v>
      </c>
      <c r="C176" s="352">
        <v>0</v>
      </c>
      <c r="D176" s="352">
        <v>0</v>
      </c>
      <c r="E176" s="352">
        <v>0</v>
      </c>
      <c r="F176" s="333">
        <v>0</v>
      </c>
      <c r="G176" s="334" t="s">
        <v>2016</v>
      </c>
      <c r="H176" s="353"/>
      <c r="I176" s="354"/>
      <c r="J176" s="355"/>
    </row>
    <row r="177" spans="1:10" s="332" customFormat="1" ht="15" customHeight="1">
      <c r="A177" s="371">
        <v>120</v>
      </c>
      <c r="B177" s="367">
        <v>100</v>
      </c>
      <c r="C177" s="346"/>
      <c r="D177" s="346"/>
      <c r="E177" s="346"/>
      <c r="F177" s="347"/>
      <c r="G177" s="348" t="s">
        <v>469</v>
      </c>
      <c r="H177" s="349"/>
      <c r="I177" s="350"/>
      <c r="J177" s="343" t="s">
        <v>628</v>
      </c>
    </row>
    <row r="178" spans="1:10" s="332" customFormat="1" ht="15" customHeight="1">
      <c r="A178" s="371">
        <v>120</v>
      </c>
      <c r="B178" s="367">
        <v>100</v>
      </c>
      <c r="C178" s="369">
        <v>100</v>
      </c>
      <c r="D178" s="369"/>
      <c r="E178" s="369"/>
      <c r="F178" s="370"/>
      <c r="G178" s="340" t="s">
        <v>797</v>
      </c>
      <c r="H178" s="372"/>
      <c r="I178" s="373"/>
      <c r="J178" s="374"/>
    </row>
    <row r="179" spans="1:10" s="332" customFormat="1" ht="15" customHeight="1">
      <c r="A179" s="371">
        <v>120</v>
      </c>
      <c r="B179" s="367">
        <v>100</v>
      </c>
      <c r="C179" s="369">
        <v>200</v>
      </c>
      <c r="D179" s="369"/>
      <c r="E179" s="369"/>
      <c r="F179" s="370"/>
      <c r="G179" s="340" t="s">
        <v>798</v>
      </c>
      <c r="H179" s="372"/>
      <c r="I179" s="373"/>
      <c r="J179" s="374"/>
    </row>
    <row r="180" spans="1:10" s="332" customFormat="1" ht="15" customHeight="1">
      <c r="A180" s="371">
        <v>120</v>
      </c>
      <c r="B180" s="367">
        <v>100</v>
      </c>
      <c r="C180" s="369">
        <v>300</v>
      </c>
      <c r="D180" s="369"/>
      <c r="E180" s="369"/>
      <c r="F180" s="370"/>
      <c r="G180" s="340" t="s">
        <v>799</v>
      </c>
      <c r="H180" s="372"/>
      <c r="I180" s="373"/>
      <c r="J180" s="374"/>
    </row>
    <row r="181" spans="1:10" s="332" customFormat="1" ht="15" customHeight="1">
      <c r="A181" s="371">
        <v>120</v>
      </c>
      <c r="B181" s="369">
        <v>200</v>
      </c>
      <c r="C181" s="369"/>
      <c r="D181" s="338"/>
      <c r="E181" s="338"/>
      <c r="F181" s="339"/>
      <c r="G181" s="340" t="s">
        <v>470</v>
      </c>
      <c r="H181" s="372"/>
      <c r="I181" s="373"/>
      <c r="J181" s="343" t="s">
        <v>629</v>
      </c>
    </row>
    <row r="182" spans="1:10" s="386" customFormat="1" ht="15" customHeight="1">
      <c r="A182" s="351">
        <v>130</v>
      </c>
      <c r="B182" s="352">
        <v>0</v>
      </c>
      <c r="C182" s="352">
        <v>0</v>
      </c>
      <c r="D182" s="352">
        <v>0</v>
      </c>
      <c r="E182" s="352">
        <v>0</v>
      </c>
      <c r="F182" s="333">
        <v>0</v>
      </c>
      <c r="G182" s="334" t="s">
        <v>800</v>
      </c>
      <c r="H182" s="353"/>
      <c r="I182" s="354"/>
      <c r="J182" s="355"/>
    </row>
    <row r="183" spans="1:10" s="332" customFormat="1" ht="15" customHeight="1">
      <c r="A183" s="337">
        <v>130</v>
      </c>
      <c r="B183" s="367">
        <v>100</v>
      </c>
      <c r="C183" s="367"/>
      <c r="D183" s="346"/>
      <c r="E183" s="346"/>
      <c r="F183" s="347"/>
      <c r="G183" s="348" t="s">
        <v>99</v>
      </c>
      <c r="H183" s="349"/>
      <c r="I183" s="350"/>
      <c r="J183" s="343" t="s">
        <v>630</v>
      </c>
    </row>
    <row r="184" spans="1:10" s="332" customFormat="1" ht="15" customHeight="1">
      <c r="A184" s="337">
        <v>130</v>
      </c>
      <c r="B184" s="367">
        <v>100</v>
      </c>
      <c r="C184" s="346">
        <v>100</v>
      </c>
      <c r="D184" s="346"/>
      <c r="E184" s="346"/>
      <c r="F184" s="347"/>
      <c r="G184" s="348" t="s">
        <v>801</v>
      </c>
      <c r="H184" s="349"/>
      <c r="I184" s="350"/>
      <c r="J184" s="343"/>
    </row>
    <row r="185" spans="1:10" s="332" customFormat="1" ht="15" customHeight="1">
      <c r="A185" s="337">
        <v>130</v>
      </c>
      <c r="B185" s="367">
        <v>100</v>
      </c>
      <c r="C185" s="346">
        <v>100</v>
      </c>
      <c r="D185" s="338">
        <v>100</v>
      </c>
      <c r="E185" s="338"/>
      <c r="F185" s="339"/>
      <c r="G185" s="340" t="s">
        <v>802</v>
      </c>
      <c r="H185" s="344">
        <v>20001</v>
      </c>
      <c r="I185" s="345">
        <v>19959</v>
      </c>
      <c r="J185" s="343"/>
    </row>
    <row r="186" spans="1:10" s="332" customFormat="1" ht="15" customHeight="1">
      <c r="A186" s="337">
        <v>130</v>
      </c>
      <c r="B186" s="367">
        <v>100</v>
      </c>
      <c r="C186" s="346">
        <v>100</v>
      </c>
      <c r="D186" s="338">
        <v>200</v>
      </c>
      <c r="E186" s="338"/>
      <c r="F186" s="339"/>
      <c r="G186" s="340" t="s">
        <v>803</v>
      </c>
      <c r="H186" s="344">
        <v>600</v>
      </c>
      <c r="I186" s="345">
        <v>600</v>
      </c>
      <c r="J186" s="343"/>
    </row>
    <row r="187" spans="1:10" s="332" customFormat="1" ht="15" customHeight="1">
      <c r="A187" s="337">
        <v>130</v>
      </c>
      <c r="B187" s="367">
        <v>100</v>
      </c>
      <c r="C187" s="346">
        <v>200</v>
      </c>
      <c r="D187" s="346"/>
      <c r="E187" s="346"/>
      <c r="F187" s="347"/>
      <c r="G187" s="348" t="s">
        <v>804</v>
      </c>
      <c r="H187" s="349"/>
      <c r="I187" s="350"/>
      <c r="J187" s="343"/>
    </row>
    <row r="188" spans="1:10" s="332" customFormat="1" ht="15" customHeight="1">
      <c r="A188" s="337">
        <v>130</v>
      </c>
      <c r="B188" s="367">
        <v>100</v>
      </c>
      <c r="C188" s="346">
        <v>200</v>
      </c>
      <c r="D188" s="338">
        <v>100</v>
      </c>
      <c r="E188" s="338"/>
      <c r="F188" s="339"/>
      <c r="G188" s="340" t="s">
        <v>805</v>
      </c>
      <c r="H188" s="344">
        <v>8959</v>
      </c>
      <c r="I188" s="345"/>
      <c r="J188" s="343"/>
    </row>
    <row r="189" spans="1:10" s="332" customFormat="1" ht="15" customHeight="1">
      <c r="A189" s="337">
        <v>130</v>
      </c>
      <c r="B189" s="367">
        <v>100</v>
      </c>
      <c r="C189" s="346">
        <v>200</v>
      </c>
      <c r="D189" s="338">
        <v>200</v>
      </c>
      <c r="E189" s="338"/>
      <c r="F189" s="339"/>
      <c r="G189" s="340" t="s">
        <v>806</v>
      </c>
      <c r="H189" s="344">
        <v>8040</v>
      </c>
      <c r="I189" s="345">
        <v>8040</v>
      </c>
      <c r="J189" s="343"/>
    </row>
    <row r="190" spans="1:10" s="332" customFormat="1" ht="15" customHeight="1">
      <c r="A190" s="337">
        <v>130</v>
      </c>
      <c r="B190" s="367">
        <v>200</v>
      </c>
      <c r="C190" s="367"/>
      <c r="D190" s="346"/>
      <c r="E190" s="346"/>
      <c r="F190" s="347"/>
      <c r="G190" s="348" t="s">
        <v>472</v>
      </c>
      <c r="H190" s="349"/>
      <c r="I190" s="350"/>
      <c r="J190" s="343" t="s">
        <v>631</v>
      </c>
    </row>
    <row r="191" spans="1:10" s="332" customFormat="1" ht="15" customHeight="1">
      <c r="A191" s="337">
        <v>130</v>
      </c>
      <c r="B191" s="367">
        <v>200</v>
      </c>
      <c r="C191" s="369">
        <v>100</v>
      </c>
      <c r="D191" s="338"/>
      <c r="E191" s="338"/>
      <c r="F191" s="339"/>
      <c r="G191" s="340" t="s">
        <v>807</v>
      </c>
      <c r="H191" s="344">
        <v>7907733</v>
      </c>
      <c r="I191" s="345">
        <v>8855868</v>
      </c>
      <c r="J191" s="343"/>
    </row>
    <row r="192" spans="1:10" s="332" customFormat="1" ht="15" customHeight="1">
      <c r="A192" s="337">
        <v>130</v>
      </c>
      <c r="B192" s="367">
        <v>200</v>
      </c>
      <c r="C192" s="369">
        <v>200</v>
      </c>
      <c r="D192" s="338"/>
      <c r="E192" s="338"/>
      <c r="F192" s="339"/>
      <c r="G192" s="340" t="s">
        <v>808</v>
      </c>
      <c r="H192" s="344"/>
      <c r="I192" s="345"/>
      <c r="J192" s="343"/>
    </row>
    <row r="193" spans="1:10" s="332" customFormat="1" ht="15" customHeight="1">
      <c r="A193" s="337">
        <v>130</v>
      </c>
      <c r="B193" s="369">
        <v>300</v>
      </c>
      <c r="C193" s="338"/>
      <c r="D193" s="338"/>
      <c r="E193" s="338"/>
      <c r="F193" s="339"/>
      <c r="G193" s="340" t="s">
        <v>473</v>
      </c>
      <c r="H193" s="344"/>
      <c r="I193" s="345"/>
      <c r="J193" s="343" t="s">
        <v>632</v>
      </c>
    </row>
    <row r="194" spans="1:10" s="332" customFormat="1" ht="15" customHeight="1">
      <c r="A194" s="337">
        <v>130</v>
      </c>
      <c r="B194" s="367">
        <v>400</v>
      </c>
      <c r="C194" s="346"/>
      <c r="D194" s="346"/>
      <c r="E194" s="346"/>
      <c r="F194" s="347"/>
      <c r="G194" s="348" t="s">
        <v>474</v>
      </c>
      <c r="H194" s="349"/>
      <c r="I194" s="350"/>
      <c r="J194" s="343" t="s">
        <v>633</v>
      </c>
    </row>
    <row r="195" spans="1:10" s="332" customFormat="1" ht="15" customHeight="1">
      <c r="A195" s="337">
        <v>130</v>
      </c>
      <c r="B195" s="367">
        <v>400</v>
      </c>
      <c r="C195" s="369">
        <v>100</v>
      </c>
      <c r="D195" s="369"/>
      <c r="E195" s="369"/>
      <c r="F195" s="370"/>
      <c r="G195" s="340" t="s">
        <v>474</v>
      </c>
      <c r="H195" s="344">
        <v>4911</v>
      </c>
      <c r="I195" s="345">
        <v>6314</v>
      </c>
      <c r="J195" s="343"/>
    </row>
    <row r="196" spans="1:10" s="332" customFormat="1" ht="15" customHeight="1">
      <c r="A196" s="337">
        <v>130</v>
      </c>
      <c r="B196" s="367">
        <v>400</v>
      </c>
      <c r="C196" s="369">
        <v>200</v>
      </c>
      <c r="D196" s="369"/>
      <c r="E196" s="369"/>
      <c r="F196" s="370"/>
      <c r="G196" s="340" t="s">
        <v>809</v>
      </c>
      <c r="H196" s="344"/>
      <c r="I196" s="345"/>
      <c r="J196" s="343"/>
    </row>
    <row r="197" spans="1:10" s="332" customFormat="1" ht="15" customHeight="1">
      <c r="A197" s="337">
        <v>130</v>
      </c>
      <c r="B197" s="367">
        <v>400</v>
      </c>
      <c r="C197" s="369">
        <v>300</v>
      </c>
      <c r="D197" s="369"/>
      <c r="E197" s="369"/>
      <c r="F197" s="370"/>
      <c r="G197" s="340" t="s">
        <v>810</v>
      </c>
      <c r="H197" s="344"/>
      <c r="I197" s="345"/>
      <c r="J197" s="343"/>
    </row>
    <row r="198" spans="1:10" s="332" customFormat="1" ht="15" customHeight="1">
      <c r="A198" s="337">
        <v>130</v>
      </c>
      <c r="B198" s="367">
        <v>900</v>
      </c>
      <c r="C198" s="367"/>
      <c r="D198" s="367"/>
      <c r="E198" s="367"/>
      <c r="F198" s="368"/>
      <c r="G198" s="348" t="s">
        <v>811</v>
      </c>
      <c r="H198" s="349"/>
      <c r="I198" s="350"/>
      <c r="J198" s="343"/>
    </row>
    <row r="199" spans="1:10" s="332" customFormat="1" ht="15" customHeight="1">
      <c r="A199" s="337">
        <v>130</v>
      </c>
      <c r="B199" s="367">
        <v>900</v>
      </c>
      <c r="C199" s="369">
        <v>100</v>
      </c>
      <c r="D199" s="369"/>
      <c r="E199" s="369"/>
      <c r="F199" s="370"/>
      <c r="G199" s="340" t="s">
        <v>812</v>
      </c>
      <c r="H199" s="349"/>
      <c r="I199" s="350"/>
      <c r="J199" s="343"/>
    </row>
    <row r="200" spans="1:10" s="332" customFormat="1" ht="15" customHeight="1">
      <c r="A200" s="337">
        <v>130</v>
      </c>
      <c r="B200" s="367">
        <v>900</v>
      </c>
      <c r="C200" s="369">
        <v>200</v>
      </c>
      <c r="D200" s="369"/>
      <c r="E200" s="369"/>
      <c r="F200" s="370"/>
      <c r="G200" s="340" t="s">
        <v>813</v>
      </c>
      <c r="H200" s="349"/>
      <c r="I200" s="350"/>
      <c r="J200" s="343"/>
    </row>
    <row r="201" spans="1:10" s="332" customFormat="1" ht="15" customHeight="1">
      <c r="A201" s="337">
        <v>130</v>
      </c>
      <c r="B201" s="367">
        <v>900</v>
      </c>
      <c r="C201" s="369">
        <v>300</v>
      </c>
      <c r="D201" s="369"/>
      <c r="E201" s="369"/>
      <c r="F201" s="370"/>
      <c r="G201" s="340" t="s">
        <v>814</v>
      </c>
      <c r="H201" s="349"/>
      <c r="I201" s="350"/>
      <c r="J201" s="343"/>
    </row>
    <row r="202" spans="1:10" s="332" customFormat="1" ht="15" customHeight="1">
      <c r="A202" s="337">
        <v>130</v>
      </c>
      <c r="B202" s="367">
        <v>900</v>
      </c>
      <c r="C202" s="369">
        <v>301</v>
      </c>
      <c r="D202" s="369"/>
      <c r="E202" s="369"/>
      <c r="F202" s="370"/>
      <c r="G202" s="340" t="s">
        <v>815</v>
      </c>
      <c r="H202" s="349"/>
      <c r="I202" s="350"/>
      <c r="J202" s="343"/>
    </row>
    <row r="203" spans="1:10" s="332" customFormat="1" ht="15" customHeight="1">
      <c r="A203" s="337">
        <v>130</v>
      </c>
      <c r="B203" s="367">
        <v>900</v>
      </c>
      <c r="C203" s="369">
        <v>302</v>
      </c>
      <c r="D203" s="369"/>
      <c r="E203" s="369"/>
      <c r="F203" s="370"/>
      <c r="G203" s="340" t="s">
        <v>816</v>
      </c>
      <c r="H203" s="349"/>
      <c r="I203" s="350"/>
      <c r="J203" s="343"/>
    </row>
    <row r="204" spans="1:10" s="332" customFormat="1" ht="15" customHeight="1">
      <c r="A204" s="337">
        <v>130</v>
      </c>
      <c r="B204" s="367">
        <v>900</v>
      </c>
      <c r="C204" s="369">
        <v>303</v>
      </c>
      <c r="D204" s="369"/>
      <c r="E204" s="369"/>
      <c r="F204" s="370"/>
      <c r="G204" s="340" t="s">
        <v>817</v>
      </c>
      <c r="H204" s="349"/>
      <c r="I204" s="350"/>
      <c r="J204" s="343"/>
    </row>
    <row r="205" spans="1:10" s="332" customFormat="1" ht="15" customHeight="1">
      <c r="A205" s="337">
        <v>130</v>
      </c>
      <c r="B205" s="367">
        <v>900</v>
      </c>
      <c r="C205" s="369">
        <v>304</v>
      </c>
      <c r="D205" s="369"/>
      <c r="E205" s="369"/>
      <c r="F205" s="370"/>
      <c r="G205" s="340" t="s">
        <v>818</v>
      </c>
      <c r="H205" s="349"/>
      <c r="I205" s="350"/>
      <c r="J205" s="343"/>
    </row>
    <row r="206" spans="1:10" s="332" customFormat="1" ht="15" customHeight="1">
      <c r="A206" s="337">
        <v>130</v>
      </c>
      <c r="B206" s="367">
        <v>900</v>
      </c>
      <c r="C206" s="369">
        <v>305</v>
      </c>
      <c r="D206" s="369"/>
      <c r="E206" s="369"/>
      <c r="F206" s="370"/>
      <c r="G206" s="340" t="s">
        <v>819</v>
      </c>
      <c r="H206" s="349"/>
      <c r="I206" s="350"/>
      <c r="J206" s="343"/>
    </row>
    <row r="207" spans="1:10" s="332" customFormat="1" ht="15" customHeight="1">
      <c r="A207" s="337">
        <v>130</v>
      </c>
      <c r="B207" s="367">
        <v>900</v>
      </c>
      <c r="C207" s="369">
        <v>306</v>
      </c>
      <c r="D207" s="369"/>
      <c r="E207" s="369"/>
      <c r="F207" s="370"/>
      <c r="G207" s="340" t="s">
        <v>820</v>
      </c>
      <c r="H207" s="349"/>
      <c r="I207" s="350"/>
      <c r="J207" s="343"/>
    </row>
    <row r="208" spans="1:10" s="332" customFormat="1" ht="15" customHeight="1">
      <c r="A208" s="337">
        <v>130</v>
      </c>
      <c r="B208" s="367">
        <v>900</v>
      </c>
      <c r="C208" s="369">
        <v>307</v>
      </c>
      <c r="D208" s="369"/>
      <c r="E208" s="369"/>
      <c r="F208" s="370"/>
      <c r="G208" s="340" t="s">
        <v>821</v>
      </c>
      <c r="H208" s="349"/>
      <c r="I208" s="350"/>
      <c r="J208" s="343"/>
    </row>
    <row r="209" spans="1:10" s="332" customFormat="1" ht="15" customHeight="1">
      <c r="A209" s="337">
        <v>130</v>
      </c>
      <c r="B209" s="367">
        <v>900</v>
      </c>
      <c r="C209" s="369">
        <v>308</v>
      </c>
      <c r="D209" s="369"/>
      <c r="E209" s="369"/>
      <c r="F209" s="370"/>
      <c r="G209" s="340" t="s">
        <v>822</v>
      </c>
      <c r="H209" s="349"/>
      <c r="I209" s="350"/>
      <c r="J209" s="343"/>
    </row>
    <row r="210" spans="1:10" s="332" customFormat="1" ht="15" customHeight="1">
      <c r="A210" s="337">
        <v>130</v>
      </c>
      <c r="B210" s="367">
        <v>900</v>
      </c>
      <c r="C210" s="369">
        <v>309</v>
      </c>
      <c r="D210" s="369"/>
      <c r="E210" s="369"/>
      <c r="F210" s="370"/>
      <c r="G210" s="340" t="s">
        <v>823</v>
      </c>
      <c r="H210" s="349"/>
      <c r="I210" s="350"/>
      <c r="J210" s="343"/>
    </row>
    <row r="211" spans="1:10" s="386" customFormat="1" ht="15" customHeight="1">
      <c r="A211" s="351">
        <v>140</v>
      </c>
      <c r="B211" s="352">
        <v>0</v>
      </c>
      <c r="C211" s="352">
        <v>0</v>
      </c>
      <c r="D211" s="352">
        <v>0</v>
      </c>
      <c r="E211" s="352">
        <v>0</v>
      </c>
      <c r="F211" s="333">
        <v>0</v>
      </c>
      <c r="G211" s="334" t="s">
        <v>476</v>
      </c>
      <c r="H211" s="353"/>
      <c r="I211" s="354"/>
      <c r="J211" s="355"/>
    </row>
    <row r="212" spans="1:10" s="332" customFormat="1" ht="15" customHeight="1">
      <c r="A212" s="371">
        <v>140</v>
      </c>
      <c r="B212" s="367">
        <v>100</v>
      </c>
      <c r="C212" s="346"/>
      <c r="D212" s="346"/>
      <c r="E212" s="346"/>
      <c r="F212" s="347"/>
      <c r="G212" s="348" t="s">
        <v>824</v>
      </c>
      <c r="H212" s="349"/>
      <c r="I212" s="350"/>
      <c r="J212" s="343"/>
    </row>
    <row r="213" spans="1:10" s="332" customFormat="1" ht="15" customHeight="1">
      <c r="A213" s="371">
        <v>140</v>
      </c>
      <c r="B213" s="367">
        <v>100</v>
      </c>
      <c r="C213" s="369">
        <v>100</v>
      </c>
      <c r="D213" s="338"/>
      <c r="E213" s="338"/>
      <c r="F213" s="339"/>
      <c r="G213" s="340" t="s">
        <v>83</v>
      </c>
      <c r="H213" s="344">
        <v>91154</v>
      </c>
      <c r="I213" s="345">
        <v>47451</v>
      </c>
      <c r="J213" s="343" t="s">
        <v>634</v>
      </c>
    </row>
    <row r="214" spans="1:10" s="332" customFormat="1" ht="15" customHeight="1">
      <c r="A214" s="371">
        <v>140</v>
      </c>
      <c r="B214" s="367">
        <v>100</v>
      </c>
      <c r="C214" s="369">
        <v>200</v>
      </c>
      <c r="D214" s="338"/>
      <c r="E214" s="338"/>
      <c r="F214" s="339"/>
      <c r="G214" s="340" t="s">
        <v>825</v>
      </c>
      <c r="H214" s="344">
        <v>397710</v>
      </c>
      <c r="I214" s="345">
        <v>398456</v>
      </c>
      <c r="J214" s="343" t="s">
        <v>635</v>
      </c>
    </row>
    <row r="215" spans="1:10" s="332" customFormat="1" ht="15" customHeight="1">
      <c r="A215" s="371">
        <v>140</v>
      </c>
      <c r="B215" s="367">
        <v>200</v>
      </c>
      <c r="C215" s="346"/>
      <c r="D215" s="346"/>
      <c r="E215" s="346"/>
      <c r="F215" s="347"/>
      <c r="G215" s="348" t="s">
        <v>826</v>
      </c>
      <c r="H215" s="349"/>
      <c r="I215" s="350"/>
      <c r="J215" s="343"/>
    </row>
    <row r="216" spans="1:10" s="332" customFormat="1" ht="15" customHeight="1">
      <c r="A216" s="371">
        <v>140</v>
      </c>
      <c r="B216" s="367">
        <v>200</v>
      </c>
      <c r="C216" s="369">
        <v>100</v>
      </c>
      <c r="D216" s="338"/>
      <c r="E216" s="338"/>
      <c r="F216" s="339"/>
      <c r="G216" s="340" t="s">
        <v>84</v>
      </c>
      <c r="H216" s="344">
        <v>15489</v>
      </c>
      <c r="I216" s="345">
        <v>21899</v>
      </c>
      <c r="J216" s="343" t="s">
        <v>636</v>
      </c>
    </row>
    <row r="217" spans="1:10" s="332" customFormat="1" ht="15" customHeight="1">
      <c r="A217" s="371">
        <v>140</v>
      </c>
      <c r="B217" s="367">
        <v>200</v>
      </c>
      <c r="C217" s="369">
        <v>200</v>
      </c>
      <c r="D217" s="338"/>
      <c r="E217" s="338"/>
      <c r="F217" s="339"/>
      <c r="G217" s="340" t="s">
        <v>827</v>
      </c>
      <c r="H217" s="344"/>
      <c r="I217" s="345"/>
      <c r="J217" s="343" t="s">
        <v>637</v>
      </c>
    </row>
    <row r="218" spans="1:10" s="386" customFormat="1" ht="15" customHeight="1">
      <c r="A218" s="351">
        <v>195</v>
      </c>
      <c r="B218" s="352">
        <v>0</v>
      </c>
      <c r="C218" s="352">
        <v>0</v>
      </c>
      <c r="D218" s="352">
        <v>0</v>
      </c>
      <c r="E218" s="352">
        <v>0</v>
      </c>
      <c r="F218" s="333">
        <v>0</v>
      </c>
      <c r="G218" s="334" t="s">
        <v>479</v>
      </c>
      <c r="H218" s="353"/>
      <c r="I218" s="354"/>
      <c r="J218" s="355"/>
    </row>
    <row r="219" spans="1:10" s="332" customFormat="1" ht="15" customHeight="1">
      <c r="A219" s="371">
        <v>195</v>
      </c>
      <c r="B219" s="369">
        <v>100</v>
      </c>
      <c r="C219" s="338"/>
      <c r="D219" s="338"/>
      <c r="E219" s="338"/>
      <c r="F219" s="339"/>
      <c r="G219" s="340" t="s">
        <v>2017</v>
      </c>
      <c r="H219" s="344"/>
      <c r="I219" s="345"/>
      <c r="J219" s="343" t="s">
        <v>638</v>
      </c>
    </row>
    <row r="220" spans="1:10" s="332" customFormat="1" ht="15" customHeight="1">
      <c r="A220" s="371">
        <v>195</v>
      </c>
      <c r="B220" s="369">
        <v>200</v>
      </c>
      <c r="C220" s="338"/>
      <c r="D220" s="338"/>
      <c r="E220" s="338"/>
      <c r="F220" s="339"/>
      <c r="G220" s="340" t="s">
        <v>2018</v>
      </c>
      <c r="H220" s="344"/>
      <c r="I220" s="345"/>
      <c r="J220" s="343" t="s">
        <v>639</v>
      </c>
    </row>
    <row r="221" spans="1:10" s="332" customFormat="1" ht="15" customHeight="1">
      <c r="A221" s="371">
        <v>195</v>
      </c>
      <c r="B221" s="369">
        <v>300</v>
      </c>
      <c r="C221" s="338"/>
      <c r="D221" s="338"/>
      <c r="E221" s="338"/>
      <c r="F221" s="339"/>
      <c r="G221" s="340" t="s">
        <v>2019</v>
      </c>
      <c r="H221" s="344"/>
      <c r="I221" s="345"/>
      <c r="J221" s="343" t="s">
        <v>640</v>
      </c>
    </row>
    <row r="222" spans="1:10" s="332" customFormat="1" ht="15" customHeight="1">
      <c r="A222" s="371">
        <v>195</v>
      </c>
      <c r="B222" s="367">
        <v>400</v>
      </c>
      <c r="C222" s="346"/>
      <c r="D222" s="346"/>
      <c r="E222" s="346"/>
      <c r="F222" s="347"/>
      <c r="G222" s="348" t="s">
        <v>2020</v>
      </c>
      <c r="H222" s="349"/>
      <c r="I222" s="350"/>
      <c r="J222" s="343" t="s">
        <v>641</v>
      </c>
    </row>
    <row r="223" spans="1:10" s="332" customFormat="1" ht="15" customHeight="1">
      <c r="A223" s="371">
        <v>195</v>
      </c>
      <c r="B223" s="367">
        <v>400</v>
      </c>
      <c r="C223" s="338">
        <v>100</v>
      </c>
      <c r="D223" s="338"/>
      <c r="E223" s="338"/>
      <c r="F223" s="339"/>
      <c r="G223" s="340" t="s">
        <v>2021</v>
      </c>
      <c r="H223" s="344"/>
      <c r="I223" s="345"/>
      <c r="J223" s="343"/>
    </row>
    <row r="224" spans="1:10" s="332" customFormat="1" ht="15" customHeight="1">
      <c r="A224" s="371">
        <v>195</v>
      </c>
      <c r="B224" s="367">
        <v>400</v>
      </c>
      <c r="C224" s="338">
        <v>200</v>
      </c>
      <c r="D224" s="338"/>
      <c r="E224" s="338"/>
      <c r="F224" s="339"/>
      <c r="G224" s="340" t="s">
        <v>82</v>
      </c>
      <c r="H224" s="344"/>
      <c r="I224" s="345"/>
      <c r="J224" s="343"/>
    </row>
    <row r="225" spans="1:10" s="332" customFormat="1" ht="15" customHeight="1">
      <c r="A225" s="371">
        <v>195</v>
      </c>
      <c r="B225" s="367">
        <v>400</v>
      </c>
      <c r="C225" s="338">
        <v>300</v>
      </c>
      <c r="D225" s="338"/>
      <c r="E225" s="338"/>
      <c r="F225" s="339"/>
      <c r="G225" s="340" t="s">
        <v>2022</v>
      </c>
      <c r="H225" s="344">
        <v>2779698</v>
      </c>
      <c r="I225" s="345">
        <v>2779698</v>
      </c>
      <c r="J225" s="343"/>
    </row>
    <row r="226" spans="1:10" s="332" customFormat="1">
      <c r="A226" s="371">
        <v>195</v>
      </c>
      <c r="B226" s="367">
        <v>400</v>
      </c>
      <c r="C226" s="338">
        <v>400</v>
      </c>
      <c r="D226" s="338"/>
      <c r="E226" s="338"/>
      <c r="F226" s="339"/>
      <c r="G226" s="340" t="s">
        <v>2023</v>
      </c>
      <c r="H226" s="344"/>
      <c r="I226" s="345"/>
      <c r="J226" s="343"/>
    </row>
    <row r="227" spans="1:10" s="332" customFormat="1" ht="15" customHeight="1">
      <c r="A227" s="371">
        <v>195</v>
      </c>
      <c r="B227" s="367">
        <v>400</v>
      </c>
      <c r="C227" s="338">
        <v>500</v>
      </c>
      <c r="D227" s="338"/>
      <c r="E227" s="338"/>
      <c r="F227" s="339"/>
      <c r="G227" s="340" t="s">
        <v>2024</v>
      </c>
      <c r="H227" s="344"/>
      <c r="I227" s="345"/>
      <c r="J227" s="343"/>
    </row>
    <row r="228" spans="1:10" s="332" customFormat="1" ht="15" customHeight="1">
      <c r="A228" s="371">
        <v>195</v>
      </c>
      <c r="B228" s="367">
        <v>400</v>
      </c>
      <c r="C228" s="338">
        <v>600</v>
      </c>
      <c r="D228" s="338"/>
      <c r="E228" s="338"/>
      <c r="F228" s="339"/>
      <c r="G228" s="340" t="s">
        <v>2025</v>
      </c>
      <c r="H228" s="344"/>
      <c r="I228" s="345"/>
      <c r="J228" s="343"/>
    </row>
    <row r="229" spans="1:10" s="332" customFormat="1" ht="15" customHeight="1" thickBot="1">
      <c r="A229" s="375">
        <v>195</v>
      </c>
      <c r="B229" s="376">
        <v>400</v>
      </c>
      <c r="C229" s="377">
        <v>900</v>
      </c>
      <c r="D229" s="377"/>
      <c r="E229" s="377"/>
      <c r="F229" s="378"/>
      <c r="G229" s="379" t="s">
        <v>2026</v>
      </c>
      <c r="H229" s="380"/>
      <c r="I229" s="381"/>
      <c r="J229" s="382"/>
    </row>
    <row r="230" spans="1:10" s="332" customFormat="1">
      <c r="A230" s="636"/>
      <c r="B230" s="636"/>
      <c r="C230" s="636"/>
      <c r="D230" s="636"/>
      <c r="E230" s="636"/>
      <c r="F230" s="636"/>
      <c r="G230" s="383" t="s">
        <v>642</v>
      </c>
      <c r="H230" s="384">
        <f>SUM(H4:H217)</f>
        <v>114078438</v>
      </c>
      <c r="I230" s="384">
        <f>SUM(I4:I217)</f>
        <v>110369891</v>
      </c>
      <c r="J230" s="385"/>
    </row>
    <row r="231" spans="1:10" s="332" customFormat="1">
      <c r="A231" s="636"/>
      <c r="B231" s="636"/>
      <c r="C231" s="636"/>
      <c r="D231" s="636"/>
      <c r="E231" s="636"/>
      <c r="F231" s="636"/>
      <c r="G231" s="383" t="s">
        <v>643</v>
      </c>
      <c r="H231" s="384">
        <f>SUM(H218:H229)</f>
        <v>2779698</v>
      </c>
      <c r="I231" s="384">
        <f>SUM(I218:I229)</f>
        <v>2779698</v>
      </c>
      <c r="J231" s="637"/>
    </row>
  </sheetData>
  <phoneticPr fontId="45" type="noConversion"/>
  <pageMargins left="0.19" right="0.25" top="0.35" bottom="0.32" header="0.2" footer="0.26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299"/>
  <sheetViews>
    <sheetView topLeftCell="A262" zoomScaleNormal="100" workbookViewId="0">
      <selection activeCell="J300" sqref="J300"/>
    </sheetView>
  </sheetViews>
  <sheetFormatPr defaultColWidth="8.85546875" defaultRowHeight="12.75"/>
  <cols>
    <col min="1" max="4" width="4.42578125" style="427" bestFit="1" customWidth="1"/>
    <col min="5" max="5" width="3.28515625" style="427" bestFit="1" customWidth="1"/>
    <col min="6" max="6" width="3.28515625" style="427" customWidth="1"/>
    <col min="7" max="7" width="62.28515625" style="428" customWidth="1"/>
    <col min="8" max="9" width="17.5703125" style="330" customWidth="1"/>
    <col min="10" max="10" width="14.7109375" style="427" customWidth="1"/>
    <col min="11" max="16384" width="8.85546875" style="427"/>
  </cols>
  <sheetData>
    <row r="1" spans="1:10" ht="7.9" customHeight="1" thickBot="1"/>
    <row r="2" spans="1:10" s="332" customFormat="1" ht="13.9" customHeight="1" thickBot="1">
      <c r="A2" s="687" t="s">
        <v>1235</v>
      </c>
      <c r="B2" s="688"/>
      <c r="C2" s="688"/>
      <c r="D2" s="688"/>
      <c r="E2" s="688"/>
      <c r="F2" s="689"/>
      <c r="G2" s="690" t="s">
        <v>1236</v>
      </c>
      <c r="H2" s="692" t="s">
        <v>304</v>
      </c>
      <c r="I2" s="692" t="s">
        <v>302</v>
      </c>
      <c r="J2" s="692" t="s">
        <v>1237</v>
      </c>
    </row>
    <row r="3" spans="1:10" s="332" customFormat="1" ht="19.899999999999999" customHeight="1" thickBot="1">
      <c r="A3" s="429" t="s">
        <v>1295</v>
      </c>
      <c r="B3" s="429" t="s">
        <v>1302</v>
      </c>
      <c r="C3" s="429" t="s">
        <v>1313</v>
      </c>
      <c r="D3" s="429" t="s">
        <v>471</v>
      </c>
      <c r="E3" s="429" t="s">
        <v>1357</v>
      </c>
      <c r="F3" s="429" t="s">
        <v>1358</v>
      </c>
      <c r="G3" s="691"/>
      <c r="H3" s="693"/>
      <c r="I3" s="693"/>
      <c r="J3" s="693"/>
    </row>
    <row r="4" spans="1:10" s="386" customFormat="1" ht="13.5" thickBot="1">
      <c r="A4" s="625">
        <v>200</v>
      </c>
      <c r="B4" s="626">
        <v>0</v>
      </c>
      <c r="C4" s="626">
        <v>0</v>
      </c>
      <c r="D4" s="626">
        <v>0</v>
      </c>
      <c r="E4" s="627">
        <v>0</v>
      </c>
      <c r="F4" s="628">
        <v>0</v>
      </c>
      <c r="G4" s="629" t="s">
        <v>85</v>
      </c>
      <c r="H4" s="630"/>
      <c r="I4" s="630"/>
      <c r="J4" s="621"/>
    </row>
    <row r="5" spans="1:10" s="332" customFormat="1">
      <c r="A5" s="387">
        <v>200</v>
      </c>
      <c r="B5" s="410">
        <v>100</v>
      </c>
      <c r="C5" s="389"/>
      <c r="D5" s="389"/>
      <c r="E5" s="389"/>
      <c r="F5" s="623"/>
      <c r="G5" s="624" t="s">
        <v>2027</v>
      </c>
      <c r="H5" s="342">
        <v>103489</v>
      </c>
      <c r="I5" s="342">
        <v>103489</v>
      </c>
      <c r="J5" s="405" t="s">
        <v>644</v>
      </c>
    </row>
    <row r="6" spans="1:10" s="332" customFormat="1">
      <c r="A6" s="387">
        <v>200</v>
      </c>
      <c r="B6" s="390">
        <v>200</v>
      </c>
      <c r="C6" s="390"/>
      <c r="D6" s="390"/>
      <c r="E6" s="390"/>
      <c r="F6" s="391"/>
      <c r="G6" s="392" t="s">
        <v>2028</v>
      </c>
      <c r="H6" s="349"/>
      <c r="I6" s="349"/>
      <c r="J6" s="343"/>
    </row>
    <row r="7" spans="1:10" s="332" customFormat="1">
      <c r="A7" s="387">
        <v>200</v>
      </c>
      <c r="B7" s="390">
        <v>200</v>
      </c>
      <c r="C7" s="388">
        <v>100</v>
      </c>
      <c r="D7" s="390"/>
      <c r="E7" s="390"/>
      <c r="F7" s="391"/>
      <c r="G7" s="393" t="s">
        <v>2029</v>
      </c>
      <c r="H7" s="342">
        <v>3884964</v>
      </c>
      <c r="I7" s="342">
        <v>4087212</v>
      </c>
      <c r="J7" s="343" t="s">
        <v>645</v>
      </c>
    </row>
    <row r="8" spans="1:10" s="332" customFormat="1">
      <c r="A8" s="387">
        <v>200</v>
      </c>
      <c r="B8" s="390">
        <v>200</v>
      </c>
      <c r="C8" s="390">
        <v>200</v>
      </c>
      <c r="D8" s="390"/>
      <c r="E8" s="390"/>
      <c r="F8" s="391"/>
      <c r="G8" s="392" t="s">
        <v>1777</v>
      </c>
      <c r="H8" s="349"/>
      <c r="I8" s="349"/>
      <c r="J8" s="343"/>
    </row>
    <row r="9" spans="1:10" s="332" customFormat="1">
      <c r="A9" s="387">
        <v>200</v>
      </c>
      <c r="B9" s="390">
        <v>200</v>
      </c>
      <c r="C9" s="390">
        <v>200</v>
      </c>
      <c r="D9" s="388">
        <v>100</v>
      </c>
      <c r="E9" s="388"/>
      <c r="F9" s="394"/>
      <c r="G9" s="393" t="s">
        <v>1779</v>
      </c>
      <c r="H9" s="345">
        <v>15144551</v>
      </c>
      <c r="I9" s="345">
        <v>15146483</v>
      </c>
      <c r="J9" s="343" t="s">
        <v>646</v>
      </c>
    </row>
    <row r="10" spans="1:10" s="332" customFormat="1">
      <c r="A10" s="387">
        <v>200</v>
      </c>
      <c r="B10" s="390">
        <v>200</v>
      </c>
      <c r="C10" s="390">
        <v>200</v>
      </c>
      <c r="D10" s="388">
        <v>200</v>
      </c>
      <c r="E10" s="388"/>
      <c r="F10" s="394"/>
      <c r="G10" s="393" t="s">
        <v>2030</v>
      </c>
      <c r="H10" s="345">
        <v>291614</v>
      </c>
      <c r="I10" s="345">
        <v>357173</v>
      </c>
      <c r="J10" s="343" t="s">
        <v>647</v>
      </c>
    </row>
    <row r="11" spans="1:10" s="332" customFormat="1">
      <c r="A11" s="387">
        <v>200</v>
      </c>
      <c r="B11" s="390">
        <v>200</v>
      </c>
      <c r="C11" s="390">
        <v>200</v>
      </c>
      <c r="D11" s="388">
        <v>300</v>
      </c>
      <c r="E11" s="388"/>
      <c r="F11" s="394"/>
      <c r="G11" s="393" t="s">
        <v>2031</v>
      </c>
      <c r="H11" s="345">
        <v>6896183</v>
      </c>
      <c r="I11" s="345">
        <v>7274476</v>
      </c>
      <c r="J11" s="343" t="s">
        <v>648</v>
      </c>
    </row>
    <row r="12" spans="1:10" s="332" customFormat="1">
      <c r="A12" s="387">
        <v>200</v>
      </c>
      <c r="B12" s="390">
        <v>200</v>
      </c>
      <c r="C12" s="390">
        <v>300</v>
      </c>
      <c r="D12" s="390"/>
      <c r="E12" s="390"/>
      <c r="F12" s="391"/>
      <c r="G12" s="392" t="s">
        <v>1783</v>
      </c>
      <c r="H12" s="349"/>
      <c r="I12" s="349"/>
      <c r="J12" s="343" t="s">
        <v>649</v>
      </c>
    </row>
    <row r="13" spans="1:10" s="332" customFormat="1">
      <c r="A13" s="387">
        <v>200</v>
      </c>
      <c r="B13" s="390">
        <v>200</v>
      </c>
      <c r="C13" s="390">
        <v>300</v>
      </c>
      <c r="D13" s="388">
        <v>100</v>
      </c>
      <c r="E13" s="388"/>
      <c r="F13" s="394"/>
      <c r="G13" s="395" t="s">
        <v>2032</v>
      </c>
      <c r="H13" s="362">
        <v>10216672</v>
      </c>
      <c r="I13" s="362">
        <v>9933374</v>
      </c>
      <c r="J13" s="343"/>
    </row>
    <row r="14" spans="1:10" s="332" customFormat="1">
      <c r="A14" s="387">
        <v>200</v>
      </c>
      <c r="B14" s="390">
        <v>200</v>
      </c>
      <c r="C14" s="390">
        <v>300</v>
      </c>
      <c r="D14" s="388">
        <v>200</v>
      </c>
      <c r="E14" s="388"/>
      <c r="F14" s="394"/>
      <c r="G14" s="395" t="s">
        <v>234</v>
      </c>
      <c r="H14" s="362"/>
      <c r="I14" s="362"/>
      <c r="J14" s="343"/>
    </row>
    <row r="15" spans="1:10" s="332" customFormat="1">
      <c r="A15" s="387">
        <v>200</v>
      </c>
      <c r="B15" s="390">
        <v>200</v>
      </c>
      <c r="C15" s="390">
        <v>400</v>
      </c>
      <c r="D15" s="390"/>
      <c r="E15" s="390"/>
      <c r="F15" s="391"/>
      <c r="G15" s="392" t="s">
        <v>1784</v>
      </c>
      <c r="H15" s="349"/>
      <c r="I15" s="349"/>
      <c r="J15" s="343" t="s">
        <v>184</v>
      </c>
    </row>
    <row r="16" spans="1:10" s="332" customFormat="1">
      <c r="A16" s="387">
        <v>200</v>
      </c>
      <c r="B16" s="390">
        <v>200</v>
      </c>
      <c r="C16" s="390">
        <v>400</v>
      </c>
      <c r="D16" s="388">
        <v>100</v>
      </c>
      <c r="E16" s="388"/>
      <c r="F16" s="394"/>
      <c r="G16" s="395" t="s">
        <v>235</v>
      </c>
      <c r="H16" s="362"/>
      <c r="I16" s="362"/>
      <c r="J16" s="343"/>
    </row>
    <row r="17" spans="1:10" s="332" customFormat="1">
      <c r="A17" s="387">
        <v>200</v>
      </c>
      <c r="B17" s="390">
        <v>200</v>
      </c>
      <c r="C17" s="390">
        <v>400</v>
      </c>
      <c r="D17" s="388">
        <v>200</v>
      </c>
      <c r="E17" s="388"/>
      <c r="F17" s="394"/>
      <c r="G17" s="395" t="s">
        <v>236</v>
      </c>
      <c r="H17" s="362">
        <v>51817</v>
      </c>
      <c r="I17" s="362">
        <v>52175</v>
      </c>
      <c r="J17" s="343"/>
    </row>
    <row r="18" spans="1:10" s="332" customFormat="1">
      <c r="A18" s="387">
        <v>200</v>
      </c>
      <c r="B18" s="390">
        <v>200</v>
      </c>
      <c r="C18" s="388">
        <v>500</v>
      </c>
      <c r="D18" s="388"/>
      <c r="E18" s="388"/>
      <c r="F18" s="394"/>
      <c r="G18" s="393" t="s">
        <v>1785</v>
      </c>
      <c r="H18" s="362"/>
      <c r="I18" s="362"/>
      <c r="J18" s="343" t="s">
        <v>185</v>
      </c>
    </row>
    <row r="19" spans="1:10" s="332" customFormat="1">
      <c r="A19" s="387">
        <v>200</v>
      </c>
      <c r="B19" s="388">
        <v>300</v>
      </c>
      <c r="C19" s="388"/>
      <c r="D19" s="388"/>
      <c r="E19" s="388"/>
      <c r="F19" s="394"/>
      <c r="G19" s="393" t="s">
        <v>237</v>
      </c>
      <c r="H19" s="362">
        <v>1883750</v>
      </c>
      <c r="I19" s="362">
        <v>1330961</v>
      </c>
      <c r="J19" s="343" t="s">
        <v>186</v>
      </c>
    </row>
    <row r="20" spans="1:10" s="332" customFormat="1">
      <c r="A20" s="387">
        <v>200</v>
      </c>
      <c r="B20" s="390">
        <v>400</v>
      </c>
      <c r="C20" s="390"/>
      <c r="D20" s="390"/>
      <c r="E20" s="390"/>
      <c r="F20" s="391"/>
      <c r="G20" s="392" t="s">
        <v>238</v>
      </c>
      <c r="H20" s="349"/>
      <c r="I20" s="349"/>
      <c r="J20" s="343"/>
    </row>
    <row r="21" spans="1:10" s="332" customFormat="1">
      <c r="A21" s="387">
        <v>200</v>
      </c>
      <c r="B21" s="390">
        <v>400</v>
      </c>
      <c r="C21" s="388">
        <v>100</v>
      </c>
      <c r="D21" s="388"/>
      <c r="E21" s="388"/>
      <c r="F21" s="394"/>
      <c r="G21" s="393" t="s">
        <v>239</v>
      </c>
      <c r="H21" s="345"/>
      <c r="I21" s="345"/>
      <c r="J21" s="343" t="s">
        <v>655</v>
      </c>
    </row>
    <row r="22" spans="1:10" s="332" customFormat="1">
      <c r="A22" s="387">
        <v>200</v>
      </c>
      <c r="B22" s="390">
        <v>400</v>
      </c>
      <c r="C22" s="388">
        <v>200</v>
      </c>
      <c r="D22" s="388"/>
      <c r="E22" s="388"/>
      <c r="F22" s="394"/>
      <c r="G22" s="393" t="s">
        <v>240</v>
      </c>
      <c r="H22" s="345"/>
      <c r="I22" s="345"/>
      <c r="J22" s="343" t="s">
        <v>656</v>
      </c>
    </row>
    <row r="23" spans="1:10" s="332" customFormat="1">
      <c r="A23" s="387">
        <v>200</v>
      </c>
      <c r="B23" s="390">
        <v>400</v>
      </c>
      <c r="C23" s="388">
        <v>300</v>
      </c>
      <c r="D23" s="388"/>
      <c r="E23" s="388"/>
      <c r="F23" s="394"/>
      <c r="G23" s="393" t="s">
        <v>241</v>
      </c>
      <c r="H23" s="345"/>
      <c r="I23" s="345"/>
      <c r="J23" s="343" t="s">
        <v>657</v>
      </c>
    </row>
    <row r="24" spans="1:10" s="332" customFormat="1">
      <c r="A24" s="387">
        <v>200</v>
      </c>
      <c r="B24" s="390">
        <v>400</v>
      </c>
      <c r="C24" s="388">
        <v>400</v>
      </c>
      <c r="D24" s="388"/>
      <c r="E24" s="388"/>
      <c r="F24" s="394"/>
      <c r="G24" s="393" t="s">
        <v>242</v>
      </c>
      <c r="H24" s="345"/>
      <c r="I24" s="345"/>
      <c r="J24" s="343" t="s">
        <v>658</v>
      </c>
    </row>
    <row r="25" spans="1:10" s="332" customFormat="1">
      <c r="A25" s="387">
        <v>200</v>
      </c>
      <c r="B25" s="390">
        <v>400</v>
      </c>
      <c r="C25" s="388">
        <v>500</v>
      </c>
      <c r="D25" s="388"/>
      <c r="E25" s="388"/>
      <c r="F25" s="394"/>
      <c r="G25" s="393" t="s">
        <v>243</v>
      </c>
      <c r="H25" s="345">
        <v>2878542</v>
      </c>
      <c r="I25" s="345">
        <v>3226288</v>
      </c>
      <c r="J25" s="343" t="s">
        <v>659</v>
      </c>
    </row>
    <row r="26" spans="1:10" s="332" customFormat="1">
      <c r="A26" s="387">
        <v>200</v>
      </c>
      <c r="B26" s="390">
        <v>500</v>
      </c>
      <c r="C26" s="390"/>
      <c r="D26" s="390"/>
      <c r="E26" s="390"/>
      <c r="F26" s="391"/>
      <c r="G26" s="392" t="s">
        <v>244</v>
      </c>
      <c r="H26" s="349"/>
      <c r="I26" s="349"/>
      <c r="J26" s="343"/>
    </row>
    <row r="27" spans="1:10" s="332" customFormat="1">
      <c r="A27" s="387">
        <v>200</v>
      </c>
      <c r="B27" s="390">
        <v>500</v>
      </c>
      <c r="C27" s="388">
        <v>100</v>
      </c>
      <c r="D27" s="388"/>
      <c r="E27" s="388"/>
      <c r="F27" s="394"/>
      <c r="G27" s="393" t="s">
        <v>844</v>
      </c>
      <c r="H27" s="345"/>
      <c r="I27" s="345"/>
      <c r="J27" s="343" t="s">
        <v>660</v>
      </c>
    </row>
    <row r="28" spans="1:10" s="332" customFormat="1">
      <c r="A28" s="387">
        <v>200</v>
      </c>
      <c r="B28" s="390">
        <v>500</v>
      </c>
      <c r="C28" s="388">
        <v>200</v>
      </c>
      <c r="D28" s="388"/>
      <c r="E28" s="388"/>
      <c r="F28" s="394"/>
      <c r="G28" s="393" t="s">
        <v>845</v>
      </c>
      <c r="H28" s="345"/>
      <c r="I28" s="345"/>
      <c r="J28" s="343" t="s">
        <v>661</v>
      </c>
    </row>
    <row r="29" spans="1:10" s="332" customFormat="1">
      <c r="A29" s="387">
        <v>200</v>
      </c>
      <c r="B29" s="390">
        <v>500</v>
      </c>
      <c r="C29" s="388">
        <v>300</v>
      </c>
      <c r="D29" s="388"/>
      <c r="E29" s="388"/>
      <c r="F29" s="394"/>
      <c r="G29" s="393" t="s">
        <v>846</v>
      </c>
      <c r="H29" s="345"/>
      <c r="I29" s="345"/>
      <c r="J29" s="343" t="s">
        <v>662</v>
      </c>
    </row>
    <row r="30" spans="1:10" s="332" customFormat="1">
      <c r="A30" s="387">
        <v>200</v>
      </c>
      <c r="B30" s="388">
        <v>600</v>
      </c>
      <c r="C30" s="388"/>
      <c r="D30" s="388"/>
      <c r="E30" s="388"/>
      <c r="F30" s="394"/>
      <c r="G30" s="393" t="s">
        <v>847</v>
      </c>
      <c r="H30" s="345"/>
      <c r="I30" s="345"/>
      <c r="J30" s="343" t="s">
        <v>663</v>
      </c>
    </row>
    <row r="31" spans="1:10" s="332" customFormat="1">
      <c r="A31" s="387">
        <v>200</v>
      </c>
      <c r="B31" s="388">
        <v>700</v>
      </c>
      <c r="C31" s="388"/>
      <c r="D31" s="388"/>
      <c r="E31" s="388"/>
      <c r="F31" s="396"/>
      <c r="G31" s="397" t="s">
        <v>848</v>
      </c>
      <c r="H31" s="433">
        <v>114001</v>
      </c>
      <c r="I31" s="345">
        <v>171894</v>
      </c>
      <c r="J31" s="374" t="s">
        <v>664</v>
      </c>
    </row>
    <row r="32" spans="1:10" s="386" customFormat="1">
      <c r="A32" s="398">
        <v>210</v>
      </c>
      <c r="B32" s="399">
        <v>0</v>
      </c>
      <c r="C32" s="399">
        <v>0</v>
      </c>
      <c r="D32" s="399">
        <v>0</v>
      </c>
      <c r="E32" s="399">
        <v>0</v>
      </c>
      <c r="F32" s="400">
        <v>0</v>
      </c>
      <c r="G32" s="401" t="s">
        <v>849</v>
      </c>
      <c r="H32" s="402"/>
      <c r="I32" s="402"/>
      <c r="J32" s="403"/>
    </row>
    <row r="33" spans="1:10" s="332" customFormat="1">
      <c r="A33" s="387">
        <v>210</v>
      </c>
      <c r="B33" s="390">
        <v>100</v>
      </c>
      <c r="C33" s="390"/>
      <c r="D33" s="390"/>
      <c r="E33" s="390"/>
      <c r="F33" s="391"/>
      <c r="G33" s="404" t="s">
        <v>850</v>
      </c>
      <c r="H33" s="349"/>
      <c r="I33" s="349"/>
      <c r="J33" s="343"/>
    </row>
    <row r="34" spans="1:10" s="332" customFormat="1">
      <c r="A34" s="387">
        <v>210</v>
      </c>
      <c r="B34" s="390">
        <v>100</v>
      </c>
      <c r="C34" s="388">
        <v>100</v>
      </c>
      <c r="D34" s="388"/>
      <c r="E34" s="388"/>
      <c r="F34" s="394"/>
      <c r="G34" s="395" t="s">
        <v>851</v>
      </c>
      <c r="H34" s="362"/>
      <c r="I34" s="362"/>
      <c r="J34" s="343" t="s">
        <v>512</v>
      </c>
    </row>
    <row r="35" spans="1:10" s="332" customFormat="1">
      <c r="A35" s="387">
        <v>210</v>
      </c>
      <c r="B35" s="390">
        <v>100</v>
      </c>
      <c r="C35" s="388">
        <v>200</v>
      </c>
      <c r="D35" s="388"/>
      <c r="E35" s="388"/>
      <c r="F35" s="394"/>
      <c r="G35" s="395" t="s">
        <v>852</v>
      </c>
      <c r="H35" s="362"/>
      <c r="I35" s="362"/>
      <c r="J35" s="343" t="s">
        <v>1427</v>
      </c>
    </row>
    <row r="36" spans="1:10" s="332" customFormat="1" ht="25.5">
      <c r="A36" s="387">
        <v>210</v>
      </c>
      <c r="B36" s="390">
        <v>100</v>
      </c>
      <c r="C36" s="388">
        <v>300</v>
      </c>
      <c r="D36" s="388"/>
      <c r="E36" s="388"/>
      <c r="F36" s="394"/>
      <c r="G36" s="395" t="s">
        <v>853</v>
      </c>
      <c r="H36" s="362"/>
      <c r="I36" s="362"/>
      <c r="J36" s="343" t="s">
        <v>1438</v>
      </c>
    </row>
    <row r="37" spans="1:10" s="332" customFormat="1" ht="25.5">
      <c r="A37" s="387">
        <v>210</v>
      </c>
      <c r="B37" s="390">
        <v>100</v>
      </c>
      <c r="C37" s="388">
        <v>400</v>
      </c>
      <c r="D37" s="388"/>
      <c r="E37" s="388"/>
      <c r="F37" s="394"/>
      <c r="G37" s="395" t="s">
        <v>854</v>
      </c>
      <c r="H37" s="362"/>
      <c r="I37" s="362"/>
      <c r="J37" s="343" t="s">
        <v>1440</v>
      </c>
    </row>
    <row r="38" spans="1:10" s="332" customFormat="1">
      <c r="A38" s="387">
        <v>210</v>
      </c>
      <c r="B38" s="390">
        <v>100</v>
      </c>
      <c r="C38" s="388">
        <v>500</v>
      </c>
      <c r="D38" s="388"/>
      <c r="E38" s="388"/>
      <c r="F38" s="394"/>
      <c r="G38" s="395" t="s">
        <v>855</v>
      </c>
      <c r="H38" s="362">
        <v>223002</v>
      </c>
      <c r="I38" s="362">
        <v>221355</v>
      </c>
      <c r="J38" s="343" t="s">
        <v>518</v>
      </c>
    </row>
    <row r="39" spans="1:10" s="332" customFormat="1">
      <c r="A39" s="387">
        <v>210</v>
      </c>
      <c r="B39" s="390">
        <v>100</v>
      </c>
      <c r="C39" s="388">
        <v>600</v>
      </c>
      <c r="D39" s="388"/>
      <c r="E39" s="388"/>
      <c r="F39" s="394"/>
      <c r="G39" s="395" t="s">
        <v>856</v>
      </c>
      <c r="H39" s="362">
        <v>39838</v>
      </c>
      <c r="I39" s="362">
        <v>39838</v>
      </c>
      <c r="J39" s="343" t="s">
        <v>520</v>
      </c>
    </row>
    <row r="40" spans="1:10" s="332" customFormat="1">
      <c r="A40" s="387">
        <v>210</v>
      </c>
      <c r="B40" s="390">
        <v>100</v>
      </c>
      <c r="C40" s="388">
        <v>700</v>
      </c>
      <c r="D40" s="388"/>
      <c r="E40" s="388"/>
      <c r="F40" s="394"/>
      <c r="G40" s="395" t="s">
        <v>857</v>
      </c>
      <c r="H40" s="362"/>
      <c r="I40" s="362"/>
      <c r="J40" s="343" t="s">
        <v>522</v>
      </c>
    </row>
    <row r="41" spans="1:10" s="332" customFormat="1">
      <c r="A41" s="387">
        <v>210</v>
      </c>
      <c r="B41" s="390">
        <v>100</v>
      </c>
      <c r="C41" s="388">
        <v>800</v>
      </c>
      <c r="D41" s="388"/>
      <c r="E41" s="388"/>
      <c r="F41" s="394"/>
      <c r="G41" s="395" t="s">
        <v>858</v>
      </c>
      <c r="H41" s="362"/>
      <c r="I41" s="362"/>
      <c r="J41" s="343" t="s">
        <v>524</v>
      </c>
    </row>
    <row r="42" spans="1:10" s="332" customFormat="1">
      <c r="A42" s="387">
        <v>210</v>
      </c>
      <c r="B42" s="390">
        <v>200</v>
      </c>
      <c r="C42" s="390"/>
      <c r="D42" s="390"/>
      <c r="E42" s="390"/>
      <c r="F42" s="391"/>
      <c r="G42" s="404" t="s">
        <v>859</v>
      </c>
      <c r="H42" s="349"/>
      <c r="I42" s="349"/>
      <c r="J42" s="211"/>
    </row>
    <row r="43" spans="1:10" s="332" customFormat="1">
      <c r="A43" s="387">
        <v>210</v>
      </c>
      <c r="B43" s="390">
        <v>200</v>
      </c>
      <c r="C43" s="388">
        <v>100</v>
      </c>
      <c r="D43" s="388"/>
      <c r="E43" s="388"/>
      <c r="F43" s="394"/>
      <c r="G43" s="395" t="s">
        <v>860</v>
      </c>
      <c r="H43" s="362">
        <v>641256</v>
      </c>
      <c r="I43" s="362">
        <v>611079</v>
      </c>
      <c r="J43" s="343" t="s">
        <v>1478</v>
      </c>
    </row>
    <row r="44" spans="1:10" s="332" customFormat="1">
      <c r="A44" s="387">
        <v>210</v>
      </c>
      <c r="B44" s="390">
        <v>200</v>
      </c>
      <c r="C44" s="388">
        <v>200</v>
      </c>
      <c r="D44" s="388"/>
      <c r="E44" s="388"/>
      <c r="F44" s="394"/>
      <c r="G44" s="395" t="s">
        <v>861</v>
      </c>
      <c r="H44" s="362">
        <v>8898497</v>
      </c>
      <c r="I44" s="362">
        <v>8147249</v>
      </c>
      <c r="J44" s="343" t="s">
        <v>125</v>
      </c>
    </row>
    <row r="45" spans="1:10" s="332" customFormat="1">
      <c r="A45" s="387">
        <v>210</v>
      </c>
      <c r="B45" s="390">
        <v>200</v>
      </c>
      <c r="C45" s="388">
        <v>300</v>
      </c>
      <c r="D45" s="388"/>
      <c r="E45" s="388"/>
      <c r="F45" s="394"/>
      <c r="G45" s="395" t="s">
        <v>862</v>
      </c>
      <c r="H45" s="362">
        <v>3141318</v>
      </c>
      <c r="I45" s="362">
        <v>3141091</v>
      </c>
      <c r="J45" s="343" t="s">
        <v>127</v>
      </c>
    </row>
    <row r="46" spans="1:10" s="332" customFormat="1">
      <c r="A46" s="387">
        <v>210</v>
      </c>
      <c r="B46" s="390">
        <v>200</v>
      </c>
      <c r="C46" s="388">
        <v>400</v>
      </c>
      <c r="D46" s="388"/>
      <c r="E46" s="388"/>
      <c r="F46" s="394"/>
      <c r="G46" s="395" t="s">
        <v>863</v>
      </c>
      <c r="H46" s="362">
        <v>21334178</v>
      </c>
      <c r="I46" s="362">
        <v>20529388</v>
      </c>
      <c r="J46" s="343" t="s">
        <v>129</v>
      </c>
    </row>
    <row r="47" spans="1:10" s="332" customFormat="1">
      <c r="A47" s="387">
        <v>210</v>
      </c>
      <c r="B47" s="390">
        <v>200</v>
      </c>
      <c r="C47" s="388">
        <v>500</v>
      </c>
      <c r="D47" s="388"/>
      <c r="E47" s="388"/>
      <c r="F47" s="394"/>
      <c r="G47" s="395" t="s">
        <v>864</v>
      </c>
      <c r="H47" s="362">
        <v>1987741</v>
      </c>
      <c r="I47" s="362">
        <v>1950104</v>
      </c>
      <c r="J47" s="343" t="s">
        <v>1482</v>
      </c>
    </row>
    <row r="48" spans="1:10" s="332" customFormat="1">
      <c r="A48" s="387">
        <v>210</v>
      </c>
      <c r="B48" s="390">
        <v>200</v>
      </c>
      <c r="C48" s="388">
        <v>600</v>
      </c>
      <c r="D48" s="388"/>
      <c r="E48" s="388"/>
      <c r="F48" s="394"/>
      <c r="G48" s="395" t="s">
        <v>865</v>
      </c>
      <c r="H48" s="362">
        <v>241249</v>
      </c>
      <c r="I48" s="362">
        <v>241249</v>
      </c>
      <c r="J48" s="343" t="s">
        <v>534</v>
      </c>
    </row>
    <row r="49" spans="1:10" s="332" customFormat="1">
      <c r="A49" s="387">
        <v>210</v>
      </c>
      <c r="B49" s="390">
        <v>200</v>
      </c>
      <c r="C49" s="388">
        <v>700</v>
      </c>
      <c r="D49" s="388"/>
      <c r="E49" s="388"/>
      <c r="F49" s="394"/>
      <c r="G49" s="395" t="s">
        <v>245</v>
      </c>
      <c r="H49" s="362">
        <v>3956054</v>
      </c>
      <c r="I49" s="362">
        <v>3809412</v>
      </c>
      <c r="J49" s="343" t="s">
        <v>537</v>
      </c>
    </row>
    <row r="50" spans="1:10" s="332" customFormat="1">
      <c r="A50" s="387">
        <v>210</v>
      </c>
      <c r="B50" s="390">
        <v>300</v>
      </c>
      <c r="C50" s="390"/>
      <c r="D50" s="390"/>
      <c r="E50" s="390"/>
      <c r="F50" s="391"/>
      <c r="G50" s="404" t="s">
        <v>246</v>
      </c>
      <c r="H50" s="349"/>
      <c r="I50" s="349"/>
      <c r="J50" s="343"/>
    </row>
    <row r="51" spans="1:10" s="332" customFormat="1">
      <c r="A51" s="387">
        <v>210</v>
      </c>
      <c r="B51" s="390">
        <v>300</v>
      </c>
      <c r="C51" s="388">
        <v>100</v>
      </c>
      <c r="D51" s="388"/>
      <c r="E51" s="388"/>
      <c r="F51" s="394"/>
      <c r="G51" s="395" t="s">
        <v>247</v>
      </c>
      <c r="H51" s="362"/>
      <c r="I51" s="362"/>
      <c r="J51" s="343" t="s">
        <v>525</v>
      </c>
    </row>
    <row r="52" spans="1:10" s="332" customFormat="1">
      <c r="A52" s="387">
        <v>210</v>
      </c>
      <c r="B52" s="390">
        <v>300</v>
      </c>
      <c r="C52" s="388">
        <v>200</v>
      </c>
      <c r="D52" s="388"/>
      <c r="E52" s="388"/>
      <c r="F52" s="394"/>
      <c r="G52" s="395" t="s">
        <v>248</v>
      </c>
      <c r="H52" s="362"/>
      <c r="I52" s="362"/>
      <c r="J52" s="343" t="s">
        <v>526</v>
      </c>
    </row>
    <row r="53" spans="1:10" s="332" customFormat="1">
      <c r="A53" s="387">
        <v>210</v>
      </c>
      <c r="B53" s="390">
        <v>300</v>
      </c>
      <c r="C53" s="388">
        <v>300</v>
      </c>
      <c r="D53" s="388"/>
      <c r="E53" s="388"/>
      <c r="F53" s="394"/>
      <c r="G53" s="395" t="s">
        <v>249</v>
      </c>
      <c r="H53" s="362"/>
      <c r="I53" s="362"/>
      <c r="J53" s="343" t="s">
        <v>527</v>
      </c>
    </row>
    <row r="54" spans="1:10" s="332" customFormat="1">
      <c r="A54" s="387">
        <v>210</v>
      </c>
      <c r="B54" s="390">
        <v>300</v>
      </c>
      <c r="C54" s="388">
        <v>400</v>
      </c>
      <c r="D54" s="388"/>
      <c r="E54" s="388"/>
      <c r="F54" s="394"/>
      <c r="G54" s="395" t="s">
        <v>250</v>
      </c>
      <c r="H54" s="362"/>
      <c r="I54" s="362"/>
      <c r="J54" s="343" t="s">
        <v>1474</v>
      </c>
    </row>
    <row r="55" spans="1:10" s="332" customFormat="1">
      <c r="A55" s="387">
        <v>210</v>
      </c>
      <c r="B55" s="390">
        <v>400</v>
      </c>
      <c r="C55" s="390"/>
      <c r="D55" s="390"/>
      <c r="E55" s="390"/>
      <c r="F55" s="391"/>
      <c r="G55" s="404" t="s">
        <v>251</v>
      </c>
      <c r="H55" s="349"/>
      <c r="I55" s="349"/>
      <c r="J55" s="211"/>
    </row>
    <row r="56" spans="1:10" s="332" customFormat="1">
      <c r="A56" s="387">
        <v>210</v>
      </c>
      <c r="B56" s="390">
        <v>400</v>
      </c>
      <c r="C56" s="388">
        <v>50</v>
      </c>
      <c r="D56" s="388"/>
      <c r="E56" s="388"/>
      <c r="F56" s="394"/>
      <c r="G56" s="395" t="s">
        <v>1263</v>
      </c>
      <c r="H56" s="362"/>
      <c r="I56" s="362"/>
      <c r="J56" s="343" t="s">
        <v>539</v>
      </c>
    </row>
    <row r="57" spans="1:10" s="332" customFormat="1">
      <c r="A57" s="387">
        <v>210</v>
      </c>
      <c r="B57" s="390">
        <v>400</v>
      </c>
      <c r="C57" s="388">
        <v>100</v>
      </c>
      <c r="D57" s="388"/>
      <c r="E57" s="388"/>
      <c r="F57" s="394"/>
      <c r="G57" s="395" t="s">
        <v>1264</v>
      </c>
      <c r="H57" s="362"/>
      <c r="I57" s="362"/>
      <c r="J57" s="343" t="s">
        <v>539</v>
      </c>
    </row>
    <row r="58" spans="1:10" s="332" customFormat="1">
      <c r="A58" s="387">
        <v>210</v>
      </c>
      <c r="B58" s="390">
        <v>400</v>
      </c>
      <c r="C58" s="388">
        <v>150</v>
      </c>
      <c r="D58" s="388"/>
      <c r="E58" s="388"/>
      <c r="F58" s="394"/>
      <c r="G58" s="395" t="s">
        <v>1265</v>
      </c>
      <c r="H58" s="362"/>
      <c r="I58" s="362"/>
      <c r="J58" s="343" t="s">
        <v>540</v>
      </c>
    </row>
    <row r="59" spans="1:10" s="332" customFormat="1">
      <c r="A59" s="387">
        <v>210</v>
      </c>
      <c r="B59" s="390">
        <v>400</v>
      </c>
      <c r="C59" s="388">
        <v>200</v>
      </c>
      <c r="D59" s="388"/>
      <c r="E59" s="388"/>
      <c r="F59" s="394"/>
      <c r="G59" s="395" t="s">
        <v>1266</v>
      </c>
      <c r="H59" s="362"/>
      <c r="I59" s="362"/>
      <c r="J59" s="343" t="s">
        <v>539</v>
      </c>
    </row>
    <row r="60" spans="1:10" s="332" customFormat="1">
      <c r="A60" s="387">
        <v>210</v>
      </c>
      <c r="B60" s="390">
        <v>400</v>
      </c>
      <c r="C60" s="388">
        <v>300</v>
      </c>
      <c r="D60" s="388"/>
      <c r="E60" s="388"/>
      <c r="F60" s="394"/>
      <c r="G60" s="395" t="s">
        <v>252</v>
      </c>
      <c r="H60" s="362"/>
      <c r="I60" s="362"/>
      <c r="J60" s="343" t="s">
        <v>541</v>
      </c>
    </row>
    <row r="61" spans="1:10" s="332" customFormat="1">
      <c r="A61" s="387">
        <v>210</v>
      </c>
      <c r="B61" s="390">
        <v>400</v>
      </c>
      <c r="C61" s="388">
        <v>400</v>
      </c>
      <c r="D61" s="388"/>
      <c r="E61" s="388"/>
      <c r="F61" s="394"/>
      <c r="G61" s="395" t="s">
        <v>253</v>
      </c>
      <c r="H61" s="362"/>
      <c r="I61" s="362"/>
      <c r="J61" s="343" t="s">
        <v>542</v>
      </c>
    </row>
    <row r="62" spans="1:10" s="332" customFormat="1">
      <c r="A62" s="387">
        <v>210</v>
      </c>
      <c r="B62" s="390">
        <v>400</v>
      </c>
      <c r="C62" s="388">
        <v>500</v>
      </c>
      <c r="D62" s="388"/>
      <c r="E62" s="388"/>
      <c r="F62" s="394"/>
      <c r="G62" s="395" t="s">
        <v>254</v>
      </c>
      <c r="H62" s="362"/>
      <c r="I62" s="362"/>
      <c r="J62" s="343" t="s">
        <v>543</v>
      </c>
    </row>
    <row r="63" spans="1:10" s="332" customFormat="1">
      <c r="A63" s="387">
        <v>210</v>
      </c>
      <c r="B63" s="390">
        <v>400</v>
      </c>
      <c r="C63" s="388">
        <v>600</v>
      </c>
      <c r="D63" s="388"/>
      <c r="E63" s="388"/>
      <c r="F63" s="394"/>
      <c r="G63" s="395" t="s">
        <v>2057</v>
      </c>
      <c r="H63" s="362"/>
      <c r="I63" s="362"/>
      <c r="J63" s="343" t="s">
        <v>544</v>
      </c>
    </row>
    <row r="64" spans="1:10" s="332" customFormat="1">
      <c r="A64" s="387">
        <v>210</v>
      </c>
      <c r="B64" s="390">
        <v>400</v>
      </c>
      <c r="C64" s="388">
        <v>700</v>
      </c>
      <c r="D64" s="388"/>
      <c r="E64" s="388"/>
      <c r="F64" s="394"/>
      <c r="G64" s="395" t="s">
        <v>2058</v>
      </c>
      <c r="H64" s="362"/>
      <c r="I64" s="362"/>
      <c r="J64" s="343" t="s">
        <v>545</v>
      </c>
    </row>
    <row r="65" spans="1:10" s="332" customFormat="1">
      <c r="A65" s="387">
        <v>210</v>
      </c>
      <c r="B65" s="390">
        <v>400</v>
      </c>
      <c r="C65" s="388">
        <v>800</v>
      </c>
      <c r="D65" s="388"/>
      <c r="E65" s="388"/>
      <c r="F65" s="394"/>
      <c r="G65" s="395" t="s">
        <v>2059</v>
      </c>
      <c r="H65" s="362"/>
      <c r="I65" s="362"/>
      <c r="J65" s="343" t="s">
        <v>546</v>
      </c>
    </row>
    <row r="66" spans="1:10" s="332" customFormat="1">
      <c r="A66" s="387">
        <v>210</v>
      </c>
      <c r="B66" s="390">
        <v>500</v>
      </c>
      <c r="C66" s="390"/>
      <c r="D66" s="390"/>
      <c r="E66" s="390"/>
      <c r="F66" s="391"/>
      <c r="G66" s="404" t="s">
        <v>2060</v>
      </c>
      <c r="H66" s="349"/>
      <c r="I66" s="349"/>
      <c r="J66" s="405"/>
    </row>
    <row r="67" spans="1:10" s="332" customFormat="1">
      <c r="A67" s="387">
        <v>210</v>
      </c>
      <c r="B67" s="390">
        <v>500</v>
      </c>
      <c r="C67" s="388">
        <v>100</v>
      </c>
      <c r="D67" s="388"/>
      <c r="E67" s="388"/>
      <c r="F67" s="394"/>
      <c r="G67" s="393" t="s">
        <v>866</v>
      </c>
      <c r="H67" s="345"/>
      <c r="I67" s="345"/>
      <c r="J67" s="405" t="s">
        <v>547</v>
      </c>
    </row>
    <row r="68" spans="1:10" s="332" customFormat="1">
      <c r="A68" s="387">
        <v>210</v>
      </c>
      <c r="B68" s="390">
        <v>500</v>
      </c>
      <c r="C68" s="388">
        <v>101</v>
      </c>
      <c r="D68" s="388"/>
      <c r="E68" s="388"/>
      <c r="F68" s="394"/>
      <c r="G68" s="393" t="s">
        <v>867</v>
      </c>
      <c r="H68" s="345"/>
      <c r="I68" s="345"/>
      <c r="J68" s="405" t="s">
        <v>1508</v>
      </c>
    </row>
    <row r="69" spans="1:10" s="332" customFormat="1">
      <c r="A69" s="387">
        <v>210</v>
      </c>
      <c r="B69" s="390">
        <v>500</v>
      </c>
      <c r="C69" s="388">
        <v>102</v>
      </c>
      <c r="D69" s="388"/>
      <c r="E69" s="388"/>
      <c r="F69" s="394"/>
      <c r="G69" s="393" t="s">
        <v>868</v>
      </c>
      <c r="H69" s="345"/>
      <c r="I69" s="345"/>
      <c r="J69" s="405" t="s">
        <v>1509</v>
      </c>
    </row>
    <row r="70" spans="1:10" s="332" customFormat="1">
      <c r="A70" s="387">
        <v>210</v>
      </c>
      <c r="B70" s="390">
        <v>500</v>
      </c>
      <c r="C70" s="388">
        <v>103</v>
      </c>
      <c r="D70" s="388"/>
      <c r="E70" s="388"/>
      <c r="F70" s="394"/>
      <c r="G70" s="393" t="s">
        <v>869</v>
      </c>
      <c r="H70" s="345"/>
      <c r="I70" s="345"/>
      <c r="J70" s="405" t="s">
        <v>1510</v>
      </c>
    </row>
    <row r="71" spans="1:10" s="332" customFormat="1" ht="25.5">
      <c r="A71" s="387">
        <v>210</v>
      </c>
      <c r="B71" s="390">
        <v>500</v>
      </c>
      <c r="C71" s="388">
        <v>200</v>
      </c>
      <c r="D71" s="388"/>
      <c r="E71" s="388"/>
      <c r="F71" s="394"/>
      <c r="G71" s="393" t="s">
        <v>870</v>
      </c>
      <c r="H71" s="345"/>
      <c r="I71" s="345"/>
      <c r="J71" s="405" t="s">
        <v>148</v>
      </c>
    </row>
    <row r="72" spans="1:10" s="332" customFormat="1">
      <c r="A72" s="387">
        <v>210</v>
      </c>
      <c r="B72" s="390">
        <v>500</v>
      </c>
      <c r="C72" s="388">
        <v>201</v>
      </c>
      <c r="D72" s="388"/>
      <c r="E72" s="388"/>
      <c r="F72" s="394"/>
      <c r="G72" s="393" t="s">
        <v>871</v>
      </c>
      <c r="H72" s="345"/>
      <c r="I72" s="345"/>
      <c r="J72" s="405" t="s">
        <v>149</v>
      </c>
    </row>
    <row r="73" spans="1:10" s="332" customFormat="1">
      <c r="A73" s="387">
        <v>210</v>
      </c>
      <c r="B73" s="390">
        <v>500</v>
      </c>
      <c r="C73" s="388">
        <v>202</v>
      </c>
      <c r="D73" s="388"/>
      <c r="E73" s="388"/>
      <c r="F73" s="394"/>
      <c r="G73" s="393" t="s">
        <v>872</v>
      </c>
      <c r="H73" s="345"/>
      <c r="I73" s="345"/>
      <c r="J73" s="405" t="s">
        <v>150</v>
      </c>
    </row>
    <row r="74" spans="1:10" s="332" customFormat="1">
      <c r="A74" s="387">
        <v>210</v>
      </c>
      <c r="B74" s="390">
        <v>500</v>
      </c>
      <c r="C74" s="388">
        <v>203</v>
      </c>
      <c r="D74" s="388"/>
      <c r="E74" s="388"/>
      <c r="F74" s="394"/>
      <c r="G74" s="393" t="s">
        <v>873</v>
      </c>
      <c r="H74" s="345"/>
      <c r="I74" s="345"/>
      <c r="J74" s="405" t="s">
        <v>151</v>
      </c>
    </row>
    <row r="75" spans="1:10" s="332" customFormat="1" ht="25.5">
      <c r="A75" s="387">
        <v>210</v>
      </c>
      <c r="B75" s="390">
        <v>500</v>
      </c>
      <c r="C75" s="388">
        <v>204</v>
      </c>
      <c r="D75" s="388"/>
      <c r="E75" s="388"/>
      <c r="F75" s="394"/>
      <c r="G75" s="393" t="s">
        <v>874</v>
      </c>
      <c r="H75" s="345"/>
      <c r="I75" s="345"/>
      <c r="J75" s="405" t="s">
        <v>152</v>
      </c>
    </row>
    <row r="76" spans="1:10" s="332" customFormat="1" ht="25.5">
      <c r="A76" s="387">
        <v>210</v>
      </c>
      <c r="B76" s="390">
        <v>500</v>
      </c>
      <c r="C76" s="388">
        <v>205</v>
      </c>
      <c r="D76" s="388"/>
      <c r="E76" s="388"/>
      <c r="F76" s="394"/>
      <c r="G76" s="393" t="s">
        <v>2061</v>
      </c>
      <c r="H76" s="345"/>
      <c r="I76" s="345"/>
      <c r="J76" s="405" t="s">
        <v>153</v>
      </c>
    </row>
    <row r="77" spans="1:10" s="332" customFormat="1">
      <c r="A77" s="387">
        <v>210</v>
      </c>
      <c r="B77" s="390">
        <v>500</v>
      </c>
      <c r="C77" s="388">
        <v>206</v>
      </c>
      <c r="D77" s="388"/>
      <c r="E77" s="388"/>
      <c r="F77" s="394"/>
      <c r="G77" s="393" t="s">
        <v>2062</v>
      </c>
      <c r="H77" s="345"/>
      <c r="I77" s="345"/>
      <c r="J77" s="405" t="s">
        <v>154</v>
      </c>
    </row>
    <row r="78" spans="1:10" s="332" customFormat="1">
      <c r="A78" s="387">
        <v>210</v>
      </c>
      <c r="B78" s="390">
        <v>500</v>
      </c>
      <c r="C78" s="388">
        <v>207</v>
      </c>
      <c r="D78" s="388"/>
      <c r="E78" s="388"/>
      <c r="F78" s="394"/>
      <c r="G78" s="393" t="s">
        <v>2063</v>
      </c>
      <c r="H78" s="345"/>
      <c r="I78" s="345"/>
      <c r="J78" s="405" t="s">
        <v>155</v>
      </c>
    </row>
    <row r="79" spans="1:10" s="332" customFormat="1" ht="25.5">
      <c r="A79" s="387">
        <v>210</v>
      </c>
      <c r="B79" s="390">
        <v>500</v>
      </c>
      <c r="C79" s="388">
        <v>208</v>
      </c>
      <c r="D79" s="388"/>
      <c r="E79" s="388"/>
      <c r="F79" s="394"/>
      <c r="G79" s="393" t="s">
        <v>876</v>
      </c>
      <c r="H79" s="345"/>
      <c r="I79" s="345"/>
      <c r="J79" s="405" t="s">
        <v>156</v>
      </c>
    </row>
    <row r="80" spans="1:10" s="332" customFormat="1" ht="25.5">
      <c r="A80" s="387">
        <v>210</v>
      </c>
      <c r="B80" s="390">
        <v>500</v>
      </c>
      <c r="C80" s="388">
        <v>209</v>
      </c>
      <c r="D80" s="388"/>
      <c r="E80" s="388"/>
      <c r="F80" s="394"/>
      <c r="G80" s="393" t="s">
        <v>1286</v>
      </c>
      <c r="H80" s="345"/>
      <c r="I80" s="345"/>
      <c r="J80" s="405" t="s">
        <v>157</v>
      </c>
    </row>
    <row r="81" spans="1:10" s="332" customFormat="1" ht="25.5">
      <c r="A81" s="387">
        <v>210</v>
      </c>
      <c r="B81" s="390">
        <v>500</v>
      </c>
      <c r="C81" s="388">
        <v>210</v>
      </c>
      <c r="D81" s="388"/>
      <c r="E81" s="388"/>
      <c r="F81" s="394"/>
      <c r="G81" s="393" t="s">
        <v>1287</v>
      </c>
      <c r="H81" s="345"/>
      <c r="I81" s="345"/>
      <c r="J81" s="405" t="s">
        <v>158</v>
      </c>
    </row>
    <row r="82" spans="1:10" s="332" customFormat="1" ht="25.5">
      <c r="A82" s="387">
        <v>210</v>
      </c>
      <c r="B82" s="390">
        <v>500</v>
      </c>
      <c r="C82" s="388">
        <v>211</v>
      </c>
      <c r="D82" s="388"/>
      <c r="E82" s="388"/>
      <c r="F82" s="394"/>
      <c r="G82" s="393" t="s">
        <v>1288</v>
      </c>
      <c r="H82" s="345"/>
      <c r="I82" s="345"/>
      <c r="J82" s="405" t="s">
        <v>159</v>
      </c>
    </row>
    <row r="83" spans="1:10" s="332" customFormat="1">
      <c r="A83" s="387">
        <v>210</v>
      </c>
      <c r="B83" s="390">
        <v>500</v>
      </c>
      <c r="C83" s="388">
        <v>300</v>
      </c>
      <c r="D83" s="388"/>
      <c r="E83" s="388"/>
      <c r="F83" s="394"/>
      <c r="G83" s="393" t="s">
        <v>1289</v>
      </c>
      <c r="H83" s="345"/>
      <c r="I83" s="345"/>
      <c r="J83" s="405" t="s">
        <v>160</v>
      </c>
    </row>
    <row r="84" spans="1:10" s="332" customFormat="1" ht="25.5">
      <c r="A84" s="387">
        <v>210</v>
      </c>
      <c r="B84" s="390">
        <v>500</v>
      </c>
      <c r="C84" s="388">
        <v>400</v>
      </c>
      <c r="D84" s="388"/>
      <c r="E84" s="388"/>
      <c r="F84" s="394"/>
      <c r="G84" s="393" t="s">
        <v>1290</v>
      </c>
      <c r="H84" s="345"/>
      <c r="I84" s="345"/>
      <c r="J84" s="405" t="s">
        <v>161</v>
      </c>
    </row>
    <row r="85" spans="1:10" s="332" customFormat="1" ht="25.5">
      <c r="A85" s="387">
        <v>210</v>
      </c>
      <c r="B85" s="390">
        <v>500</v>
      </c>
      <c r="C85" s="388">
        <v>401</v>
      </c>
      <c r="D85" s="388"/>
      <c r="E85" s="388"/>
      <c r="F85" s="394"/>
      <c r="G85" s="393" t="s">
        <v>1317</v>
      </c>
      <c r="H85" s="345"/>
      <c r="I85" s="345"/>
      <c r="J85" s="405" t="s">
        <v>162</v>
      </c>
    </row>
    <row r="86" spans="1:10" s="332" customFormat="1">
      <c r="A86" s="387">
        <v>210</v>
      </c>
      <c r="B86" s="390">
        <v>500</v>
      </c>
      <c r="C86" s="388">
        <v>402</v>
      </c>
      <c r="D86" s="388"/>
      <c r="E86" s="388"/>
      <c r="F86" s="394"/>
      <c r="G86" s="393" t="s">
        <v>1318</v>
      </c>
      <c r="H86" s="345"/>
      <c r="I86" s="345"/>
      <c r="J86" s="405" t="s">
        <v>163</v>
      </c>
    </row>
    <row r="87" spans="1:10" s="332" customFormat="1" ht="25.5">
      <c r="A87" s="387">
        <v>210</v>
      </c>
      <c r="B87" s="390">
        <v>500</v>
      </c>
      <c r="C87" s="388">
        <v>403</v>
      </c>
      <c r="D87" s="388"/>
      <c r="E87" s="388"/>
      <c r="F87" s="394"/>
      <c r="G87" s="393" t="s">
        <v>1319</v>
      </c>
      <c r="H87" s="345"/>
      <c r="I87" s="345"/>
      <c r="J87" s="405" t="s">
        <v>1592</v>
      </c>
    </row>
    <row r="88" spans="1:10" s="332" customFormat="1" ht="25.5">
      <c r="A88" s="387">
        <v>210</v>
      </c>
      <c r="B88" s="390">
        <v>500</v>
      </c>
      <c r="C88" s="388">
        <v>404</v>
      </c>
      <c r="D88" s="388"/>
      <c r="E88" s="388"/>
      <c r="F88" s="394"/>
      <c r="G88" s="393" t="s">
        <v>1320</v>
      </c>
      <c r="H88" s="345">
        <v>257733</v>
      </c>
      <c r="I88" s="345"/>
      <c r="J88" s="405" t="s">
        <v>1593</v>
      </c>
    </row>
    <row r="89" spans="1:10" s="332" customFormat="1" ht="25.5">
      <c r="A89" s="387">
        <v>210</v>
      </c>
      <c r="B89" s="390">
        <v>500</v>
      </c>
      <c r="C89" s="388">
        <v>405</v>
      </c>
      <c r="D89" s="388"/>
      <c r="E89" s="388"/>
      <c r="F89" s="394"/>
      <c r="G89" s="393" t="s">
        <v>1321</v>
      </c>
      <c r="H89" s="345"/>
      <c r="I89" s="345"/>
      <c r="J89" s="405" t="s">
        <v>614</v>
      </c>
    </row>
    <row r="90" spans="1:10" s="332" customFormat="1" ht="25.5">
      <c r="A90" s="387">
        <v>210</v>
      </c>
      <c r="B90" s="390">
        <v>500</v>
      </c>
      <c r="C90" s="388">
        <v>406</v>
      </c>
      <c r="D90" s="388"/>
      <c r="E90" s="388"/>
      <c r="F90" s="394"/>
      <c r="G90" s="393" t="s">
        <v>1322</v>
      </c>
      <c r="H90" s="345"/>
      <c r="I90" s="345"/>
      <c r="J90" s="405" t="s">
        <v>615</v>
      </c>
    </row>
    <row r="91" spans="1:10" s="332" customFormat="1" ht="25.5">
      <c r="A91" s="387">
        <v>210</v>
      </c>
      <c r="B91" s="390">
        <v>500</v>
      </c>
      <c r="C91" s="388">
        <v>407</v>
      </c>
      <c r="D91" s="388"/>
      <c r="E91" s="388"/>
      <c r="F91" s="394"/>
      <c r="G91" s="393" t="s">
        <v>1323</v>
      </c>
      <c r="H91" s="345"/>
      <c r="I91" s="345"/>
      <c r="J91" s="405" t="s">
        <v>616</v>
      </c>
    </row>
    <row r="92" spans="1:10" s="332" customFormat="1" ht="25.5">
      <c r="A92" s="387">
        <v>210</v>
      </c>
      <c r="B92" s="390">
        <v>500</v>
      </c>
      <c r="C92" s="388">
        <v>408</v>
      </c>
      <c r="D92" s="388"/>
      <c r="E92" s="388"/>
      <c r="F92" s="394"/>
      <c r="G92" s="393" t="s">
        <v>1324</v>
      </c>
      <c r="H92" s="345">
        <v>2266889</v>
      </c>
      <c r="I92" s="345">
        <v>1673152</v>
      </c>
      <c r="J92" s="405" t="s">
        <v>617</v>
      </c>
    </row>
    <row r="93" spans="1:10" s="332" customFormat="1">
      <c r="A93" s="387">
        <v>210</v>
      </c>
      <c r="B93" s="390">
        <v>500</v>
      </c>
      <c r="C93" s="388">
        <v>409</v>
      </c>
      <c r="D93" s="388"/>
      <c r="E93" s="388"/>
      <c r="F93" s="394"/>
      <c r="G93" s="393" t="s">
        <v>1325</v>
      </c>
      <c r="H93" s="345"/>
      <c r="I93" s="345"/>
      <c r="J93" s="405" t="s">
        <v>618</v>
      </c>
    </row>
    <row r="94" spans="1:10" s="332" customFormat="1" ht="25.5">
      <c r="A94" s="387">
        <v>210</v>
      </c>
      <c r="B94" s="390">
        <v>500</v>
      </c>
      <c r="C94" s="388">
        <v>410</v>
      </c>
      <c r="D94" s="388"/>
      <c r="E94" s="388"/>
      <c r="F94" s="394"/>
      <c r="G94" s="393" t="s">
        <v>1340</v>
      </c>
      <c r="H94" s="345"/>
      <c r="I94" s="345"/>
      <c r="J94" s="405" t="s">
        <v>619</v>
      </c>
    </row>
    <row r="95" spans="1:10" s="332" customFormat="1" ht="25.5">
      <c r="A95" s="387">
        <v>210</v>
      </c>
      <c r="B95" s="390">
        <v>500</v>
      </c>
      <c r="C95" s="388">
        <v>411</v>
      </c>
      <c r="D95" s="388"/>
      <c r="E95" s="388"/>
      <c r="F95" s="394"/>
      <c r="G95" s="393" t="s">
        <v>1341</v>
      </c>
      <c r="H95" s="345"/>
      <c r="I95" s="345"/>
      <c r="J95" s="405" t="s">
        <v>620</v>
      </c>
    </row>
    <row r="96" spans="1:10" s="332" customFormat="1" ht="25.5">
      <c r="A96" s="387">
        <v>210</v>
      </c>
      <c r="B96" s="390">
        <v>500</v>
      </c>
      <c r="C96" s="388">
        <v>412</v>
      </c>
      <c r="D96" s="388"/>
      <c r="E96" s="388"/>
      <c r="F96" s="394"/>
      <c r="G96" s="393" t="s">
        <v>1342</v>
      </c>
      <c r="H96" s="345"/>
      <c r="I96" s="345"/>
      <c r="J96" s="405" t="s">
        <v>621</v>
      </c>
    </row>
    <row r="97" spans="1:10" s="332" customFormat="1">
      <c r="A97" s="387">
        <v>210</v>
      </c>
      <c r="B97" s="390">
        <v>500</v>
      </c>
      <c r="C97" s="388">
        <v>413</v>
      </c>
      <c r="D97" s="388"/>
      <c r="E97" s="388"/>
      <c r="F97" s="394"/>
      <c r="G97" s="393" t="s">
        <v>1343</v>
      </c>
      <c r="H97" s="345"/>
      <c r="I97" s="345"/>
      <c r="J97" s="405" t="s">
        <v>622</v>
      </c>
    </row>
    <row r="98" spans="1:10" s="332" customFormat="1" ht="25.5">
      <c r="A98" s="387">
        <v>210</v>
      </c>
      <c r="B98" s="390">
        <v>500</v>
      </c>
      <c r="C98" s="388">
        <v>414</v>
      </c>
      <c r="D98" s="388"/>
      <c r="E98" s="388"/>
      <c r="F98" s="394"/>
      <c r="G98" s="393" t="s">
        <v>1344</v>
      </c>
      <c r="H98" s="345"/>
      <c r="I98" s="345"/>
      <c r="J98" s="405" t="s">
        <v>623</v>
      </c>
    </row>
    <row r="99" spans="1:10" s="332" customFormat="1">
      <c r="A99" s="387">
        <v>210</v>
      </c>
      <c r="B99" s="390">
        <v>500</v>
      </c>
      <c r="C99" s="388">
        <v>500</v>
      </c>
      <c r="D99" s="388"/>
      <c r="E99" s="388"/>
      <c r="F99" s="394"/>
      <c r="G99" s="393" t="s">
        <v>1348</v>
      </c>
      <c r="H99" s="345"/>
      <c r="I99" s="345"/>
      <c r="J99" s="405" t="s">
        <v>624</v>
      </c>
    </row>
    <row r="100" spans="1:10" s="332" customFormat="1" ht="25.5">
      <c r="A100" s="387">
        <v>210</v>
      </c>
      <c r="B100" s="390">
        <v>500</v>
      </c>
      <c r="C100" s="388">
        <v>600</v>
      </c>
      <c r="D100" s="388"/>
      <c r="E100" s="388"/>
      <c r="F100" s="394"/>
      <c r="G100" s="393" t="s">
        <v>1349</v>
      </c>
      <c r="H100" s="345"/>
      <c r="I100" s="345"/>
      <c r="J100" s="405" t="s">
        <v>625</v>
      </c>
    </row>
    <row r="101" spans="1:10" s="332" customFormat="1" ht="25.5">
      <c r="A101" s="387">
        <v>210</v>
      </c>
      <c r="B101" s="390">
        <v>500</v>
      </c>
      <c r="C101" s="388">
        <v>601</v>
      </c>
      <c r="D101" s="388"/>
      <c r="E101" s="388"/>
      <c r="F101" s="394"/>
      <c r="G101" s="393" t="s">
        <v>1350</v>
      </c>
      <c r="H101" s="345"/>
      <c r="I101" s="345"/>
      <c r="J101" s="405" t="s">
        <v>1880</v>
      </c>
    </row>
    <row r="102" spans="1:10" s="332" customFormat="1" ht="25.5">
      <c r="A102" s="387">
        <v>210</v>
      </c>
      <c r="B102" s="390">
        <v>500</v>
      </c>
      <c r="C102" s="388">
        <v>602</v>
      </c>
      <c r="D102" s="388"/>
      <c r="E102" s="388"/>
      <c r="F102" s="394"/>
      <c r="G102" s="393" t="s">
        <v>1351</v>
      </c>
      <c r="H102" s="345"/>
      <c r="I102" s="345"/>
      <c r="J102" s="405" t="s">
        <v>1881</v>
      </c>
    </row>
    <row r="103" spans="1:10" s="332" customFormat="1" ht="25.5">
      <c r="A103" s="387">
        <v>210</v>
      </c>
      <c r="B103" s="390">
        <v>500</v>
      </c>
      <c r="C103" s="388">
        <v>603</v>
      </c>
      <c r="D103" s="388"/>
      <c r="E103" s="388"/>
      <c r="F103" s="394"/>
      <c r="G103" s="393" t="s">
        <v>1233</v>
      </c>
      <c r="H103" s="345"/>
      <c r="I103" s="345"/>
      <c r="J103" s="405" t="s">
        <v>1882</v>
      </c>
    </row>
    <row r="104" spans="1:10" s="332" customFormat="1">
      <c r="A104" s="387">
        <v>210</v>
      </c>
      <c r="B104" s="390">
        <v>500</v>
      </c>
      <c r="C104" s="388">
        <v>604</v>
      </c>
      <c r="D104" s="388"/>
      <c r="E104" s="388"/>
      <c r="F104" s="394"/>
      <c r="G104" s="393" t="s">
        <v>1352</v>
      </c>
      <c r="H104" s="345">
        <v>94177</v>
      </c>
      <c r="I104" s="345">
        <v>94177</v>
      </c>
      <c r="J104" s="405" t="s">
        <v>1883</v>
      </c>
    </row>
    <row r="105" spans="1:10" s="332" customFormat="1">
      <c r="A105" s="387">
        <v>210</v>
      </c>
      <c r="B105" s="390">
        <v>500</v>
      </c>
      <c r="C105" s="388">
        <v>700</v>
      </c>
      <c r="D105" s="388"/>
      <c r="E105" s="388"/>
      <c r="F105" s="394"/>
      <c r="G105" s="393" t="s">
        <v>1353</v>
      </c>
      <c r="H105" s="345"/>
      <c r="I105" s="345"/>
      <c r="J105" s="405" t="s">
        <v>1884</v>
      </c>
    </row>
    <row r="106" spans="1:10" s="332" customFormat="1">
      <c r="A106" s="387">
        <v>210</v>
      </c>
      <c r="B106" s="390">
        <v>500</v>
      </c>
      <c r="C106" s="388">
        <v>701</v>
      </c>
      <c r="D106" s="388"/>
      <c r="E106" s="388"/>
      <c r="F106" s="394"/>
      <c r="G106" s="393" t="s">
        <v>1391</v>
      </c>
      <c r="H106" s="345"/>
      <c r="I106" s="345"/>
      <c r="J106" s="405" t="s">
        <v>1885</v>
      </c>
    </row>
    <row r="107" spans="1:10" s="332" customFormat="1">
      <c r="A107" s="387">
        <v>210</v>
      </c>
      <c r="B107" s="390">
        <v>500</v>
      </c>
      <c r="C107" s="388">
        <v>702</v>
      </c>
      <c r="D107" s="388"/>
      <c r="E107" s="388"/>
      <c r="F107" s="394"/>
      <c r="G107" s="393" t="s">
        <v>1392</v>
      </c>
      <c r="H107" s="345"/>
      <c r="I107" s="345"/>
      <c r="J107" s="405" t="s">
        <v>1886</v>
      </c>
    </row>
    <row r="108" spans="1:10" s="332" customFormat="1">
      <c r="A108" s="387">
        <v>210</v>
      </c>
      <c r="B108" s="390">
        <v>500</v>
      </c>
      <c r="C108" s="388">
        <v>703</v>
      </c>
      <c r="D108" s="388"/>
      <c r="E108" s="388"/>
      <c r="F108" s="394"/>
      <c r="G108" s="393" t="s">
        <v>1234</v>
      </c>
      <c r="H108" s="345"/>
      <c r="I108" s="345"/>
      <c r="J108" s="405" t="s">
        <v>1887</v>
      </c>
    </row>
    <row r="109" spans="1:10" s="332" customFormat="1">
      <c r="A109" s="387">
        <v>210</v>
      </c>
      <c r="B109" s="390">
        <v>500</v>
      </c>
      <c r="C109" s="388">
        <v>900</v>
      </c>
      <c r="D109" s="388"/>
      <c r="E109" s="388"/>
      <c r="F109" s="394"/>
      <c r="G109" s="393" t="s">
        <v>1393</v>
      </c>
      <c r="H109" s="345">
        <v>220056</v>
      </c>
      <c r="I109" s="345">
        <v>181554</v>
      </c>
      <c r="J109" s="405" t="s">
        <v>1888</v>
      </c>
    </row>
    <row r="110" spans="1:10" s="332" customFormat="1">
      <c r="A110" s="387">
        <v>210</v>
      </c>
      <c r="B110" s="390">
        <v>500</v>
      </c>
      <c r="C110" s="388">
        <v>901</v>
      </c>
      <c r="D110" s="388"/>
      <c r="E110" s="388"/>
      <c r="F110" s="394"/>
      <c r="G110" s="393" t="s">
        <v>1394</v>
      </c>
      <c r="H110" s="345"/>
      <c r="I110" s="345"/>
      <c r="J110" s="405" t="s">
        <v>1889</v>
      </c>
    </row>
    <row r="111" spans="1:10" s="332" customFormat="1">
      <c r="A111" s="387">
        <v>210</v>
      </c>
      <c r="B111" s="390">
        <v>500</v>
      </c>
      <c r="C111" s="388">
        <v>902</v>
      </c>
      <c r="D111" s="388"/>
      <c r="E111" s="388"/>
      <c r="F111" s="394"/>
      <c r="G111" s="393" t="s">
        <v>1395</v>
      </c>
      <c r="H111" s="345"/>
      <c r="I111" s="345"/>
      <c r="J111" s="405" t="s">
        <v>1890</v>
      </c>
    </row>
    <row r="112" spans="1:10" s="332" customFormat="1">
      <c r="A112" s="387">
        <v>210</v>
      </c>
      <c r="B112" s="390">
        <v>500</v>
      </c>
      <c r="C112" s="388">
        <v>903</v>
      </c>
      <c r="D112" s="388"/>
      <c r="E112" s="388"/>
      <c r="F112" s="394"/>
      <c r="G112" s="393" t="s">
        <v>1396</v>
      </c>
      <c r="H112" s="345"/>
      <c r="I112" s="345"/>
      <c r="J112" s="405" t="s">
        <v>1891</v>
      </c>
    </row>
    <row r="113" spans="1:10" s="332" customFormat="1">
      <c r="A113" s="387">
        <v>210</v>
      </c>
      <c r="B113" s="390">
        <v>500</v>
      </c>
      <c r="C113" s="388">
        <v>990</v>
      </c>
      <c r="D113" s="388"/>
      <c r="E113" s="388"/>
      <c r="F113" s="394"/>
      <c r="G113" s="393" t="s">
        <v>1397</v>
      </c>
      <c r="H113" s="345"/>
      <c r="I113" s="345"/>
      <c r="J113" s="405" t="s">
        <v>1892</v>
      </c>
    </row>
    <row r="114" spans="1:10" s="386" customFormat="1">
      <c r="A114" s="398">
        <v>220</v>
      </c>
      <c r="B114" s="399">
        <v>0</v>
      </c>
      <c r="C114" s="399">
        <v>0</v>
      </c>
      <c r="D114" s="399">
        <v>0</v>
      </c>
      <c r="E114" s="399">
        <v>0</v>
      </c>
      <c r="F114" s="400">
        <v>0</v>
      </c>
      <c r="G114" s="401" t="s">
        <v>103</v>
      </c>
      <c r="H114" s="406"/>
      <c r="I114" s="406"/>
      <c r="J114" s="403"/>
    </row>
    <row r="115" spans="1:10" s="332" customFormat="1">
      <c r="A115" s="387">
        <v>220</v>
      </c>
      <c r="B115" s="388">
        <v>100</v>
      </c>
      <c r="C115" s="388"/>
      <c r="D115" s="388"/>
      <c r="E115" s="388"/>
      <c r="F115" s="394"/>
      <c r="G115" s="393" t="s">
        <v>1398</v>
      </c>
      <c r="H115" s="345"/>
      <c r="I115" s="345"/>
      <c r="J115" s="343" t="s">
        <v>665</v>
      </c>
    </row>
    <row r="116" spans="1:10" s="332" customFormat="1">
      <c r="A116" s="387">
        <v>220</v>
      </c>
      <c r="B116" s="390">
        <v>200</v>
      </c>
      <c r="C116" s="390"/>
      <c r="D116" s="390"/>
      <c r="E116" s="390"/>
      <c r="F116" s="391"/>
      <c r="G116" s="392" t="s">
        <v>1399</v>
      </c>
      <c r="H116" s="349"/>
      <c r="I116" s="349"/>
      <c r="J116" s="343"/>
    </row>
    <row r="117" spans="1:10" s="332" customFormat="1">
      <c r="A117" s="387">
        <v>220</v>
      </c>
      <c r="B117" s="390">
        <v>200</v>
      </c>
      <c r="C117" s="388">
        <v>100</v>
      </c>
      <c r="D117" s="388"/>
      <c r="E117" s="388"/>
      <c r="F117" s="394"/>
      <c r="G117" s="393" t="s">
        <v>1400</v>
      </c>
      <c r="H117" s="345">
        <v>2162816</v>
      </c>
      <c r="I117" s="345">
        <v>1389869</v>
      </c>
      <c r="J117" s="343" t="s">
        <v>666</v>
      </c>
    </row>
    <row r="118" spans="1:10" s="332" customFormat="1">
      <c r="A118" s="387">
        <v>220</v>
      </c>
      <c r="B118" s="390">
        <v>200</v>
      </c>
      <c r="C118" s="388">
        <v>200</v>
      </c>
      <c r="D118" s="388"/>
      <c r="E118" s="388"/>
      <c r="F118" s="394"/>
      <c r="G118" s="393" t="s">
        <v>1401</v>
      </c>
      <c r="H118" s="345">
        <v>1218707</v>
      </c>
      <c r="I118" s="345">
        <v>999397</v>
      </c>
      <c r="J118" s="343" t="s">
        <v>667</v>
      </c>
    </row>
    <row r="119" spans="1:10" s="332" customFormat="1">
      <c r="A119" s="387">
        <v>220</v>
      </c>
      <c r="B119" s="390">
        <v>200</v>
      </c>
      <c r="C119" s="388">
        <v>300</v>
      </c>
      <c r="D119" s="388"/>
      <c r="E119" s="388"/>
      <c r="F119" s="394"/>
      <c r="G119" s="393" t="s">
        <v>1402</v>
      </c>
      <c r="H119" s="345"/>
      <c r="I119" s="345"/>
      <c r="J119" s="343" t="s">
        <v>668</v>
      </c>
    </row>
    <row r="120" spans="1:10" s="332" customFormat="1">
      <c r="A120" s="387">
        <v>220</v>
      </c>
      <c r="B120" s="390">
        <v>200</v>
      </c>
      <c r="C120" s="388">
        <v>400</v>
      </c>
      <c r="D120" s="388"/>
      <c r="E120" s="388"/>
      <c r="F120" s="394"/>
      <c r="G120" s="393" t="s">
        <v>911</v>
      </c>
      <c r="H120" s="345"/>
      <c r="I120" s="345"/>
      <c r="J120" s="343" t="s">
        <v>669</v>
      </c>
    </row>
    <row r="121" spans="1:10" s="332" customFormat="1">
      <c r="A121" s="387">
        <v>220</v>
      </c>
      <c r="B121" s="390">
        <v>200</v>
      </c>
      <c r="C121" s="390">
        <v>900</v>
      </c>
      <c r="D121" s="390"/>
      <c r="E121" s="390"/>
      <c r="F121" s="391"/>
      <c r="G121" s="392" t="s">
        <v>912</v>
      </c>
      <c r="H121" s="349"/>
      <c r="I121" s="349"/>
      <c r="J121" s="343" t="s">
        <v>670</v>
      </c>
    </row>
    <row r="122" spans="1:10" s="332" customFormat="1">
      <c r="A122" s="387">
        <v>220</v>
      </c>
      <c r="B122" s="390">
        <v>200</v>
      </c>
      <c r="C122" s="390">
        <v>900</v>
      </c>
      <c r="D122" s="388">
        <v>100</v>
      </c>
      <c r="E122" s="407"/>
      <c r="F122" s="396"/>
      <c r="G122" s="395" t="s">
        <v>913</v>
      </c>
      <c r="H122" s="362"/>
      <c r="I122" s="362"/>
      <c r="J122" s="343"/>
    </row>
    <row r="123" spans="1:10" s="332" customFormat="1">
      <c r="A123" s="387">
        <v>220</v>
      </c>
      <c r="B123" s="390">
        <v>200</v>
      </c>
      <c r="C123" s="390">
        <v>900</v>
      </c>
      <c r="D123" s="388">
        <v>200</v>
      </c>
      <c r="E123" s="407"/>
      <c r="F123" s="396"/>
      <c r="G123" s="395" t="s">
        <v>914</v>
      </c>
      <c r="H123" s="362">
        <v>143000</v>
      </c>
      <c r="I123" s="362">
        <v>143000</v>
      </c>
      <c r="J123" s="343"/>
    </row>
    <row r="124" spans="1:10" s="332" customFormat="1">
      <c r="A124" s="387">
        <v>220</v>
      </c>
      <c r="B124" s="390">
        <v>200</v>
      </c>
      <c r="C124" s="390">
        <v>900</v>
      </c>
      <c r="D124" s="388">
        <v>900</v>
      </c>
      <c r="E124" s="388"/>
      <c r="F124" s="394"/>
      <c r="G124" s="395" t="s">
        <v>912</v>
      </c>
      <c r="H124" s="362">
        <v>636732</v>
      </c>
      <c r="I124" s="362"/>
      <c r="J124" s="343"/>
    </row>
    <row r="125" spans="1:10" s="332" customFormat="1">
      <c r="A125" s="387">
        <v>220</v>
      </c>
      <c r="B125" s="390">
        <v>300</v>
      </c>
      <c r="C125" s="390"/>
      <c r="D125" s="408"/>
      <c r="E125" s="408"/>
      <c r="F125" s="409"/>
      <c r="G125" s="392" t="s">
        <v>915</v>
      </c>
      <c r="H125" s="349"/>
      <c r="I125" s="349"/>
      <c r="J125" s="343"/>
    </row>
    <row r="126" spans="1:10" s="332" customFormat="1">
      <c r="A126" s="387">
        <v>220</v>
      </c>
      <c r="B126" s="390">
        <v>300</v>
      </c>
      <c r="C126" s="388">
        <v>100</v>
      </c>
      <c r="D126" s="407"/>
      <c r="E126" s="407"/>
      <c r="F126" s="396"/>
      <c r="G126" s="393" t="s">
        <v>916</v>
      </c>
      <c r="H126" s="345"/>
      <c r="I126" s="345"/>
      <c r="J126" s="343" t="s">
        <v>671</v>
      </c>
    </row>
    <row r="127" spans="1:10" s="332" customFormat="1">
      <c r="A127" s="387">
        <v>220</v>
      </c>
      <c r="B127" s="390">
        <v>300</v>
      </c>
      <c r="C127" s="388">
        <v>200</v>
      </c>
      <c r="D127" s="407"/>
      <c r="E127" s="407"/>
      <c r="F127" s="396"/>
      <c r="G127" s="393" t="s">
        <v>917</v>
      </c>
      <c r="H127" s="345"/>
      <c r="I127" s="345"/>
      <c r="J127" s="343" t="s">
        <v>672</v>
      </c>
    </row>
    <row r="128" spans="1:10" s="332" customFormat="1">
      <c r="A128" s="387">
        <v>220</v>
      </c>
      <c r="B128" s="390">
        <v>300</v>
      </c>
      <c r="C128" s="410">
        <v>300</v>
      </c>
      <c r="D128" s="407"/>
      <c r="E128" s="407"/>
      <c r="F128" s="396"/>
      <c r="G128" s="393" t="s">
        <v>918</v>
      </c>
      <c r="H128" s="345"/>
      <c r="I128" s="345"/>
      <c r="J128" s="343" t="s">
        <v>673</v>
      </c>
    </row>
    <row r="129" spans="1:10" s="332" customFormat="1">
      <c r="A129" s="387">
        <v>220</v>
      </c>
      <c r="B129" s="390">
        <v>300</v>
      </c>
      <c r="C129" s="388">
        <v>400</v>
      </c>
      <c r="D129" s="407"/>
      <c r="E129" s="407"/>
      <c r="F129" s="396"/>
      <c r="G129" s="393" t="s">
        <v>919</v>
      </c>
      <c r="H129" s="345"/>
      <c r="I129" s="345"/>
      <c r="J129" s="343" t="s">
        <v>674</v>
      </c>
    </row>
    <row r="130" spans="1:10" s="332" customFormat="1">
      <c r="A130" s="387">
        <v>220</v>
      </c>
      <c r="B130" s="390">
        <v>300</v>
      </c>
      <c r="C130" s="388">
        <v>500</v>
      </c>
      <c r="D130" s="407"/>
      <c r="E130" s="407"/>
      <c r="F130" s="396"/>
      <c r="G130" s="393" t="s">
        <v>920</v>
      </c>
      <c r="H130" s="345"/>
      <c r="I130" s="345"/>
      <c r="J130" s="343" t="s">
        <v>675</v>
      </c>
    </row>
    <row r="131" spans="1:10" s="332" customFormat="1">
      <c r="A131" s="387">
        <v>220</v>
      </c>
      <c r="B131" s="390">
        <v>300</v>
      </c>
      <c r="C131" s="388">
        <v>600</v>
      </c>
      <c r="D131" s="407"/>
      <c r="E131" s="407"/>
      <c r="F131" s="396"/>
      <c r="G131" s="393" t="s">
        <v>921</v>
      </c>
      <c r="H131" s="345"/>
      <c r="I131" s="345"/>
      <c r="J131" s="343" t="s">
        <v>676</v>
      </c>
    </row>
    <row r="132" spans="1:10" s="332" customFormat="1">
      <c r="A132" s="387">
        <v>220</v>
      </c>
      <c r="B132" s="390">
        <v>300</v>
      </c>
      <c r="C132" s="410">
        <v>700</v>
      </c>
      <c r="D132" s="407"/>
      <c r="E132" s="407"/>
      <c r="F132" s="396"/>
      <c r="G132" s="393" t="s">
        <v>922</v>
      </c>
      <c r="H132" s="345"/>
      <c r="I132" s="345"/>
      <c r="J132" s="343" t="s">
        <v>677</v>
      </c>
    </row>
    <row r="133" spans="1:10" s="332" customFormat="1">
      <c r="A133" s="387">
        <v>220</v>
      </c>
      <c r="B133" s="390">
        <v>400</v>
      </c>
      <c r="C133" s="390"/>
      <c r="D133" s="408"/>
      <c r="E133" s="408"/>
      <c r="F133" s="409"/>
      <c r="G133" s="392" t="s">
        <v>2091</v>
      </c>
      <c r="H133" s="349"/>
      <c r="I133" s="349"/>
      <c r="J133" s="343"/>
    </row>
    <row r="134" spans="1:10" s="332" customFormat="1">
      <c r="A134" s="387">
        <v>220</v>
      </c>
      <c r="B134" s="390">
        <v>400</v>
      </c>
      <c r="C134" s="388">
        <v>100</v>
      </c>
      <c r="D134" s="407"/>
      <c r="E134" s="407"/>
      <c r="F134" s="396"/>
      <c r="G134" s="393" t="s">
        <v>2092</v>
      </c>
      <c r="H134" s="345">
        <v>71263</v>
      </c>
      <c r="I134" s="345">
        <v>83451</v>
      </c>
      <c r="J134" s="343" t="s">
        <v>680</v>
      </c>
    </row>
    <row r="135" spans="1:10" s="332" customFormat="1">
      <c r="A135" s="387">
        <v>220</v>
      </c>
      <c r="B135" s="390">
        <v>400</v>
      </c>
      <c r="C135" s="388">
        <v>200</v>
      </c>
      <c r="D135" s="407"/>
      <c r="E135" s="407"/>
      <c r="F135" s="396"/>
      <c r="G135" s="393" t="s">
        <v>2093</v>
      </c>
      <c r="H135" s="345">
        <v>52000</v>
      </c>
      <c r="I135" s="345"/>
      <c r="J135" s="343" t="s">
        <v>681</v>
      </c>
    </row>
    <row r="136" spans="1:10" s="332" customFormat="1">
      <c r="A136" s="387">
        <v>220</v>
      </c>
      <c r="B136" s="390">
        <v>400</v>
      </c>
      <c r="C136" s="388">
        <v>300</v>
      </c>
      <c r="D136" s="407"/>
      <c r="E136" s="407"/>
      <c r="F136" s="396"/>
      <c r="G136" s="393" t="s">
        <v>2094</v>
      </c>
      <c r="H136" s="345">
        <v>6851897</v>
      </c>
      <c r="I136" s="345">
        <v>5800881</v>
      </c>
      <c r="J136" s="343" t="s">
        <v>682</v>
      </c>
    </row>
    <row r="137" spans="1:10" s="332" customFormat="1">
      <c r="A137" s="387">
        <v>220</v>
      </c>
      <c r="B137" s="390">
        <v>400</v>
      </c>
      <c r="C137" s="390">
        <v>400</v>
      </c>
      <c r="D137" s="408"/>
      <c r="E137" s="408"/>
      <c r="F137" s="409"/>
      <c r="G137" s="392" t="s">
        <v>2095</v>
      </c>
      <c r="H137" s="349"/>
      <c r="I137" s="349"/>
      <c r="J137" s="343" t="s">
        <v>683</v>
      </c>
    </row>
    <row r="138" spans="1:10" s="332" customFormat="1">
      <c r="A138" s="387">
        <v>220</v>
      </c>
      <c r="B138" s="390">
        <v>400</v>
      </c>
      <c r="C138" s="390">
        <v>400</v>
      </c>
      <c r="D138" s="388">
        <v>100</v>
      </c>
      <c r="E138" s="407"/>
      <c r="F138" s="396"/>
      <c r="G138" s="395" t="s">
        <v>2096</v>
      </c>
      <c r="H138" s="362">
        <v>27309</v>
      </c>
      <c r="I138" s="362">
        <v>31131</v>
      </c>
      <c r="J138" s="343"/>
    </row>
    <row r="139" spans="1:10" s="332" customFormat="1">
      <c r="A139" s="387">
        <v>220</v>
      </c>
      <c r="B139" s="390">
        <v>400</v>
      </c>
      <c r="C139" s="390">
        <v>400</v>
      </c>
      <c r="D139" s="388">
        <v>900</v>
      </c>
      <c r="E139" s="407"/>
      <c r="F139" s="396"/>
      <c r="G139" s="395" t="s">
        <v>924</v>
      </c>
      <c r="H139" s="362">
        <v>113736</v>
      </c>
      <c r="I139" s="362">
        <v>82840</v>
      </c>
      <c r="J139" s="343"/>
    </row>
    <row r="140" spans="1:10" s="332" customFormat="1">
      <c r="A140" s="387">
        <v>220</v>
      </c>
      <c r="B140" s="390">
        <v>500</v>
      </c>
      <c r="C140" s="390"/>
      <c r="D140" s="408"/>
      <c r="E140" s="408"/>
      <c r="F140" s="409"/>
      <c r="G140" s="392" t="s">
        <v>925</v>
      </c>
      <c r="H140" s="349"/>
      <c r="I140" s="349"/>
      <c r="J140" s="343"/>
    </row>
    <row r="141" spans="1:10" s="332" customFormat="1">
      <c r="A141" s="387">
        <v>220</v>
      </c>
      <c r="B141" s="390">
        <v>500</v>
      </c>
      <c r="C141" s="388">
        <v>100</v>
      </c>
      <c r="D141" s="407"/>
      <c r="E141" s="407"/>
      <c r="F141" s="396"/>
      <c r="G141" s="393" t="s">
        <v>926</v>
      </c>
      <c r="H141" s="345"/>
      <c r="I141" s="345"/>
      <c r="J141" s="343" t="s">
        <v>684</v>
      </c>
    </row>
    <row r="142" spans="1:10" s="332" customFormat="1">
      <c r="A142" s="387">
        <v>220</v>
      </c>
      <c r="B142" s="390">
        <v>500</v>
      </c>
      <c r="C142" s="390">
        <v>200</v>
      </c>
      <c r="D142" s="408"/>
      <c r="E142" s="408"/>
      <c r="F142" s="409"/>
      <c r="G142" s="392" t="s">
        <v>927</v>
      </c>
      <c r="H142" s="349"/>
      <c r="I142" s="349"/>
      <c r="J142" s="343"/>
    </row>
    <row r="143" spans="1:10" s="332" customFormat="1">
      <c r="A143" s="387">
        <v>220</v>
      </c>
      <c r="B143" s="390">
        <v>500</v>
      </c>
      <c r="C143" s="390">
        <v>200</v>
      </c>
      <c r="D143" s="388">
        <v>100</v>
      </c>
      <c r="E143" s="388"/>
      <c r="F143" s="394"/>
      <c r="G143" s="393" t="s">
        <v>928</v>
      </c>
      <c r="H143" s="345">
        <v>731143</v>
      </c>
      <c r="I143" s="345">
        <v>535970</v>
      </c>
      <c r="J143" s="343" t="s">
        <v>685</v>
      </c>
    </row>
    <row r="144" spans="1:10" s="332" customFormat="1">
      <c r="A144" s="387">
        <v>220</v>
      </c>
      <c r="B144" s="390">
        <v>500</v>
      </c>
      <c r="C144" s="390">
        <v>200</v>
      </c>
      <c r="D144" s="388">
        <v>200</v>
      </c>
      <c r="E144" s="388"/>
      <c r="F144" s="394"/>
      <c r="G144" s="393" t="s">
        <v>929</v>
      </c>
      <c r="H144" s="345"/>
      <c r="I144" s="345"/>
      <c r="J144" s="343" t="s">
        <v>686</v>
      </c>
    </row>
    <row r="145" spans="1:10" s="332" customFormat="1">
      <c r="A145" s="387">
        <v>220</v>
      </c>
      <c r="B145" s="390">
        <v>500</v>
      </c>
      <c r="C145" s="390">
        <v>200</v>
      </c>
      <c r="D145" s="388">
        <v>300</v>
      </c>
      <c r="E145" s="388"/>
      <c r="F145" s="394"/>
      <c r="G145" s="393" t="s">
        <v>930</v>
      </c>
      <c r="H145" s="345"/>
      <c r="I145" s="345"/>
      <c r="J145" s="343" t="s">
        <v>687</v>
      </c>
    </row>
    <row r="146" spans="1:10" s="332" customFormat="1">
      <c r="A146" s="387">
        <v>220</v>
      </c>
      <c r="B146" s="390">
        <v>500</v>
      </c>
      <c r="C146" s="390">
        <v>900</v>
      </c>
      <c r="D146" s="390"/>
      <c r="E146" s="390"/>
      <c r="F146" s="409"/>
      <c r="G146" s="411" t="s">
        <v>931</v>
      </c>
      <c r="H146" s="349"/>
      <c r="I146" s="349"/>
      <c r="J146" s="343" t="s">
        <v>688</v>
      </c>
    </row>
    <row r="147" spans="1:10" s="332" customFormat="1">
      <c r="A147" s="387">
        <v>220</v>
      </c>
      <c r="B147" s="390">
        <v>500</v>
      </c>
      <c r="C147" s="390">
        <v>900</v>
      </c>
      <c r="D147" s="388">
        <v>100</v>
      </c>
      <c r="E147" s="407"/>
      <c r="F147" s="396"/>
      <c r="G147" s="395" t="s">
        <v>932</v>
      </c>
      <c r="H147" s="412">
        <v>526649</v>
      </c>
      <c r="I147" s="412">
        <v>498427</v>
      </c>
      <c r="J147" s="405"/>
    </row>
    <row r="148" spans="1:10" s="332" customFormat="1">
      <c r="A148" s="387">
        <v>220</v>
      </c>
      <c r="B148" s="390">
        <v>500</v>
      </c>
      <c r="C148" s="390">
        <v>900</v>
      </c>
      <c r="D148" s="388">
        <v>900</v>
      </c>
      <c r="E148" s="388"/>
      <c r="F148" s="394"/>
      <c r="G148" s="395" t="s">
        <v>931</v>
      </c>
      <c r="H148" s="412"/>
      <c r="I148" s="412"/>
      <c r="J148" s="343"/>
    </row>
    <row r="149" spans="1:10" s="386" customFormat="1">
      <c r="A149" s="398">
        <v>230</v>
      </c>
      <c r="B149" s="399">
        <v>0</v>
      </c>
      <c r="C149" s="399">
        <v>0</v>
      </c>
      <c r="D149" s="399">
        <v>0</v>
      </c>
      <c r="E149" s="399">
        <v>0</v>
      </c>
      <c r="F149" s="400">
        <v>0</v>
      </c>
      <c r="G149" s="401" t="s">
        <v>1791</v>
      </c>
      <c r="H149" s="406"/>
      <c r="I149" s="406"/>
      <c r="J149" s="403"/>
    </row>
    <row r="150" spans="1:10" s="332" customFormat="1">
      <c r="A150" s="413">
        <v>230</v>
      </c>
      <c r="B150" s="388">
        <v>100</v>
      </c>
      <c r="C150" s="388"/>
      <c r="D150" s="388"/>
      <c r="E150" s="388"/>
      <c r="F150" s="394"/>
      <c r="G150" s="393" t="s">
        <v>933</v>
      </c>
      <c r="H150" s="345"/>
      <c r="I150" s="345"/>
      <c r="J150" s="343" t="s">
        <v>689</v>
      </c>
    </row>
    <row r="151" spans="1:10" s="332" customFormat="1">
      <c r="A151" s="413">
        <v>230</v>
      </c>
      <c r="B151" s="388">
        <v>200</v>
      </c>
      <c r="C151" s="388"/>
      <c r="D151" s="388"/>
      <c r="E151" s="388"/>
      <c r="F151" s="394"/>
      <c r="G151" s="393" t="s">
        <v>934</v>
      </c>
      <c r="H151" s="345"/>
      <c r="I151" s="345"/>
      <c r="J151" s="343" t="s">
        <v>690</v>
      </c>
    </row>
    <row r="152" spans="1:10" s="386" customFormat="1">
      <c r="A152" s="398">
        <v>240</v>
      </c>
      <c r="B152" s="399">
        <v>0</v>
      </c>
      <c r="C152" s="399">
        <v>0</v>
      </c>
      <c r="D152" s="399">
        <v>0</v>
      </c>
      <c r="E152" s="399">
        <v>0</v>
      </c>
      <c r="F152" s="400">
        <v>0</v>
      </c>
      <c r="G152" s="401" t="s">
        <v>935</v>
      </c>
      <c r="H152" s="406"/>
      <c r="I152" s="406"/>
      <c r="J152" s="403"/>
    </row>
    <row r="153" spans="1:10" s="332" customFormat="1">
      <c r="A153" s="413">
        <v>240</v>
      </c>
      <c r="B153" s="388">
        <v>50</v>
      </c>
      <c r="C153" s="388"/>
      <c r="D153" s="388"/>
      <c r="E153" s="388"/>
      <c r="F153" s="394"/>
      <c r="G153" s="393" t="s">
        <v>936</v>
      </c>
      <c r="H153" s="345"/>
      <c r="I153" s="345"/>
      <c r="J153" s="343" t="s">
        <v>691</v>
      </c>
    </row>
    <row r="154" spans="1:10" s="332" customFormat="1">
      <c r="A154" s="413">
        <v>240</v>
      </c>
      <c r="B154" s="390">
        <v>100</v>
      </c>
      <c r="C154" s="414"/>
      <c r="D154" s="390"/>
      <c r="E154" s="390"/>
      <c r="F154" s="391"/>
      <c r="G154" s="392" t="s">
        <v>937</v>
      </c>
      <c r="H154" s="349"/>
      <c r="I154" s="349"/>
      <c r="J154" s="343"/>
    </row>
    <row r="155" spans="1:10" s="332" customFormat="1">
      <c r="A155" s="413">
        <v>240</v>
      </c>
      <c r="B155" s="390">
        <v>100</v>
      </c>
      <c r="C155" s="415">
        <v>100</v>
      </c>
      <c r="D155" s="388"/>
      <c r="E155" s="388"/>
      <c r="F155" s="394"/>
      <c r="G155" s="393" t="s">
        <v>938</v>
      </c>
      <c r="H155" s="345"/>
      <c r="I155" s="345"/>
      <c r="J155" s="343" t="s">
        <v>692</v>
      </c>
    </row>
    <row r="156" spans="1:10" s="332" customFormat="1">
      <c r="A156" s="413">
        <v>240</v>
      </c>
      <c r="B156" s="390">
        <v>100</v>
      </c>
      <c r="C156" s="415">
        <v>200</v>
      </c>
      <c r="D156" s="388"/>
      <c r="E156" s="388"/>
      <c r="F156" s="394"/>
      <c r="G156" s="393" t="s">
        <v>939</v>
      </c>
      <c r="H156" s="345"/>
      <c r="I156" s="345"/>
      <c r="J156" s="343" t="s">
        <v>693</v>
      </c>
    </row>
    <row r="157" spans="1:10" s="332" customFormat="1">
      <c r="A157" s="413">
        <v>240</v>
      </c>
      <c r="B157" s="390">
        <v>100</v>
      </c>
      <c r="C157" s="415">
        <v>300</v>
      </c>
      <c r="D157" s="388"/>
      <c r="E157" s="388"/>
      <c r="F157" s="394"/>
      <c r="G157" s="393" t="s">
        <v>940</v>
      </c>
      <c r="H157" s="345"/>
      <c r="I157" s="345"/>
      <c r="J157" s="343" t="s">
        <v>694</v>
      </c>
    </row>
    <row r="158" spans="1:10" s="332" customFormat="1">
      <c r="A158" s="413">
        <v>240</v>
      </c>
      <c r="B158" s="390">
        <v>100</v>
      </c>
      <c r="C158" s="415">
        <v>400</v>
      </c>
      <c r="D158" s="388"/>
      <c r="E158" s="388"/>
      <c r="F158" s="394"/>
      <c r="G158" s="393" t="s">
        <v>941</v>
      </c>
      <c r="H158" s="345"/>
      <c r="I158" s="345"/>
      <c r="J158" s="343" t="s">
        <v>695</v>
      </c>
    </row>
    <row r="159" spans="1:10" s="332" customFormat="1">
      <c r="A159" s="413">
        <v>240</v>
      </c>
      <c r="B159" s="390">
        <v>100</v>
      </c>
      <c r="C159" s="414">
        <v>500</v>
      </c>
      <c r="D159" s="390"/>
      <c r="E159" s="390"/>
      <c r="F159" s="391"/>
      <c r="G159" s="392" t="s">
        <v>942</v>
      </c>
      <c r="H159" s="349"/>
      <c r="I159" s="349"/>
      <c r="J159" s="343" t="s">
        <v>696</v>
      </c>
    </row>
    <row r="160" spans="1:10" s="332" customFormat="1">
      <c r="A160" s="413">
        <v>240</v>
      </c>
      <c r="B160" s="390">
        <v>100</v>
      </c>
      <c r="C160" s="414">
        <v>500</v>
      </c>
      <c r="D160" s="388">
        <v>100</v>
      </c>
      <c r="E160" s="388"/>
      <c r="F160" s="394"/>
      <c r="G160" s="395" t="s">
        <v>943</v>
      </c>
      <c r="H160" s="362"/>
      <c r="I160" s="362"/>
      <c r="J160" s="343"/>
    </row>
    <row r="161" spans="1:10" s="332" customFormat="1">
      <c r="A161" s="413">
        <v>240</v>
      </c>
      <c r="B161" s="390">
        <v>100</v>
      </c>
      <c r="C161" s="414">
        <v>500</v>
      </c>
      <c r="D161" s="388">
        <v>200</v>
      </c>
      <c r="E161" s="388"/>
      <c r="F161" s="394"/>
      <c r="G161" s="395" t="s">
        <v>942</v>
      </c>
      <c r="H161" s="362"/>
      <c r="I161" s="362"/>
      <c r="J161" s="343"/>
    </row>
    <row r="162" spans="1:10" s="332" customFormat="1">
      <c r="A162" s="413">
        <v>240</v>
      </c>
      <c r="B162" s="390">
        <v>100</v>
      </c>
      <c r="C162" s="414">
        <v>500</v>
      </c>
      <c r="D162" s="388">
        <v>800</v>
      </c>
      <c r="E162" s="388"/>
      <c r="F162" s="394"/>
      <c r="G162" s="395" t="s">
        <v>944</v>
      </c>
      <c r="H162" s="362"/>
      <c r="I162" s="362"/>
      <c r="J162" s="343"/>
    </row>
    <row r="163" spans="1:10" s="332" customFormat="1">
      <c r="A163" s="413">
        <v>240</v>
      </c>
      <c r="B163" s="390">
        <v>100</v>
      </c>
      <c r="C163" s="414">
        <v>500</v>
      </c>
      <c r="D163" s="388">
        <v>900</v>
      </c>
      <c r="E163" s="388"/>
      <c r="F163" s="394"/>
      <c r="G163" s="395" t="s">
        <v>945</v>
      </c>
      <c r="H163" s="362"/>
      <c r="I163" s="362"/>
      <c r="J163" s="343"/>
    </row>
    <row r="164" spans="1:10" s="332" customFormat="1">
      <c r="A164" s="413">
        <v>240</v>
      </c>
      <c r="B164" s="390">
        <v>150</v>
      </c>
      <c r="C164" s="414"/>
      <c r="D164" s="390"/>
      <c r="E164" s="390"/>
      <c r="F164" s="391"/>
      <c r="G164" s="392" t="s">
        <v>946</v>
      </c>
      <c r="H164" s="349"/>
      <c r="I164" s="349"/>
      <c r="J164" s="343"/>
    </row>
    <row r="165" spans="1:10" s="332" customFormat="1">
      <c r="A165" s="413">
        <v>240</v>
      </c>
      <c r="B165" s="390">
        <v>150</v>
      </c>
      <c r="C165" s="415">
        <v>100</v>
      </c>
      <c r="D165" s="388"/>
      <c r="E165" s="388"/>
      <c r="F165" s="394"/>
      <c r="G165" s="393" t="s">
        <v>947</v>
      </c>
      <c r="H165" s="345">
        <v>137866</v>
      </c>
      <c r="I165" s="345">
        <v>288313</v>
      </c>
      <c r="J165" s="343" t="s">
        <v>697</v>
      </c>
    </row>
    <row r="166" spans="1:10" s="332" customFormat="1">
      <c r="A166" s="413">
        <v>240</v>
      </c>
      <c r="B166" s="390">
        <v>150</v>
      </c>
      <c r="C166" s="415">
        <v>200</v>
      </c>
      <c r="D166" s="388"/>
      <c r="E166" s="388"/>
      <c r="F166" s="394"/>
      <c r="G166" s="393" t="s">
        <v>2097</v>
      </c>
      <c r="H166" s="345"/>
      <c r="I166" s="345"/>
      <c r="J166" s="343" t="s">
        <v>698</v>
      </c>
    </row>
    <row r="167" spans="1:10" s="332" customFormat="1">
      <c r="A167" s="413">
        <v>240</v>
      </c>
      <c r="B167" s="390">
        <v>150</v>
      </c>
      <c r="C167" s="415">
        <v>300</v>
      </c>
      <c r="D167" s="388"/>
      <c r="E167" s="388"/>
      <c r="F167" s="394"/>
      <c r="G167" s="393" t="s">
        <v>2098</v>
      </c>
      <c r="H167" s="345">
        <v>407108</v>
      </c>
      <c r="I167" s="345">
        <v>407108</v>
      </c>
      <c r="J167" s="343" t="s">
        <v>699</v>
      </c>
    </row>
    <row r="168" spans="1:10" s="332" customFormat="1">
      <c r="A168" s="413">
        <v>240</v>
      </c>
      <c r="B168" s="390">
        <v>150</v>
      </c>
      <c r="C168" s="415">
        <v>400</v>
      </c>
      <c r="D168" s="388"/>
      <c r="E168" s="388"/>
      <c r="F168" s="394"/>
      <c r="G168" s="393" t="s">
        <v>2099</v>
      </c>
      <c r="H168" s="345"/>
      <c r="I168" s="345"/>
      <c r="J168" s="343" t="s">
        <v>1922</v>
      </c>
    </row>
    <row r="169" spans="1:10" s="332" customFormat="1">
      <c r="A169" s="413">
        <v>240</v>
      </c>
      <c r="B169" s="390">
        <v>150</v>
      </c>
      <c r="C169" s="414">
        <v>500</v>
      </c>
      <c r="D169" s="390"/>
      <c r="E169" s="390"/>
      <c r="F169" s="391"/>
      <c r="G169" s="392" t="s">
        <v>2100</v>
      </c>
      <c r="H169" s="349"/>
      <c r="I169" s="349"/>
      <c r="J169" s="343" t="s">
        <v>1923</v>
      </c>
    </row>
    <row r="170" spans="1:10" s="332" customFormat="1">
      <c r="A170" s="413">
        <v>240</v>
      </c>
      <c r="B170" s="390">
        <v>150</v>
      </c>
      <c r="C170" s="414">
        <v>500</v>
      </c>
      <c r="D170" s="388">
        <v>100</v>
      </c>
      <c r="E170" s="388"/>
      <c r="F170" s="394"/>
      <c r="G170" s="395" t="s">
        <v>2101</v>
      </c>
      <c r="H170" s="362"/>
      <c r="I170" s="362"/>
      <c r="J170" s="343"/>
    </row>
    <row r="171" spans="1:10" s="332" customFormat="1">
      <c r="A171" s="413">
        <v>240</v>
      </c>
      <c r="B171" s="390">
        <v>150</v>
      </c>
      <c r="C171" s="414">
        <v>500</v>
      </c>
      <c r="D171" s="388">
        <v>200</v>
      </c>
      <c r="E171" s="388"/>
      <c r="F171" s="394"/>
      <c r="G171" s="395" t="s">
        <v>2102</v>
      </c>
      <c r="H171" s="362"/>
      <c r="I171" s="362"/>
      <c r="J171" s="343"/>
    </row>
    <row r="172" spans="1:10" s="332" customFormat="1">
      <c r="A172" s="413">
        <v>240</v>
      </c>
      <c r="B172" s="390">
        <v>150</v>
      </c>
      <c r="C172" s="414">
        <v>500</v>
      </c>
      <c r="D172" s="388">
        <v>300</v>
      </c>
      <c r="E172" s="388"/>
      <c r="F172" s="394"/>
      <c r="G172" s="395" t="s">
        <v>2100</v>
      </c>
      <c r="H172" s="362">
        <v>16851</v>
      </c>
      <c r="I172" s="362">
        <v>16851</v>
      </c>
      <c r="J172" s="343"/>
    </row>
    <row r="173" spans="1:10" s="332" customFormat="1">
      <c r="A173" s="413">
        <v>240</v>
      </c>
      <c r="B173" s="390">
        <v>150</v>
      </c>
      <c r="C173" s="414">
        <v>500</v>
      </c>
      <c r="D173" s="388">
        <v>800</v>
      </c>
      <c r="E173" s="388"/>
      <c r="F173" s="394"/>
      <c r="G173" s="395" t="s">
        <v>944</v>
      </c>
      <c r="H173" s="362">
        <v>27</v>
      </c>
      <c r="I173" s="362"/>
      <c r="J173" s="343"/>
    </row>
    <row r="174" spans="1:10" s="332" customFormat="1">
      <c r="A174" s="413">
        <v>240</v>
      </c>
      <c r="B174" s="390">
        <v>150</v>
      </c>
      <c r="C174" s="414">
        <v>500</v>
      </c>
      <c r="D174" s="388">
        <v>900</v>
      </c>
      <c r="E174" s="388"/>
      <c r="F174" s="394"/>
      <c r="G174" s="395" t="s">
        <v>945</v>
      </c>
      <c r="H174" s="362"/>
      <c r="I174" s="362"/>
      <c r="J174" s="343"/>
    </row>
    <row r="175" spans="1:10" s="332" customFormat="1">
      <c r="A175" s="413">
        <v>240</v>
      </c>
      <c r="B175" s="390">
        <v>200</v>
      </c>
      <c r="C175" s="390"/>
      <c r="D175" s="390"/>
      <c r="E175" s="390"/>
      <c r="F175" s="391"/>
      <c r="G175" s="392" t="s">
        <v>2103</v>
      </c>
      <c r="H175" s="349"/>
      <c r="I175" s="349"/>
      <c r="J175" s="343" t="s">
        <v>1924</v>
      </c>
    </row>
    <row r="176" spans="1:10" s="332" customFormat="1">
      <c r="A176" s="413">
        <v>240</v>
      </c>
      <c r="B176" s="390">
        <v>200</v>
      </c>
      <c r="C176" s="388">
        <v>100</v>
      </c>
      <c r="D176" s="388"/>
      <c r="E176" s="388"/>
      <c r="F176" s="394"/>
      <c r="G176" s="395" t="s">
        <v>2104</v>
      </c>
      <c r="H176" s="362"/>
      <c r="I176" s="362"/>
      <c r="J176" s="343"/>
    </row>
    <row r="177" spans="1:10" s="332" customFormat="1">
      <c r="A177" s="413">
        <v>240</v>
      </c>
      <c r="B177" s="390">
        <v>200</v>
      </c>
      <c r="C177" s="388">
        <v>200</v>
      </c>
      <c r="D177" s="388"/>
      <c r="E177" s="388"/>
      <c r="F177" s="394"/>
      <c r="G177" s="395" t="s">
        <v>2105</v>
      </c>
      <c r="H177" s="362">
        <v>0</v>
      </c>
      <c r="I177" s="362">
        <v>0</v>
      </c>
      <c r="J177" s="343"/>
    </row>
    <row r="178" spans="1:10" s="332" customFormat="1">
      <c r="A178" s="413">
        <v>240</v>
      </c>
      <c r="B178" s="390">
        <v>200</v>
      </c>
      <c r="C178" s="388">
        <v>800</v>
      </c>
      <c r="D178" s="388"/>
      <c r="E178" s="388"/>
      <c r="F178" s="394"/>
      <c r="G178" s="395" t="s">
        <v>944</v>
      </c>
      <c r="H178" s="362"/>
      <c r="I178" s="362"/>
      <c r="J178" s="343"/>
    </row>
    <row r="179" spans="1:10" s="332" customFormat="1">
      <c r="A179" s="413">
        <v>240</v>
      </c>
      <c r="B179" s="390">
        <v>200</v>
      </c>
      <c r="C179" s="388">
        <v>900</v>
      </c>
      <c r="D179" s="388"/>
      <c r="E179" s="388"/>
      <c r="F179" s="394"/>
      <c r="G179" s="395" t="s">
        <v>945</v>
      </c>
      <c r="H179" s="362"/>
      <c r="I179" s="362"/>
      <c r="J179" s="343"/>
    </row>
    <row r="180" spans="1:10" s="332" customFormat="1">
      <c r="A180" s="413">
        <v>240</v>
      </c>
      <c r="B180" s="390">
        <v>250</v>
      </c>
      <c r="C180" s="390"/>
      <c r="D180" s="390"/>
      <c r="E180" s="390"/>
      <c r="F180" s="391"/>
      <c r="G180" s="392" t="s">
        <v>2106</v>
      </c>
      <c r="H180" s="349"/>
      <c r="I180" s="349"/>
      <c r="J180" s="343"/>
    </row>
    <row r="181" spans="1:10" s="332" customFormat="1">
      <c r="A181" s="413">
        <v>240</v>
      </c>
      <c r="B181" s="390">
        <v>250</v>
      </c>
      <c r="C181" s="390">
        <v>100</v>
      </c>
      <c r="D181" s="390"/>
      <c r="E181" s="390"/>
      <c r="F181" s="391"/>
      <c r="G181" s="392" t="s">
        <v>2107</v>
      </c>
      <c r="H181" s="349"/>
      <c r="I181" s="349"/>
      <c r="J181" s="343"/>
    </row>
    <row r="182" spans="1:10" s="332" customFormat="1">
      <c r="A182" s="413">
        <v>240</v>
      </c>
      <c r="B182" s="390">
        <v>250</v>
      </c>
      <c r="C182" s="390">
        <v>100</v>
      </c>
      <c r="D182" s="388">
        <v>100</v>
      </c>
      <c r="E182" s="388"/>
      <c r="F182" s="394"/>
      <c r="G182" s="393" t="s">
        <v>2108</v>
      </c>
      <c r="H182" s="345"/>
      <c r="I182" s="345"/>
      <c r="J182" s="343" t="s">
        <v>1925</v>
      </c>
    </row>
    <row r="183" spans="1:10" s="332" customFormat="1" ht="25.5">
      <c r="A183" s="413">
        <v>240</v>
      </c>
      <c r="B183" s="390">
        <v>250</v>
      </c>
      <c r="C183" s="390">
        <v>100</v>
      </c>
      <c r="D183" s="388">
        <v>200</v>
      </c>
      <c r="E183" s="388"/>
      <c r="F183" s="394"/>
      <c r="G183" s="393" t="s">
        <v>2109</v>
      </c>
      <c r="H183" s="345"/>
      <c r="I183" s="345"/>
      <c r="J183" s="343" t="s">
        <v>1926</v>
      </c>
    </row>
    <row r="184" spans="1:10" s="332" customFormat="1" ht="25.5">
      <c r="A184" s="413">
        <v>240</v>
      </c>
      <c r="B184" s="390">
        <v>250</v>
      </c>
      <c r="C184" s="390">
        <v>100</v>
      </c>
      <c r="D184" s="388">
        <v>300</v>
      </c>
      <c r="E184" s="388"/>
      <c r="F184" s="394"/>
      <c r="G184" s="393" t="s">
        <v>952</v>
      </c>
      <c r="H184" s="345"/>
      <c r="I184" s="345"/>
      <c r="J184" s="343" t="s">
        <v>1927</v>
      </c>
    </row>
    <row r="185" spans="1:10" s="332" customFormat="1" ht="25.5">
      <c r="A185" s="413">
        <v>240</v>
      </c>
      <c r="B185" s="390">
        <v>250</v>
      </c>
      <c r="C185" s="390">
        <v>100</v>
      </c>
      <c r="D185" s="388">
        <v>400</v>
      </c>
      <c r="E185" s="388"/>
      <c r="F185" s="394"/>
      <c r="G185" s="393" t="s">
        <v>953</v>
      </c>
      <c r="H185" s="345"/>
      <c r="I185" s="345"/>
      <c r="J185" s="343" t="s">
        <v>1928</v>
      </c>
    </row>
    <row r="186" spans="1:10" s="332" customFormat="1" ht="25.5">
      <c r="A186" s="413">
        <v>240</v>
      </c>
      <c r="B186" s="390">
        <v>250</v>
      </c>
      <c r="C186" s="390">
        <v>100</v>
      </c>
      <c r="D186" s="390">
        <v>500</v>
      </c>
      <c r="E186" s="390"/>
      <c r="F186" s="391"/>
      <c r="G186" s="392" t="s">
        <v>954</v>
      </c>
      <c r="H186" s="349"/>
      <c r="I186" s="349"/>
      <c r="J186" s="343" t="s">
        <v>1929</v>
      </c>
    </row>
    <row r="187" spans="1:10" s="332" customFormat="1" ht="25.5">
      <c r="A187" s="413">
        <v>240</v>
      </c>
      <c r="B187" s="390">
        <v>250</v>
      </c>
      <c r="C187" s="390">
        <v>100</v>
      </c>
      <c r="D187" s="390">
        <v>500</v>
      </c>
      <c r="E187" s="388">
        <v>10</v>
      </c>
      <c r="F187" s="394"/>
      <c r="G187" s="395" t="s">
        <v>954</v>
      </c>
      <c r="H187" s="362">
        <v>1611337</v>
      </c>
      <c r="I187" s="362">
        <v>1210379</v>
      </c>
      <c r="J187" s="343"/>
    </row>
    <row r="188" spans="1:10" s="332" customFormat="1">
      <c r="A188" s="413">
        <v>240</v>
      </c>
      <c r="B188" s="390">
        <v>250</v>
      </c>
      <c r="C188" s="390">
        <v>100</v>
      </c>
      <c r="D188" s="390">
        <v>500</v>
      </c>
      <c r="E188" s="388">
        <v>80</v>
      </c>
      <c r="F188" s="394"/>
      <c r="G188" s="395" t="s">
        <v>944</v>
      </c>
      <c r="H188" s="362">
        <v>193615</v>
      </c>
      <c r="I188" s="362">
        <v>722078</v>
      </c>
      <c r="J188" s="343"/>
    </row>
    <row r="189" spans="1:10" s="332" customFormat="1">
      <c r="A189" s="413">
        <v>240</v>
      </c>
      <c r="B189" s="390">
        <v>250</v>
      </c>
      <c r="C189" s="390">
        <v>100</v>
      </c>
      <c r="D189" s="390">
        <v>500</v>
      </c>
      <c r="E189" s="388">
        <v>90</v>
      </c>
      <c r="F189" s="394"/>
      <c r="G189" s="395" t="s">
        <v>945</v>
      </c>
      <c r="H189" s="362"/>
      <c r="I189" s="362"/>
      <c r="J189" s="343"/>
    </row>
    <row r="190" spans="1:10" s="332" customFormat="1">
      <c r="A190" s="413">
        <v>240</v>
      </c>
      <c r="B190" s="390">
        <v>250</v>
      </c>
      <c r="C190" s="390">
        <v>100</v>
      </c>
      <c r="D190" s="390">
        <v>600</v>
      </c>
      <c r="E190" s="390"/>
      <c r="F190" s="391"/>
      <c r="G190" s="392" t="s">
        <v>955</v>
      </c>
      <c r="H190" s="349"/>
      <c r="I190" s="349"/>
      <c r="J190" s="343" t="s">
        <v>705</v>
      </c>
    </row>
    <row r="191" spans="1:10" s="332" customFormat="1">
      <c r="A191" s="413">
        <v>240</v>
      </c>
      <c r="B191" s="390">
        <v>250</v>
      </c>
      <c r="C191" s="390">
        <v>100</v>
      </c>
      <c r="D191" s="390">
        <v>600</v>
      </c>
      <c r="E191" s="388">
        <v>10</v>
      </c>
      <c r="F191" s="394"/>
      <c r="G191" s="395" t="s">
        <v>956</v>
      </c>
      <c r="H191" s="362">
        <v>1797794</v>
      </c>
      <c r="I191" s="362">
        <v>425475</v>
      </c>
      <c r="J191" s="343"/>
    </row>
    <row r="192" spans="1:10" s="332" customFormat="1">
      <c r="A192" s="413">
        <v>240</v>
      </c>
      <c r="B192" s="390">
        <v>250</v>
      </c>
      <c r="C192" s="390">
        <v>100</v>
      </c>
      <c r="D192" s="390">
        <v>600</v>
      </c>
      <c r="E192" s="388">
        <v>80</v>
      </c>
      <c r="F192" s="394"/>
      <c r="G192" s="395" t="s">
        <v>944</v>
      </c>
      <c r="H192" s="362">
        <v>379133</v>
      </c>
      <c r="I192" s="362">
        <v>821976</v>
      </c>
      <c r="J192" s="343"/>
    </row>
    <row r="193" spans="1:10" s="332" customFormat="1">
      <c r="A193" s="413">
        <v>240</v>
      </c>
      <c r="B193" s="390">
        <v>250</v>
      </c>
      <c r="C193" s="390">
        <v>100</v>
      </c>
      <c r="D193" s="390">
        <v>600</v>
      </c>
      <c r="E193" s="388">
        <v>90</v>
      </c>
      <c r="F193" s="394"/>
      <c r="G193" s="395" t="s">
        <v>945</v>
      </c>
      <c r="H193" s="362"/>
      <c r="I193" s="362"/>
      <c r="J193" s="343"/>
    </row>
    <row r="194" spans="1:10" s="332" customFormat="1">
      <c r="A194" s="413">
        <v>240</v>
      </c>
      <c r="B194" s="390">
        <v>250</v>
      </c>
      <c r="C194" s="390">
        <v>200</v>
      </c>
      <c r="D194" s="390"/>
      <c r="E194" s="390"/>
      <c r="F194" s="391"/>
      <c r="G194" s="392" t="s">
        <v>957</v>
      </c>
      <c r="H194" s="349"/>
      <c r="I194" s="349"/>
      <c r="J194" s="343" t="s">
        <v>706</v>
      </c>
    </row>
    <row r="195" spans="1:10" s="332" customFormat="1">
      <c r="A195" s="413">
        <v>240</v>
      </c>
      <c r="B195" s="390">
        <v>250</v>
      </c>
      <c r="C195" s="390">
        <v>200</v>
      </c>
      <c r="D195" s="388">
        <v>100</v>
      </c>
      <c r="E195" s="388"/>
      <c r="F195" s="394"/>
      <c r="G195" s="395" t="s">
        <v>958</v>
      </c>
      <c r="H195" s="362">
        <v>88445</v>
      </c>
      <c r="I195" s="362">
        <v>76647</v>
      </c>
      <c r="J195" s="343"/>
    </row>
    <row r="196" spans="1:10" s="332" customFormat="1">
      <c r="A196" s="413">
        <v>240</v>
      </c>
      <c r="B196" s="390">
        <v>250</v>
      </c>
      <c r="C196" s="390">
        <v>200</v>
      </c>
      <c r="D196" s="388">
        <v>800</v>
      </c>
      <c r="E196" s="388"/>
      <c r="F196" s="394"/>
      <c r="G196" s="395" t="s">
        <v>944</v>
      </c>
      <c r="H196" s="362">
        <v>103822</v>
      </c>
      <c r="I196" s="362">
        <v>109648</v>
      </c>
      <c r="J196" s="343"/>
    </row>
    <row r="197" spans="1:10" s="332" customFormat="1">
      <c r="A197" s="413">
        <v>240</v>
      </c>
      <c r="B197" s="390">
        <v>250</v>
      </c>
      <c r="C197" s="390">
        <v>200</v>
      </c>
      <c r="D197" s="388">
        <v>900</v>
      </c>
      <c r="E197" s="388"/>
      <c r="F197" s="394"/>
      <c r="G197" s="395" t="s">
        <v>945</v>
      </c>
      <c r="H197" s="362"/>
      <c r="I197" s="362"/>
      <c r="J197" s="343"/>
    </row>
    <row r="198" spans="1:10" s="332" customFormat="1" ht="25.5">
      <c r="A198" s="413">
        <v>240</v>
      </c>
      <c r="B198" s="390">
        <v>250</v>
      </c>
      <c r="C198" s="390">
        <v>300</v>
      </c>
      <c r="D198" s="390"/>
      <c r="E198" s="390"/>
      <c r="F198" s="391"/>
      <c r="G198" s="392" t="s">
        <v>1403</v>
      </c>
      <c r="H198" s="349"/>
      <c r="I198" s="349"/>
      <c r="J198" s="343" t="s">
        <v>707</v>
      </c>
    </row>
    <row r="199" spans="1:10" s="332" customFormat="1" ht="25.5">
      <c r="A199" s="413">
        <v>240</v>
      </c>
      <c r="B199" s="390">
        <v>250</v>
      </c>
      <c r="C199" s="390">
        <v>300</v>
      </c>
      <c r="D199" s="388">
        <v>100</v>
      </c>
      <c r="E199" s="388"/>
      <c r="F199" s="394"/>
      <c r="G199" s="395" t="s">
        <v>1403</v>
      </c>
      <c r="H199" s="362"/>
      <c r="I199" s="362"/>
      <c r="J199" s="343"/>
    </row>
    <row r="200" spans="1:10" s="332" customFormat="1">
      <c r="A200" s="413">
        <v>240</v>
      </c>
      <c r="B200" s="390">
        <v>250</v>
      </c>
      <c r="C200" s="390">
        <v>300</v>
      </c>
      <c r="D200" s="388">
        <v>800</v>
      </c>
      <c r="E200" s="388"/>
      <c r="F200" s="394"/>
      <c r="G200" s="395" t="s">
        <v>944</v>
      </c>
      <c r="H200" s="362"/>
      <c r="I200" s="362"/>
      <c r="J200" s="343"/>
    </row>
    <row r="201" spans="1:10" s="332" customFormat="1">
      <c r="A201" s="413">
        <v>240</v>
      </c>
      <c r="B201" s="390">
        <v>250</v>
      </c>
      <c r="C201" s="390">
        <v>300</v>
      </c>
      <c r="D201" s="388">
        <v>900</v>
      </c>
      <c r="E201" s="388"/>
      <c r="F201" s="394"/>
      <c r="G201" s="395" t="s">
        <v>945</v>
      </c>
      <c r="H201" s="362"/>
      <c r="I201" s="362"/>
      <c r="J201" s="343"/>
    </row>
    <row r="202" spans="1:10" s="332" customFormat="1">
      <c r="A202" s="413">
        <v>240</v>
      </c>
      <c r="B202" s="390">
        <v>300</v>
      </c>
      <c r="C202" s="390"/>
      <c r="D202" s="390"/>
      <c r="E202" s="390"/>
      <c r="F202" s="391"/>
      <c r="G202" s="392" t="s">
        <v>1404</v>
      </c>
      <c r="H202" s="349"/>
      <c r="I202" s="349"/>
      <c r="J202" s="343"/>
    </row>
    <row r="203" spans="1:10" s="332" customFormat="1">
      <c r="A203" s="413">
        <v>240</v>
      </c>
      <c r="B203" s="390">
        <v>300</v>
      </c>
      <c r="C203" s="388">
        <v>100</v>
      </c>
      <c r="D203" s="388"/>
      <c r="E203" s="388"/>
      <c r="F203" s="394"/>
      <c r="G203" s="393" t="s">
        <v>1405</v>
      </c>
      <c r="H203" s="345">
        <v>688206</v>
      </c>
      <c r="I203" s="345">
        <v>600562</v>
      </c>
      <c r="J203" s="343" t="s">
        <v>708</v>
      </c>
    </row>
    <row r="204" spans="1:10" s="332" customFormat="1">
      <c r="A204" s="413">
        <v>240</v>
      </c>
      <c r="B204" s="390">
        <v>300</v>
      </c>
      <c r="C204" s="388">
        <v>200</v>
      </c>
      <c r="D204" s="388"/>
      <c r="E204" s="388"/>
      <c r="F204" s="394"/>
      <c r="G204" s="393" t="s">
        <v>1406</v>
      </c>
      <c r="H204" s="345"/>
      <c r="I204" s="345"/>
      <c r="J204" s="343" t="s">
        <v>709</v>
      </c>
    </row>
    <row r="205" spans="1:10" s="332" customFormat="1">
      <c r="A205" s="413">
        <v>240</v>
      </c>
      <c r="B205" s="390">
        <v>300</v>
      </c>
      <c r="C205" s="390">
        <v>300</v>
      </c>
      <c r="D205" s="390"/>
      <c r="E205" s="390"/>
      <c r="F205" s="391"/>
      <c r="G205" s="392" t="s">
        <v>1407</v>
      </c>
      <c r="H205" s="349"/>
      <c r="I205" s="349"/>
      <c r="J205" s="343" t="s">
        <v>710</v>
      </c>
    </row>
    <row r="206" spans="1:10" s="332" customFormat="1">
      <c r="A206" s="413">
        <v>240</v>
      </c>
      <c r="B206" s="390">
        <v>300</v>
      </c>
      <c r="C206" s="390">
        <v>300</v>
      </c>
      <c r="D206" s="388">
        <v>100</v>
      </c>
      <c r="E206" s="388"/>
      <c r="F206" s="394"/>
      <c r="G206" s="395" t="s">
        <v>1407</v>
      </c>
      <c r="H206" s="362"/>
      <c r="I206" s="362"/>
      <c r="J206" s="343"/>
    </row>
    <row r="207" spans="1:10" s="332" customFormat="1">
      <c r="A207" s="413">
        <v>240</v>
      </c>
      <c r="B207" s="390">
        <v>300</v>
      </c>
      <c r="C207" s="390">
        <v>300</v>
      </c>
      <c r="D207" s="388">
        <v>800</v>
      </c>
      <c r="E207" s="388"/>
      <c r="F207" s="394"/>
      <c r="G207" s="395" t="s">
        <v>944</v>
      </c>
      <c r="H207" s="362">
        <v>124987</v>
      </c>
      <c r="I207" s="362">
        <v>108898</v>
      </c>
      <c r="J207" s="343"/>
    </row>
    <row r="208" spans="1:10" s="332" customFormat="1">
      <c r="A208" s="413">
        <v>240</v>
      </c>
      <c r="B208" s="390">
        <v>300</v>
      </c>
      <c r="C208" s="390">
        <v>300</v>
      </c>
      <c r="D208" s="388">
        <v>900</v>
      </c>
      <c r="E208" s="388"/>
      <c r="F208" s="394"/>
      <c r="G208" s="395" t="s">
        <v>945</v>
      </c>
      <c r="H208" s="362"/>
      <c r="I208" s="362"/>
      <c r="J208" s="343"/>
    </row>
    <row r="209" spans="1:10" s="332" customFormat="1">
      <c r="A209" s="413">
        <v>240</v>
      </c>
      <c r="B209" s="390">
        <v>350</v>
      </c>
      <c r="C209" s="390"/>
      <c r="D209" s="390"/>
      <c r="E209" s="390"/>
      <c r="F209" s="391"/>
      <c r="G209" s="392" t="s">
        <v>1408</v>
      </c>
      <c r="H209" s="349"/>
      <c r="I209" s="349"/>
      <c r="J209" s="343"/>
    </row>
    <row r="210" spans="1:10" s="332" customFormat="1" ht="25.5">
      <c r="A210" s="413">
        <v>240</v>
      </c>
      <c r="B210" s="390">
        <v>350</v>
      </c>
      <c r="C210" s="390">
        <v>100</v>
      </c>
      <c r="D210" s="390"/>
      <c r="E210" s="390"/>
      <c r="F210" s="391"/>
      <c r="G210" s="392" t="s">
        <v>1409</v>
      </c>
      <c r="H210" s="349"/>
      <c r="I210" s="349"/>
      <c r="J210" s="343" t="s">
        <v>711</v>
      </c>
    </row>
    <row r="211" spans="1:10" s="332" customFormat="1" ht="25.5">
      <c r="A211" s="413">
        <v>240</v>
      </c>
      <c r="B211" s="390">
        <v>350</v>
      </c>
      <c r="C211" s="390">
        <v>100</v>
      </c>
      <c r="D211" s="388">
        <v>100</v>
      </c>
      <c r="E211" s="388"/>
      <c r="F211" s="394"/>
      <c r="G211" s="395" t="s">
        <v>1409</v>
      </c>
      <c r="H211" s="362"/>
      <c r="I211" s="362"/>
      <c r="J211" s="343"/>
    </row>
    <row r="212" spans="1:10" s="332" customFormat="1">
      <c r="A212" s="413">
        <v>240</v>
      </c>
      <c r="B212" s="390">
        <v>350</v>
      </c>
      <c r="C212" s="390">
        <v>100</v>
      </c>
      <c r="D212" s="388">
        <v>800</v>
      </c>
      <c r="E212" s="388"/>
      <c r="F212" s="394"/>
      <c r="G212" s="395" t="s">
        <v>944</v>
      </c>
      <c r="H212" s="362"/>
      <c r="I212" s="362"/>
      <c r="J212" s="343"/>
    </row>
    <row r="213" spans="1:10" s="332" customFormat="1">
      <c r="A213" s="413">
        <v>240</v>
      </c>
      <c r="B213" s="390">
        <v>350</v>
      </c>
      <c r="C213" s="390">
        <v>100</v>
      </c>
      <c r="D213" s="388">
        <v>900</v>
      </c>
      <c r="E213" s="388"/>
      <c r="F213" s="394"/>
      <c r="G213" s="395" t="s">
        <v>945</v>
      </c>
      <c r="H213" s="362"/>
      <c r="I213" s="362"/>
      <c r="J213" s="343"/>
    </row>
    <row r="214" spans="1:10" s="332" customFormat="1">
      <c r="A214" s="413">
        <v>240</v>
      </c>
      <c r="B214" s="390">
        <v>350</v>
      </c>
      <c r="C214" s="390">
        <v>200</v>
      </c>
      <c r="D214" s="390"/>
      <c r="E214" s="390"/>
      <c r="F214" s="391"/>
      <c r="G214" s="392" t="s">
        <v>1410</v>
      </c>
      <c r="H214" s="349"/>
      <c r="I214" s="349"/>
      <c r="J214" s="343" t="s">
        <v>712</v>
      </c>
    </row>
    <row r="215" spans="1:10" s="332" customFormat="1">
      <c r="A215" s="413">
        <v>240</v>
      </c>
      <c r="B215" s="390">
        <v>350</v>
      </c>
      <c r="C215" s="390">
        <v>200</v>
      </c>
      <c r="D215" s="388">
        <v>100</v>
      </c>
      <c r="E215" s="388"/>
      <c r="F215" s="394"/>
      <c r="G215" s="395" t="s">
        <v>1411</v>
      </c>
      <c r="H215" s="362">
        <v>4197941</v>
      </c>
      <c r="I215" s="362">
        <v>4447712</v>
      </c>
      <c r="J215" s="343"/>
    </row>
    <row r="216" spans="1:10" s="332" customFormat="1">
      <c r="A216" s="413">
        <v>240</v>
      </c>
      <c r="B216" s="390">
        <v>350</v>
      </c>
      <c r="C216" s="390">
        <v>200</v>
      </c>
      <c r="D216" s="388">
        <v>200</v>
      </c>
      <c r="E216" s="388"/>
      <c r="F216" s="394"/>
      <c r="G216" s="395" t="s">
        <v>1412</v>
      </c>
      <c r="H216" s="362">
        <v>61230</v>
      </c>
      <c r="I216" s="362">
        <v>176120</v>
      </c>
      <c r="J216" s="343"/>
    </row>
    <row r="217" spans="1:10" s="332" customFormat="1">
      <c r="A217" s="413">
        <v>240</v>
      </c>
      <c r="B217" s="390">
        <v>350</v>
      </c>
      <c r="C217" s="390">
        <v>200</v>
      </c>
      <c r="D217" s="388">
        <v>400</v>
      </c>
      <c r="E217" s="388"/>
      <c r="F217" s="394"/>
      <c r="G217" s="395" t="s">
        <v>1413</v>
      </c>
      <c r="H217" s="362"/>
      <c r="I217" s="362"/>
      <c r="J217" s="343"/>
    </row>
    <row r="218" spans="1:10" s="332" customFormat="1">
      <c r="A218" s="413">
        <v>240</v>
      </c>
      <c r="B218" s="390">
        <v>350</v>
      </c>
      <c r="C218" s="390">
        <v>200</v>
      </c>
      <c r="D218" s="388">
        <v>500</v>
      </c>
      <c r="E218" s="388"/>
      <c r="F218" s="394"/>
      <c r="G218" s="395" t="s">
        <v>1414</v>
      </c>
      <c r="H218" s="362"/>
      <c r="I218" s="362"/>
      <c r="J218" s="343"/>
    </row>
    <row r="219" spans="1:10" s="332" customFormat="1">
      <c r="A219" s="413">
        <v>240</v>
      </c>
      <c r="B219" s="390">
        <v>350</v>
      </c>
      <c r="C219" s="390">
        <v>200</v>
      </c>
      <c r="D219" s="388">
        <v>600</v>
      </c>
      <c r="E219" s="388"/>
      <c r="F219" s="394"/>
      <c r="G219" s="395" t="s">
        <v>1415</v>
      </c>
      <c r="H219" s="362"/>
      <c r="I219" s="362"/>
      <c r="J219" s="343"/>
    </row>
    <row r="220" spans="1:10" s="332" customFormat="1">
      <c r="A220" s="413">
        <v>240</v>
      </c>
      <c r="B220" s="390">
        <v>350</v>
      </c>
      <c r="C220" s="390">
        <v>200</v>
      </c>
      <c r="D220" s="388">
        <v>800</v>
      </c>
      <c r="E220" s="388"/>
      <c r="F220" s="394"/>
      <c r="G220" s="395" t="s">
        <v>944</v>
      </c>
      <c r="H220" s="362">
        <v>2563677</v>
      </c>
      <c r="I220" s="362">
        <v>2347884</v>
      </c>
      <c r="J220" s="343"/>
    </row>
    <row r="221" spans="1:10" s="332" customFormat="1">
      <c r="A221" s="413">
        <v>240</v>
      </c>
      <c r="B221" s="390">
        <v>350</v>
      </c>
      <c r="C221" s="390">
        <v>200</v>
      </c>
      <c r="D221" s="388">
        <v>900</v>
      </c>
      <c r="E221" s="388"/>
      <c r="F221" s="394"/>
      <c r="G221" s="395" t="s">
        <v>945</v>
      </c>
      <c r="H221" s="362">
        <v>245</v>
      </c>
      <c r="I221" s="362">
        <v>245</v>
      </c>
      <c r="J221" s="343"/>
    </row>
    <row r="222" spans="1:10" s="332" customFormat="1">
      <c r="A222" s="413">
        <v>240</v>
      </c>
      <c r="B222" s="390">
        <v>400</v>
      </c>
      <c r="C222" s="390"/>
      <c r="D222" s="390"/>
      <c r="E222" s="390"/>
      <c r="F222" s="391"/>
      <c r="G222" s="392" t="s">
        <v>1416</v>
      </c>
      <c r="H222" s="349"/>
      <c r="I222" s="349"/>
      <c r="J222" s="343" t="s">
        <v>713</v>
      </c>
    </row>
    <row r="223" spans="1:10" s="332" customFormat="1">
      <c r="A223" s="413">
        <v>240</v>
      </c>
      <c r="B223" s="390">
        <v>400</v>
      </c>
      <c r="C223" s="388">
        <v>100</v>
      </c>
      <c r="D223" s="388"/>
      <c r="E223" s="388"/>
      <c r="F223" s="394"/>
      <c r="G223" s="395" t="s">
        <v>1417</v>
      </c>
      <c r="H223" s="362"/>
      <c r="I223" s="362"/>
      <c r="J223" s="343"/>
    </row>
    <row r="224" spans="1:10" s="332" customFormat="1">
      <c r="A224" s="413">
        <v>240</v>
      </c>
      <c r="B224" s="390">
        <v>400</v>
      </c>
      <c r="C224" s="388">
        <v>200</v>
      </c>
      <c r="D224" s="388"/>
      <c r="E224" s="388"/>
      <c r="F224" s="394"/>
      <c r="G224" s="395" t="s">
        <v>1418</v>
      </c>
      <c r="H224" s="362"/>
      <c r="I224" s="362"/>
      <c r="J224" s="343"/>
    </row>
    <row r="225" spans="1:10" s="332" customFormat="1">
      <c r="A225" s="413">
        <v>240</v>
      </c>
      <c r="B225" s="390">
        <v>450</v>
      </c>
      <c r="C225" s="390"/>
      <c r="D225" s="390"/>
      <c r="E225" s="390"/>
      <c r="F225" s="391"/>
      <c r="G225" s="392" t="s">
        <v>1419</v>
      </c>
      <c r="H225" s="349"/>
      <c r="I225" s="349"/>
      <c r="J225" s="343" t="s">
        <v>714</v>
      </c>
    </row>
    <row r="226" spans="1:10" s="332" customFormat="1">
      <c r="A226" s="413">
        <v>240</v>
      </c>
      <c r="B226" s="390">
        <v>450</v>
      </c>
      <c r="C226" s="388">
        <v>100</v>
      </c>
      <c r="D226" s="388"/>
      <c r="E226" s="388"/>
      <c r="F226" s="394"/>
      <c r="G226" s="395" t="s">
        <v>110</v>
      </c>
      <c r="H226" s="362"/>
      <c r="I226" s="362"/>
      <c r="J226" s="343"/>
    </row>
    <row r="227" spans="1:10" s="332" customFormat="1">
      <c r="A227" s="413">
        <v>240</v>
      </c>
      <c r="B227" s="390">
        <v>450</v>
      </c>
      <c r="C227" s="388">
        <v>200</v>
      </c>
      <c r="D227" s="388"/>
      <c r="E227" s="388"/>
      <c r="F227" s="394"/>
      <c r="G227" s="395" t="s">
        <v>1382</v>
      </c>
      <c r="H227" s="362">
        <v>51763</v>
      </c>
      <c r="I227" s="362">
        <v>377488</v>
      </c>
      <c r="J227" s="343"/>
    </row>
    <row r="228" spans="1:10" s="332" customFormat="1">
      <c r="A228" s="413">
        <v>240</v>
      </c>
      <c r="B228" s="390">
        <v>450</v>
      </c>
      <c r="C228" s="388">
        <v>300</v>
      </c>
      <c r="D228" s="388"/>
      <c r="E228" s="388"/>
      <c r="F228" s="394"/>
      <c r="G228" s="395" t="s">
        <v>1420</v>
      </c>
      <c r="H228" s="362">
        <v>0</v>
      </c>
      <c r="I228" s="362">
        <v>896234</v>
      </c>
      <c r="J228" s="343"/>
    </row>
    <row r="229" spans="1:10" s="332" customFormat="1">
      <c r="A229" s="413">
        <v>240</v>
      </c>
      <c r="B229" s="390">
        <v>450</v>
      </c>
      <c r="C229" s="388">
        <v>400</v>
      </c>
      <c r="D229" s="388"/>
      <c r="E229" s="388"/>
      <c r="F229" s="394"/>
      <c r="G229" s="395" t="s">
        <v>1421</v>
      </c>
      <c r="H229" s="362">
        <v>287520</v>
      </c>
      <c r="I229" s="362">
        <v>259987</v>
      </c>
      <c r="J229" s="343"/>
    </row>
    <row r="230" spans="1:10" s="332" customFormat="1">
      <c r="A230" s="413">
        <v>240</v>
      </c>
      <c r="B230" s="390">
        <v>450</v>
      </c>
      <c r="C230" s="388">
        <v>500</v>
      </c>
      <c r="D230" s="388"/>
      <c r="E230" s="388"/>
      <c r="F230" s="394"/>
      <c r="G230" s="395" t="s">
        <v>1422</v>
      </c>
      <c r="H230" s="362"/>
      <c r="I230" s="362"/>
      <c r="J230" s="343"/>
    </row>
    <row r="231" spans="1:10" s="332" customFormat="1">
      <c r="A231" s="413">
        <v>240</v>
      </c>
      <c r="B231" s="390">
        <v>450</v>
      </c>
      <c r="C231" s="388">
        <v>600</v>
      </c>
      <c r="D231" s="388"/>
      <c r="E231" s="388"/>
      <c r="F231" s="394"/>
      <c r="G231" s="395" t="s">
        <v>1423</v>
      </c>
      <c r="H231" s="362"/>
      <c r="I231" s="362"/>
      <c r="J231" s="343"/>
    </row>
    <row r="232" spans="1:10" s="332" customFormat="1">
      <c r="A232" s="413">
        <v>240</v>
      </c>
      <c r="B232" s="390">
        <v>450</v>
      </c>
      <c r="C232" s="388">
        <v>700</v>
      </c>
      <c r="D232" s="388"/>
      <c r="E232" s="388"/>
      <c r="F232" s="394"/>
      <c r="G232" s="395" t="s">
        <v>1424</v>
      </c>
      <c r="H232" s="362"/>
      <c r="I232" s="362"/>
      <c r="J232" s="343"/>
    </row>
    <row r="233" spans="1:10" s="332" customFormat="1">
      <c r="A233" s="413">
        <v>240</v>
      </c>
      <c r="B233" s="390">
        <v>450</v>
      </c>
      <c r="C233" s="388">
        <v>800</v>
      </c>
      <c r="D233" s="388"/>
      <c r="E233" s="388"/>
      <c r="F233" s="394"/>
      <c r="G233" s="395" t="s">
        <v>605</v>
      </c>
      <c r="H233" s="342"/>
      <c r="I233" s="342"/>
      <c r="J233" s="343"/>
    </row>
    <row r="234" spans="1:10" s="332" customFormat="1">
      <c r="A234" s="413">
        <v>240</v>
      </c>
      <c r="B234" s="390">
        <v>450</v>
      </c>
      <c r="C234" s="388">
        <v>900</v>
      </c>
      <c r="D234" s="388"/>
      <c r="E234" s="388"/>
      <c r="F234" s="394"/>
      <c r="G234" s="395" t="s">
        <v>1425</v>
      </c>
      <c r="H234" s="362">
        <v>0</v>
      </c>
      <c r="I234" s="362">
        <v>556</v>
      </c>
      <c r="J234" s="343"/>
    </row>
    <row r="235" spans="1:10" s="332" customFormat="1">
      <c r="A235" s="413">
        <v>240</v>
      </c>
      <c r="B235" s="390">
        <v>500</v>
      </c>
      <c r="C235" s="390"/>
      <c r="D235" s="390"/>
      <c r="E235" s="390"/>
      <c r="F235" s="391"/>
      <c r="G235" s="392" t="s">
        <v>1442</v>
      </c>
      <c r="H235" s="349"/>
      <c r="I235" s="349"/>
      <c r="J235" s="343" t="s">
        <v>715</v>
      </c>
    </row>
    <row r="236" spans="1:10" s="332" customFormat="1">
      <c r="A236" s="413">
        <v>240</v>
      </c>
      <c r="B236" s="390">
        <v>500</v>
      </c>
      <c r="C236" s="388">
        <v>100</v>
      </c>
      <c r="D236" s="388"/>
      <c r="E236" s="388"/>
      <c r="F236" s="394"/>
      <c r="G236" s="395" t="s">
        <v>1443</v>
      </c>
      <c r="H236" s="362">
        <v>98426</v>
      </c>
      <c r="I236" s="362">
        <v>1545329</v>
      </c>
      <c r="J236" s="343"/>
    </row>
    <row r="237" spans="1:10" s="332" customFormat="1">
      <c r="A237" s="413">
        <v>240</v>
      </c>
      <c r="B237" s="390">
        <v>500</v>
      </c>
      <c r="C237" s="388">
        <v>200</v>
      </c>
      <c r="D237" s="388"/>
      <c r="E237" s="388"/>
      <c r="F237" s="394"/>
      <c r="G237" s="395" t="s">
        <v>1444</v>
      </c>
      <c r="H237" s="362">
        <v>0</v>
      </c>
      <c r="I237" s="362">
        <v>32213</v>
      </c>
      <c r="J237" s="343"/>
    </row>
    <row r="238" spans="1:10" s="332" customFormat="1">
      <c r="A238" s="413">
        <v>240</v>
      </c>
      <c r="B238" s="390">
        <v>500</v>
      </c>
      <c r="C238" s="388">
        <v>300</v>
      </c>
      <c r="D238" s="388"/>
      <c r="E238" s="388"/>
      <c r="F238" s="394"/>
      <c r="G238" s="395" t="s">
        <v>1445</v>
      </c>
      <c r="H238" s="362">
        <v>21685</v>
      </c>
      <c r="I238" s="362">
        <v>3460</v>
      </c>
      <c r="J238" s="343"/>
    </row>
    <row r="239" spans="1:10" s="332" customFormat="1">
      <c r="A239" s="413">
        <v>240</v>
      </c>
      <c r="B239" s="390">
        <v>500</v>
      </c>
      <c r="C239" s="388">
        <v>400</v>
      </c>
      <c r="D239" s="388"/>
      <c r="E239" s="388"/>
      <c r="F239" s="394"/>
      <c r="G239" s="395" t="s">
        <v>1446</v>
      </c>
      <c r="H239" s="362"/>
      <c r="I239" s="362"/>
      <c r="J239" s="343"/>
    </row>
    <row r="240" spans="1:10" s="332" customFormat="1">
      <c r="A240" s="413">
        <v>240</v>
      </c>
      <c r="B240" s="390">
        <v>500</v>
      </c>
      <c r="C240" s="388">
        <v>500</v>
      </c>
      <c r="D240" s="388"/>
      <c r="E240" s="388"/>
      <c r="F240" s="394"/>
      <c r="G240" s="395" t="s">
        <v>1447</v>
      </c>
      <c r="H240" s="362"/>
      <c r="I240" s="362"/>
      <c r="J240" s="343"/>
    </row>
    <row r="241" spans="1:10" s="332" customFormat="1">
      <c r="A241" s="413">
        <v>240</v>
      </c>
      <c r="B241" s="390">
        <v>500</v>
      </c>
      <c r="C241" s="388">
        <v>600</v>
      </c>
      <c r="D241" s="388"/>
      <c r="E241" s="388"/>
      <c r="F241" s="394"/>
      <c r="G241" s="395" t="s">
        <v>1448</v>
      </c>
      <c r="H241" s="362"/>
      <c r="I241" s="362">
        <v>11103</v>
      </c>
      <c r="J241" s="343"/>
    </row>
    <row r="242" spans="1:10" s="332" customFormat="1">
      <c r="A242" s="413">
        <v>240</v>
      </c>
      <c r="B242" s="390">
        <v>500</v>
      </c>
      <c r="C242" s="388">
        <v>700</v>
      </c>
      <c r="D242" s="388"/>
      <c r="E242" s="388"/>
      <c r="F242" s="394"/>
      <c r="G242" s="395" t="s">
        <v>1449</v>
      </c>
      <c r="H242" s="362"/>
      <c r="I242" s="362"/>
      <c r="J242" s="343"/>
    </row>
    <row r="243" spans="1:10" s="332" customFormat="1">
      <c r="A243" s="413">
        <v>240</v>
      </c>
      <c r="B243" s="390">
        <v>500</v>
      </c>
      <c r="C243" s="388">
        <v>800</v>
      </c>
      <c r="D243" s="388"/>
      <c r="E243" s="388"/>
      <c r="F243" s="394"/>
      <c r="G243" s="395" t="s">
        <v>1450</v>
      </c>
      <c r="H243" s="362"/>
      <c r="I243" s="362"/>
      <c r="J243" s="343"/>
    </row>
    <row r="244" spans="1:10" s="332" customFormat="1">
      <c r="A244" s="413">
        <v>240</v>
      </c>
      <c r="B244" s="390">
        <v>500</v>
      </c>
      <c r="C244" s="388">
        <v>900</v>
      </c>
      <c r="D244" s="388"/>
      <c r="E244" s="388"/>
      <c r="F244" s="394"/>
      <c r="G244" s="395" t="s">
        <v>1451</v>
      </c>
      <c r="H244" s="362">
        <v>0</v>
      </c>
      <c r="I244" s="362">
        <v>6357</v>
      </c>
      <c r="J244" s="343"/>
    </row>
    <row r="245" spans="1:10" s="332" customFormat="1">
      <c r="A245" s="413">
        <v>240</v>
      </c>
      <c r="B245" s="390">
        <v>550</v>
      </c>
      <c r="C245" s="390"/>
      <c r="D245" s="390"/>
      <c r="E245" s="390"/>
      <c r="F245" s="391"/>
      <c r="G245" s="392" t="s">
        <v>1452</v>
      </c>
      <c r="H245" s="349"/>
      <c r="I245" s="349"/>
      <c r="J245" s="343"/>
    </row>
    <row r="246" spans="1:10" s="332" customFormat="1">
      <c r="A246" s="413">
        <v>240</v>
      </c>
      <c r="B246" s="390">
        <v>550</v>
      </c>
      <c r="C246" s="388">
        <v>100</v>
      </c>
      <c r="D246" s="388"/>
      <c r="E246" s="388"/>
      <c r="F246" s="394"/>
      <c r="G246" s="393" t="s">
        <v>1453</v>
      </c>
      <c r="H246" s="345"/>
      <c r="I246" s="345"/>
      <c r="J246" s="343" t="s">
        <v>716</v>
      </c>
    </row>
    <row r="247" spans="1:10" s="332" customFormat="1">
      <c r="A247" s="413">
        <v>240</v>
      </c>
      <c r="B247" s="390">
        <v>550</v>
      </c>
      <c r="C247" s="390">
        <v>200</v>
      </c>
      <c r="D247" s="390"/>
      <c r="E247" s="390"/>
      <c r="F247" s="391"/>
      <c r="G247" s="392" t="s">
        <v>1454</v>
      </c>
      <c r="H247" s="349"/>
      <c r="I247" s="349"/>
      <c r="J247" s="343" t="s">
        <v>717</v>
      </c>
    </row>
    <row r="248" spans="1:10" s="332" customFormat="1">
      <c r="A248" s="413">
        <v>240</v>
      </c>
      <c r="B248" s="390">
        <v>550</v>
      </c>
      <c r="C248" s="390">
        <v>200</v>
      </c>
      <c r="D248" s="388">
        <v>100</v>
      </c>
      <c r="E248" s="388"/>
      <c r="F248" s="394"/>
      <c r="G248" s="395" t="s">
        <v>1455</v>
      </c>
      <c r="H248" s="362">
        <v>672535</v>
      </c>
      <c r="I248" s="362">
        <v>608636</v>
      </c>
      <c r="J248" s="343"/>
    </row>
    <row r="249" spans="1:10" s="332" customFormat="1">
      <c r="A249" s="413">
        <v>240</v>
      </c>
      <c r="B249" s="390">
        <v>550</v>
      </c>
      <c r="C249" s="390">
        <v>200</v>
      </c>
      <c r="D249" s="388">
        <v>200</v>
      </c>
      <c r="E249" s="388"/>
      <c r="F249" s="394"/>
      <c r="G249" s="395" t="s">
        <v>1456</v>
      </c>
      <c r="H249" s="362">
        <v>2223879</v>
      </c>
      <c r="I249" s="362">
        <v>2184908</v>
      </c>
      <c r="J249" s="343"/>
    </row>
    <row r="250" spans="1:10" s="332" customFormat="1">
      <c r="A250" s="413">
        <v>240</v>
      </c>
      <c r="B250" s="390">
        <v>550</v>
      </c>
      <c r="C250" s="390">
        <v>300</v>
      </c>
      <c r="D250" s="390"/>
      <c r="E250" s="390"/>
      <c r="F250" s="391"/>
      <c r="G250" s="392" t="s">
        <v>1457</v>
      </c>
      <c r="H250" s="349"/>
      <c r="I250" s="349"/>
      <c r="J250" s="343" t="s">
        <v>718</v>
      </c>
    </row>
    <row r="251" spans="1:10" s="332" customFormat="1">
      <c r="A251" s="413">
        <v>240</v>
      </c>
      <c r="B251" s="390">
        <v>550</v>
      </c>
      <c r="C251" s="390">
        <v>300</v>
      </c>
      <c r="D251" s="388">
        <v>100</v>
      </c>
      <c r="E251" s="388"/>
      <c r="F251" s="394"/>
      <c r="G251" s="395" t="s">
        <v>1458</v>
      </c>
      <c r="H251" s="416"/>
      <c r="I251" s="416"/>
      <c r="J251" s="374"/>
    </row>
    <row r="252" spans="1:10" s="332" customFormat="1">
      <c r="A252" s="413">
        <v>240</v>
      </c>
      <c r="B252" s="390">
        <v>550</v>
      </c>
      <c r="C252" s="390">
        <v>300</v>
      </c>
      <c r="D252" s="388">
        <v>200</v>
      </c>
      <c r="E252" s="388"/>
      <c r="F252" s="394"/>
      <c r="G252" s="395" t="s">
        <v>1459</v>
      </c>
      <c r="H252" s="416"/>
      <c r="I252" s="416"/>
      <c r="J252" s="374"/>
    </row>
    <row r="253" spans="1:10" s="332" customFormat="1">
      <c r="A253" s="413">
        <v>240</v>
      </c>
      <c r="B253" s="390">
        <v>550</v>
      </c>
      <c r="C253" s="390">
        <v>400</v>
      </c>
      <c r="D253" s="390"/>
      <c r="E253" s="390"/>
      <c r="F253" s="391"/>
      <c r="G253" s="392" t="s">
        <v>1460</v>
      </c>
      <c r="H253" s="349"/>
      <c r="I253" s="349"/>
      <c r="J253" s="343" t="s">
        <v>719</v>
      </c>
    </row>
    <row r="254" spans="1:10" s="332" customFormat="1">
      <c r="A254" s="413">
        <v>240</v>
      </c>
      <c r="B254" s="390">
        <v>550</v>
      </c>
      <c r="C254" s="390">
        <v>400</v>
      </c>
      <c r="D254" s="388">
        <v>50</v>
      </c>
      <c r="E254" s="388"/>
      <c r="F254" s="394"/>
      <c r="G254" s="395" t="s">
        <v>1461</v>
      </c>
      <c r="H254" s="412"/>
      <c r="I254" s="412"/>
      <c r="J254" s="405"/>
    </row>
    <row r="255" spans="1:10" s="332" customFormat="1">
      <c r="A255" s="413">
        <v>240</v>
      </c>
      <c r="B255" s="390">
        <v>550</v>
      </c>
      <c r="C255" s="390">
        <v>400</v>
      </c>
      <c r="D255" s="388">
        <v>100</v>
      </c>
      <c r="E255" s="388"/>
      <c r="F255" s="394"/>
      <c r="G255" s="395" t="s">
        <v>1462</v>
      </c>
      <c r="H255" s="412"/>
      <c r="I255" s="412"/>
      <c r="J255" s="343"/>
    </row>
    <row r="256" spans="1:10" s="332" customFormat="1">
      <c r="A256" s="413">
        <v>240</v>
      </c>
      <c r="B256" s="390">
        <v>550</v>
      </c>
      <c r="C256" s="390">
        <v>400</v>
      </c>
      <c r="D256" s="388">
        <v>150</v>
      </c>
      <c r="E256" s="388"/>
      <c r="F256" s="394"/>
      <c r="G256" s="395" t="s">
        <v>1463</v>
      </c>
      <c r="H256" s="412"/>
      <c r="I256" s="412"/>
      <c r="J256" s="343"/>
    </row>
    <row r="257" spans="1:10" s="332" customFormat="1">
      <c r="A257" s="413">
        <v>240</v>
      </c>
      <c r="B257" s="390">
        <v>550</v>
      </c>
      <c r="C257" s="390">
        <v>400</v>
      </c>
      <c r="D257" s="388">
        <v>200</v>
      </c>
      <c r="E257" s="388"/>
      <c r="F257" s="394"/>
      <c r="G257" s="395" t="s">
        <v>1464</v>
      </c>
      <c r="H257" s="412"/>
      <c r="I257" s="412">
        <v>874</v>
      </c>
      <c r="J257" s="343"/>
    </row>
    <row r="258" spans="1:10" s="332" customFormat="1">
      <c r="A258" s="413">
        <v>240</v>
      </c>
      <c r="B258" s="390">
        <v>550</v>
      </c>
      <c r="C258" s="390">
        <v>400</v>
      </c>
      <c r="D258" s="390">
        <v>250</v>
      </c>
      <c r="E258" s="390"/>
      <c r="F258" s="391"/>
      <c r="G258" s="404" t="s">
        <v>1465</v>
      </c>
      <c r="H258" s="349"/>
      <c r="I258" s="349"/>
      <c r="J258" s="343"/>
    </row>
    <row r="259" spans="1:10" s="332" customFormat="1">
      <c r="A259" s="413">
        <v>240</v>
      </c>
      <c r="B259" s="390">
        <v>550</v>
      </c>
      <c r="C259" s="390">
        <v>400</v>
      </c>
      <c r="D259" s="390">
        <v>250</v>
      </c>
      <c r="E259" s="388">
        <v>10</v>
      </c>
      <c r="F259" s="394"/>
      <c r="G259" s="395" t="s">
        <v>1465</v>
      </c>
      <c r="H259" s="362"/>
      <c r="I259" s="362"/>
      <c r="J259" s="343"/>
    </row>
    <row r="260" spans="1:10" s="332" customFormat="1">
      <c r="A260" s="413">
        <v>240</v>
      </c>
      <c r="B260" s="390">
        <v>550</v>
      </c>
      <c r="C260" s="390">
        <v>400</v>
      </c>
      <c r="D260" s="390">
        <v>250</v>
      </c>
      <c r="E260" s="388">
        <v>20</v>
      </c>
      <c r="F260" s="394"/>
      <c r="G260" s="395" t="s">
        <v>1466</v>
      </c>
      <c r="H260" s="362"/>
      <c r="I260" s="362"/>
      <c r="J260" s="343"/>
    </row>
    <row r="261" spans="1:10" s="332" customFormat="1">
      <c r="A261" s="413">
        <v>240</v>
      </c>
      <c r="B261" s="390">
        <v>550</v>
      </c>
      <c r="C261" s="390">
        <v>400</v>
      </c>
      <c r="D261" s="388">
        <v>300</v>
      </c>
      <c r="E261" s="388"/>
      <c r="F261" s="394"/>
      <c r="G261" s="395" t="s">
        <v>1467</v>
      </c>
      <c r="H261" s="362"/>
      <c r="I261" s="362"/>
      <c r="J261" s="343"/>
    </row>
    <row r="262" spans="1:10" s="332" customFormat="1">
      <c r="A262" s="413">
        <v>240</v>
      </c>
      <c r="B262" s="390">
        <v>550</v>
      </c>
      <c r="C262" s="390">
        <v>400</v>
      </c>
      <c r="D262" s="388">
        <v>350</v>
      </c>
      <c r="E262" s="388"/>
      <c r="F262" s="394"/>
      <c r="G262" s="395" t="s">
        <v>1468</v>
      </c>
      <c r="H262" s="362">
        <v>10518</v>
      </c>
      <c r="I262" s="362">
        <v>16192</v>
      </c>
      <c r="J262" s="343"/>
    </row>
    <row r="263" spans="1:10" s="332" customFormat="1">
      <c r="A263" s="413">
        <v>240</v>
      </c>
      <c r="B263" s="390">
        <v>550</v>
      </c>
      <c r="C263" s="390">
        <v>400</v>
      </c>
      <c r="D263" s="388">
        <v>400</v>
      </c>
      <c r="E263" s="388"/>
      <c r="F263" s="394"/>
      <c r="G263" s="395" t="s">
        <v>1469</v>
      </c>
      <c r="H263" s="362"/>
      <c r="I263" s="362"/>
      <c r="J263" s="343"/>
    </row>
    <row r="264" spans="1:10" s="332" customFormat="1">
      <c r="A264" s="413">
        <v>240</v>
      </c>
      <c r="B264" s="390">
        <v>550</v>
      </c>
      <c r="C264" s="390">
        <v>400</v>
      </c>
      <c r="D264" s="390">
        <v>450</v>
      </c>
      <c r="E264" s="390"/>
      <c r="F264" s="391"/>
      <c r="G264" s="404" t="s">
        <v>1470</v>
      </c>
      <c r="H264" s="349"/>
      <c r="I264" s="349"/>
      <c r="J264" s="343"/>
    </row>
    <row r="265" spans="1:10" s="332" customFormat="1">
      <c r="A265" s="413">
        <v>240</v>
      </c>
      <c r="B265" s="390">
        <v>550</v>
      </c>
      <c r="C265" s="390">
        <v>400</v>
      </c>
      <c r="D265" s="390">
        <v>450</v>
      </c>
      <c r="E265" s="388">
        <v>10</v>
      </c>
      <c r="F265" s="394"/>
      <c r="G265" s="395" t="s">
        <v>1470</v>
      </c>
      <c r="H265" s="362"/>
      <c r="I265" s="362">
        <v>11058</v>
      </c>
      <c r="J265" s="343"/>
    </row>
    <row r="266" spans="1:10" s="332" customFormat="1">
      <c r="A266" s="413">
        <v>240</v>
      </c>
      <c r="B266" s="390">
        <v>550</v>
      </c>
      <c r="C266" s="390">
        <v>400</v>
      </c>
      <c r="D266" s="390">
        <v>450</v>
      </c>
      <c r="E266" s="388">
        <v>20</v>
      </c>
      <c r="F266" s="394"/>
      <c r="G266" s="395" t="s">
        <v>1471</v>
      </c>
      <c r="H266" s="362">
        <v>378897</v>
      </c>
      <c r="I266" s="362">
        <v>359313</v>
      </c>
      <c r="J266" s="343"/>
    </row>
    <row r="267" spans="1:10" s="332" customFormat="1">
      <c r="A267" s="413">
        <v>240</v>
      </c>
      <c r="B267" s="390">
        <v>550</v>
      </c>
      <c r="C267" s="390">
        <v>400</v>
      </c>
      <c r="D267" s="388">
        <v>500</v>
      </c>
      <c r="E267" s="388"/>
      <c r="F267" s="394"/>
      <c r="G267" s="395" t="s">
        <v>1472</v>
      </c>
      <c r="H267" s="362">
        <v>451868</v>
      </c>
      <c r="I267" s="362">
        <v>182432</v>
      </c>
      <c r="J267" s="343"/>
    </row>
    <row r="268" spans="1:10" s="332" customFormat="1">
      <c r="A268" s="413">
        <v>240</v>
      </c>
      <c r="B268" s="390">
        <v>550</v>
      </c>
      <c r="C268" s="390">
        <v>400</v>
      </c>
      <c r="D268" s="388">
        <v>600</v>
      </c>
      <c r="E268" s="388"/>
      <c r="F268" s="394"/>
      <c r="G268" s="395" t="s">
        <v>82</v>
      </c>
      <c r="H268" s="362">
        <v>176585</v>
      </c>
      <c r="I268" s="362">
        <v>168985</v>
      </c>
      <c r="J268" s="343"/>
    </row>
    <row r="269" spans="1:10" s="332" customFormat="1">
      <c r="A269" s="413">
        <v>240</v>
      </c>
      <c r="B269" s="390">
        <v>550</v>
      </c>
      <c r="C269" s="390">
        <v>400</v>
      </c>
      <c r="D269" s="390">
        <v>700</v>
      </c>
      <c r="E269" s="390"/>
      <c r="F269" s="391"/>
      <c r="G269" s="404" t="s">
        <v>1473</v>
      </c>
      <c r="H269" s="349"/>
      <c r="I269" s="349"/>
      <c r="J269" s="343"/>
    </row>
    <row r="270" spans="1:10" s="332" customFormat="1">
      <c r="A270" s="413">
        <v>240</v>
      </c>
      <c r="B270" s="390">
        <v>550</v>
      </c>
      <c r="C270" s="390">
        <v>400</v>
      </c>
      <c r="D270" s="390">
        <v>700</v>
      </c>
      <c r="E270" s="388">
        <v>10</v>
      </c>
      <c r="F270" s="394"/>
      <c r="G270" s="395" t="s">
        <v>943</v>
      </c>
      <c r="H270" s="362"/>
      <c r="I270" s="362"/>
      <c r="J270" s="343"/>
    </row>
    <row r="271" spans="1:10" s="332" customFormat="1">
      <c r="A271" s="413">
        <v>240</v>
      </c>
      <c r="B271" s="390">
        <v>550</v>
      </c>
      <c r="C271" s="390">
        <v>400</v>
      </c>
      <c r="D271" s="390">
        <v>700</v>
      </c>
      <c r="E271" s="388">
        <v>20</v>
      </c>
      <c r="F271" s="394"/>
      <c r="G271" s="395" t="s">
        <v>1473</v>
      </c>
      <c r="H271" s="362">
        <v>19327</v>
      </c>
      <c r="I271" s="362">
        <v>16905</v>
      </c>
      <c r="J271" s="343"/>
    </row>
    <row r="272" spans="1:10" s="332" customFormat="1">
      <c r="A272" s="413">
        <v>240</v>
      </c>
      <c r="B272" s="390">
        <v>550</v>
      </c>
      <c r="C272" s="390">
        <v>400</v>
      </c>
      <c r="D272" s="388">
        <v>800</v>
      </c>
      <c r="E272" s="388"/>
      <c r="F272" s="394"/>
      <c r="G272" s="395" t="s">
        <v>944</v>
      </c>
      <c r="H272" s="362">
        <v>-768</v>
      </c>
      <c r="I272" s="362">
        <v>29251</v>
      </c>
      <c r="J272" s="343"/>
    </row>
    <row r="273" spans="1:10" s="332" customFormat="1">
      <c r="A273" s="413">
        <v>240</v>
      </c>
      <c r="B273" s="390">
        <v>550</v>
      </c>
      <c r="C273" s="390">
        <v>400</v>
      </c>
      <c r="D273" s="388">
        <v>900</v>
      </c>
      <c r="E273" s="388"/>
      <c r="F273" s="394"/>
      <c r="G273" s="395" t="s">
        <v>945</v>
      </c>
      <c r="H273" s="362"/>
      <c r="I273" s="362"/>
      <c r="J273" s="343"/>
    </row>
    <row r="274" spans="1:10" s="386" customFormat="1">
      <c r="A274" s="398">
        <v>250</v>
      </c>
      <c r="B274" s="399">
        <v>0</v>
      </c>
      <c r="C274" s="399">
        <v>0</v>
      </c>
      <c r="D274" s="399">
        <v>0</v>
      </c>
      <c r="E274" s="399">
        <v>0</v>
      </c>
      <c r="F274" s="400">
        <v>0</v>
      </c>
      <c r="G274" s="401" t="s">
        <v>88</v>
      </c>
      <c r="H274" s="406"/>
      <c r="I274" s="406"/>
      <c r="J274" s="403"/>
    </row>
    <row r="275" spans="1:10" s="332" customFormat="1">
      <c r="A275" s="413">
        <v>250</v>
      </c>
      <c r="B275" s="390">
        <v>100</v>
      </c>
      <c r="C275" s="390"/>
      <c r="D275" s="390"/>
      <c r="E275" s="390"/>
      <c r="F275" s="391"/>
      <c r="G275" s="392" t="s">
        <v>1483</v>
      </c>
      <c r="H275" s="349"/>
      <c r="I275" s="349"/>
      <c r="J275" s="343"/>
    </row>
    <row r="276" spans="1:10" s="332" customFormat="1">
      <c r="A276" s="413">
        <v>250</v>
      </c>
      <c r="B276" s="390">
        <v>100</v>
      </c>
      <c r="C276" s="388">
        <v>100</v>
      </c>
      <c r="D276" s="388"/>
      <c r="E276" s="388"/>
      <c r="F276" s="394"/>
      <c r="G276" s="393" t="s">
        <v>89</v>
      </c>
      <c r="H276" s="345">
        <v>1023</v>
      </c>
      <c r="I276" s="345">
        <v>0</v>
      </c>
      <c r="J276" s="343" t="s">
        <v>198</v>
      </c>
    </row>
    <row r="277" spans="1:10" s="332" customFormat="1">
      <c r="A277" s="413">
        <v>250</v>
      </c>
      <c r="B277" s="390">
        <v>100</v>
      </c>
      <c r="C277" s="388">
        <v>200</v>
      </c>
      <c r="D277" s="388"/>
      <c r="E277" s="388"/>
      <c r="F277" s="394"/>
      <c r="G277" s="393" t="s">
        <v>1484</v>
      </c>
      <c r="H277" s="345"/>
      <c r="I277" s="345"/>
      <c r="J277" s="343" t="s">
        <v>199</v>
      </c>
    </row>
    <row r="278" spans="1:10" s="332" customFormat="1">
      <c r="A278" s="413">
        <v>250</v>
      </c>
      <c r="B278" s="390">
        <v>200</v>
      </c>
      <c r="C278" s="388"/>
      <c r="D278" s="388"/>
      <c r="E278" s="388"/>
      <c r="F278" s="394"/>
      <c r="G278" s="392" t="s">
        <v>1485</v>
      </c>
      <c r="H278" s="349"/>
      <c r="I278" s="349"/>
      <c r="J278" s="343"/>
    </row>
    <row r="279" spans="1:10" s="332" customFormat="1">
      <c r="A279" s="413">
        <v>250</v>
      </c>
      <c r="B279" s="390">
        <v>200</v>
      </c>
      <c r="C279" s="388">
        <v>100</v>
      </c>
      <c r="D279" s="388"/>
      <c r="E279" s="388"/>
      <c r="F279" s="394"/>
      <c r="G279" s="393" t="s">
        <v>90</v>
      </c>
      <c r="H279" s="345">
        <v>10073</v>
      </c>
      <c r="I279" s="345">
        <v>10575</v>
      </c>
      <c r="J279" s="343" t="s">
        <v>200</v>
      </c>
    </row>
    <row r="280" spans="1:10" s="332" customFormat="1">
      <c r="A280" s="413">
        <v>250</v>
      </c>
      <c r="B280" s="390">
        <v>200</v>
      </c>
      <c r="C280" s="388">
        <v>200</v>
      </c>
      <c r="D280" s="388"/>
      <c r="E280" s="388"/>
      <c r="F280" s="417"/>
      <c r="G280" s="397" t="s">
        <v>1486</v>
      </c>
      <c r="H280" s="362"/>
      <c r="I280" s="362"/>
      <c r="J280" s="374" t="s">
        <v>201</v>
      </c>
    </row>
    <row r="281" spans="1:10" s="386" customFormat="1">
      <c r="A281" s="398">
        <v>290</v>
      </c>
      <c r="B281" s="399">
        <v>0</v>
      </c>
      <c r="C281" s="399">
        <v>0</v>
      </c>
      <c r="D281" s="399">
        <v>0</v>
      </c>
      <c r="E281" s="399">
        <v>0</v>
      </c>
      <c r="F281" s="400">
        <v>0</v>
      </c>
      <c r="G281" s="401" t="s">
        <v>1487</v>
      </c>
      <c r="H281" s="406"/>
      <c r="I281" s="406"/>
      <c r="J281" s="403"/>
    </row>
    <row r="282" spans="1:10" s="332" customFormat="1">
      <c r="A282" s="413">
        <v>290</v>
      </c>
      <c r="B282" s="388">
        <v>100</v>
      </c>
      <c r="C282" s="388"/>
      <c r="D282" s="388"/>
      <c r="E282" s="388"/>
      <c r="F282" s="394"/>
      <c r="G282" s="395" t="s">
        <v>1488</v>
      </c>
      <c r="H282" s="349"/>
      <c r="I282" s="349"/>
      <c r="J282" s="210"/>
    </row>
    <row r="283" spans="1:10" s="332" customFormat="1">
      <c r="A283" s="413">
        <v>290</v>
      </c>
      <c r="B283" s="388">
        <v>200</v>
      </c>
      <c r="C283" s="388"/>
      <c r="D283" s="388"/>
      <c r="E283" s="388"/>
      <c r="F283" s="394"/>
      <c r="G283" s="395" t="s">
        <v>1489</v>
      </c>
      <c r="H283" s="349"/>
      <c r="I283" s="349"/>
      <c r="J283" s="210"/>
    </row>
    <row r="284" spans="1:10" s="332" customFormat="1">
      <c r="A284" s="413">
        <v>290</v>
      </c>
      <c r="B284" s="388">
        <v>300</v>
      </c>
      <c r="C284" s="388"/>
      <c r="D284" s="388"/>
      <c r="E284" s="388"/>
      <c r="F284" s="394"/>
      <c r="G284" s="395" t="s">
        <v>1490</v>
      </c>
      <c r="H284" s="349"/>
      <c r="I284" s="349"/>
      <c r="J284" s="210"/>
    </row>
    <row r="285" spans="1:10" s="386" customFormat="1">
      <c r="A285" s="398">
        <v>295</v>
      </c>
      <c r="B285" s="399">
        <v>0</v>
      </c>
      <c r="C285" s="399">
        <v>0</v>
      </c>
      <c r="D285" s="399">
        <v>0</v>
      </c>
      <c r="E285" s="399">
        <v>0</v>
      </c>
      <c r="F285" s="400">
        <v>0</v>
      </c>
      <c r="G285" s="401" t="s">
        <v>479</v>
      </c>
      <c r="H285" s="406"/>
      <c r="I285" s="406"/>
      <c r="J285" s="403"/>
    </row>
    <row r="286" spans="1:10" s="332" customFormat="1">
      <c r="A286" s="413">
        <v>295</v>
      </c>
      <c r="B286" s="388">
        <v>100</v>
      </c>
      <c r="C286" s="388"/>
      <c r="D286" s="388"/>
      <c r="E286" s="388"/>
      <c r="F286" s="394"/>
      <c r="G286" s="393" t="s">
        <v>2017</v>
      </c>
      <c r="H286" s="345"/>
      <c r="I286" s="345"/>
      <c r="J286" s="343" t="s">
        <v>202</v>
      </c>
    </row>
    <row r="287" spans="1:10" s="332" customFormat="1">
      <c r="A287" s="413">
        <v>295</v>
      </c>
      <c r="B287" s="388">
        <v>200</v>
      </c>
      <c r="C287" s="388"/>
      <c r="D287" s="388"/>
      <c r="E287" s="388"/>
      <c r="F287" s="394"/>
      <c r="G287" s="393" t="s">
        <v>2018</v>
      </c>
      <c r="H287" s="345"/>
      <c r="I287" s="345"/>
      <c r="J287" s="343" t="s">
        <v>203</v>
      </c>
    </row>
    <row r="288" spans="1:10" s="332" customFormat="1">
      <c r="A288" s="413">
        <v>295</v>
      </c>
      <c r="B288" s="388">
        <v>300</v>
      </c>
      <c r="C288" s="388"/>
      <c r="D288" s="388"/>
      <c r="E288" s="388"/>
      <c r="F288" s="394"/>
      <c r="G288" s="393" t="s">
        <v>2019</v>
      </c>
      <c r="H288" s="345"/>
      <c r="I288" s="345"/>
      <c r="J288" s="343" t="s">
        <v>204</v>
      </c>
    </row>
    <row r="289" spans="1:10" s="332" customFormat="1">
      <c r="A289" s="413">
        <v>295</v>
      </c>
      <c r="B289" s="390">
        <v>400</v>
      </c>
      <c r="C289" s="390"/>
      <c r="D289" s="390"/>
      <c r="E289" s="390"/>
      <c r="F289" s="391"/>
      <c r="G289" s="392" t="s">
        <v>2020</v>
      </c>
      <c r="H289" s="349"/>
      <c r="I289" s="349"/>
      <c r="J289" s="343" t="s">
        <v>205</v>
      </c>
    </row>
    <row r="290" spans="1:10" s="332" customFormat="1">
      <c r="A290" s="413">
        <v>295</v>
      </c>
      <c r="B290" s="390">
        <v>400</v>
      </c>
      <c r="C290" s="388">
        <v>100</v>
      </c>
      <c r="D290" s="388"/>
      <c r="E290" s="388"/>
      <c r="F290" s="394"/>
      <c r="G290" s="395" t="s">
        <v>2021</v>
      </c>
      <c r="H290" s="362"/>
      <c r="I290" s="362"/>
      <c r="J290" s="343"/>
    </row>
    <row r="291" spans="1:10" s="332" customFormat="1">
      <c r="A291" s="413">
        <v>295</v>
      </c>
      <c r="B291" s="390">
        <v>400</v>
      </c>
      <c r="C291" s="388">
        <v>200</v>
      </c>
      <c r="D291" s="388"/>
      <c r="E291" s="388"/>
      <c r="F291" s="394"/>
      <c r="G291" s="395" t="s">
        <v>82</v>
      </c>
      <c r="H291" s="362"/>
      <c r="I291" s="362"/>
      <c r="J291" s="418"/>
    </row>
    <row r="292" spans="1:10" s="332" customFormat="1">
      <c r="A292" s="413">
        <v>295</v>
      </c>
      <c r="B292" s="390">
        <v>400</v>
      </c>
      <c r="C292" s="388">
        <v>300</v>
      </c>
      <c r="D292" s="388"/>
      <c r="E292" s="388"/>
      <c r="F292" s="394"/>
      <c r="G292" s="395" t="s">
        <v>2022</v>
      </c>
      <c r="H292" s="362">
        <v>2779698</v>
      </c>
      <c r="I292" s="362">
        <v>2779698</v>
      </c>
      <c r="J292" s="418"/>
    </row>
    <row r="293" spans="1:10" s="332" customFormat="1">
      <c r="A293" s="413">
        <v>295</v>
      </c>
      <c r="B293" s="390">
        <v>400</v>
      </c>
      <c r="C293" s="388">
        <v>400</v>
      </c>
      <c r="D293" s="388"/>
      <c r="E293" s="388"/>
      <c r="F293" s="394"/>
      <c r="G293" s="395" t="s">
        <v>2023</v>
      </c>
      <c r="H293" s="362"/>
      <c r="I293" s="362"/>
      <c r="J293" s="418"/>
    </row>
    <row r="294" spans="1:10" s="332" customFormat="1">
      <c r="A294" s="413">
        <v>295</v>
      </c>
      <c r="B294" s="390">
        <v>400</v>
      </c>
      <c r="C294" s="388">
        <v>500</v>
      </c>
      <c r="D294" s="388"/>
      <c r="E294" s="388"/>
      <c r="F294" s="394"/>
      <c r="G294" s="395" t="s">
        <v>2024</v>
      </c>
      <c r="H294" s="362"/>
      <c r="I294" s="362"/>
      <c r="J294" s="418"/>
    </row>
    <row r="295" spans="1:10" s="332" customFormat="1">
      <c r="A295" s="413">
        <v>295</v>
      </c>
      <c r="B295" s="390">
        <v>400</v>
      </c>
      <c r="C295" s="388">
        <v>600</v>
      </c>
      <c r="D295" s="388"/>
      <c r="E295" s="388"/>
      <c r="F295" s="394"/>
      <c r="G295" s="395" t="s">
        <v>2025</v>
      </c>
      <c r="H295" s="362"/>
      <c r="I295" s="362"/>
      <c r="J295" s="418"/>
    </row>
    <row r="296" spans="1:10" s="332" customFormat="1" ht="13.5" thickBot="1">
      <c r="A296" s="419">
        <v>295</v>
      </c>
      <c r="B296" s="420">
        <v>400</v>
      </c>
      <c r="C296" s="421">
        <v>900</v>
      </c>
      <c r="D296" s="421"/>
      <c r="E296" s="421"/>
      <c r="F296" s="422"/>
      <c r="G296" s="423" t="s">
        <v>2026</v>
      </c>
      <c r="H296" s="424"/>
      <c r="I296" s="424"/>
      <c r="J296" s="425"/>
    </row>
    <row r="297" spans="1:10" s="332" customFormat="1">
      <c r="A297" s="430"/>
      <c r="B297" s="430"/>
      <c r="C297" s="431"/>
      <c r="D297" s="431"/>
      <c r="E297" s="431"/>
      <c r="F297" s="431"/>
      <c r="G297" s="383" t="s">
        <v>206</v>
      </c>
      <c r="H297" s="384">
        <f>SUM(H4:H284)</f>
        <v>114078438</v>
      </c>
      <c r="I297" s="384">
        <f>SUM(I4:I284)</f>
        <v>110369891</v>
      </c>
      <c r="J297" s="426"/>
    </row>
    <row r="298" spans="1:10" s="332" customFormat="1">
      <c r="A298" s="430"/>
      <c r="B298" s="430"/>
      <c r="C298" s="430"/>
      <c r="D298" s="430"/>
      <c r="E298" s="430"/>
      <c r="F298" s="430"/>
      <c r="G298" s="383" t="s">
        <v>643</v>
      </c>
      <c r="H298" s="384">
        <f>SUM(H285:H296)</f>
        <v>2779698</v>
      </c>
      <c r="I298" s="384">
        <f>SUM(I285:I296)</f>
        <v>2779698</v>
      </c>
      <c r="J298" s="426"/>
    </row>
    <row r="299" spans="1:10">
      <c r="J299" s="432"/>
    </row>
  </sheetData>
  <mergeCells count="5">
    <mergeCell ref="A2:F2"/>
    <mergeCell ref="G2:G3"/>
    <mergeCell ref="H2:H3"/>
    <mergeCell ref="J2:J3"/>
    <mergeCell ref="I2:I3"/>
  </mergeCells>
  <phoneticPr fontId="45" type="noConversion"/>
  <pageMargins left="0.22" right="0.22" top="0.5" bottom="0.41" header="0.3" footer="0.17"/>
  <pageSetup paperSize="9" scale="7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26"/>
  <sheetViews>
    <sheetView zoomScaleNormal="100" zoomScaleSheetLayoutView="75" workbookViewId="0">
      <pane xSplit="3" ySplit="3" topLeftCell="D70" activePane="bottomRight" state="frozen"/>
      <selection activeCell="E101" sqref="E101"/>
      <selection pane="topRight" activeCell="E101" sqref="E101"/>
      <selection pane="bottomLeft" activeCell="E101" sqref="E101"/>
      <selection pane="bottomRight" activeCell="D96" sqref="D96"/>
    </sheetView>
  </sheetViews>
  <sheetFormatPr defaultRowHeight="12.75"/>
  <cols>
    <col min="1" max="2" width="3.42578125" style="203" customWidth="1"/>
    <col min="3" max="3" width="84.140625" style="154" bestFit="1" customWidth="1"/>
    <col min="4" max="4" width="17.42578125" style="152" customWidth="1"/>
    <col min="5" max="5" width="16.42578125" style="152" customWidth="1"/>
    <col min="6" max="6" width="10.85546875" style="152" customWidth="1"/>
    <col min="7" max="7" width="10.140625" style="153" customWidth="1"/>
    <col min="8" max="8" width="8.42578125" style="153" customWidth="1"/>
    <col min="9" max="9" width="11" style="321" bestFit="1" customWidth="1"/>
    <col min="10" max="16384" width="9.140625" style="154"/>
  </cols>
  <sheetData>
    <row r="1" spans="1:9" s="156" customFormat="1" ht="21.75" thickBot="1">
      <c r="A1" s="694" t="s">
        <v>112</v>
      </c>
      <c r="B1" s="695"/>
      <c r="C1" s="695"/>
      <c r="D1" s="695"/>
      <c r="E1" s="155"/>
      <c r="F1" s="696" t="s">
        <v>113</v>
      </c>
      <c r="G1" s="696"/>
      <c r="H1" s="324"/>
      <c r="I1" s="323"/>
    </row>
    <row r="2" spans="1:9" s="156" customFormat="1" ht="21.75" customHeight="1">
      <c r="A2" s="699" t="s">
        <v>280</v>
      </c>
      <c r="B2" s="700"/>
      <c r="C2" s="701"/>
      <c r="D2" s="705" t="s">
        <v>304</v>
      </c>
      <c r="E2" s="707" t="s">
        <v>302</v>
      </c>
      <c r="F2" s="697" t="s">
        <v>305</v>
      </c>
      <c r="G2" s="698"/>
      <c r="H2" s="324"/>
      <c r="I2" s="323"/>
    </row>
    <row r="3" spans="1:9" s="156" customFormat="1">
      <c r="A3" s="702"/>
      <c r="B3" s="703"/>
      <c r="C3" s="704"/>
      <c r="D3" s="706"/>
      <c r="E3" s="696"/>
      <c r="F3" s="157" t="s">
        <v>114</v>
      </c>
      <c r="G3" s="158" t="s">
        <v>115</v>
      </c>
      <c r="H3" s="325"/>
      <c r="I3" s="323"/>
    </row>
    <row r="4" spans="1:9">
      <c r="A4" s="159"/>
      <c r="B4" s="160"/>
      <c r="C4" s="638"/>
      <c r="D4" s="161"/>
      <c r="E4" s="161"/>
      <c r="F4" s="161"/>
      <c r="G4" s="162"/>
      <c r="H4" s="326"/>
    </row>
    <row r="5" spans="1:9">
      <c r="A5" s="163" t="s">
        <v>1362</v>
      </c>
      <c r="B5" s="164"/>
      <c r="C5" s="183" t="s">
        <v>1363</v>
      </c>
      <c r="D5" s="166"/>
      <c r="E5" s="166"/>
      <c r="F5" s="166"/>
      <c r="G5" s="167"/>
      <c r="H5" s="327"/>
    </row>
    <row r="6" spans="1:9" s="151" customFormat="1">
      <c r="A6" s="163">
        <v>1</v>
      </c>
      <c r="B6" s="165" t="s">
        <v>1364</v>
      </c>
      <c r="C6" s="183"/>
      <c r="D6" s="169">
        <v>36081551</v>
      </c>
      <c r="E6" s="169">
        <v>34334787</v>
      </c>
      <c r="F6" s="169">
        <v>1746764</v>
      </c>
      <c r="G6" s="170">
        <v>5.0900000000000001E-2</v>
      </c>
      <c r="H6" s="329"/>
      <c r="I6" s="213"/>
    </row>
    <row r="7" spans="1:9">
      <c r="A7" s="171"/>
      <c r="B7" s="172" t="s">
        <v>1210</v>
      </c>
      <c r="C7" s="175"/>
      <c r="D7" s="173">
        <v>30512312</v>
      </c>
      <c r="E7" s="166">
        <v>28274229</v>
      </c>
      <c r="F7" s="173">
        <v>2238083</v>
      </c>
      <c r="G7" s="174">
        <v>7.9200000000000007E-2</v>
      </c>
      <c r="H7" s="327"/>
    </row>
    <row r="8" spans="1:9">
      <c r="A8" s="163"/>
      <c r="B8" s="172" t="s">
        <v>1209</v>
      </c>
      <c r="C8" s="175"/>
      <c r="D8" s="173">
        <v>59195</v>
      </c>
      <c r="E8" s="166">
        <v>39206</v>
      </c>
      <c r="F8" s="173">
        <v>19989</v>
      </c>
      <c r="G8" s="174">
        <v>0.50980000000000003</v>
      </c>
      <c r="H8" s="327"/>
    </row>
    <row r="9" spans="1:9">
      <c r="A9" s="163"/>
      <c r="B9" s="175"/>
      <c r="C9" s="175" t="s">
        <v>117</v>
      </c>
      <c r="D9" s="173">
        <v>52000</v>
      </c>
      <c r="E9" s="320">
        <v>6047</v>
      </c>
      <c r="F9" s="176">
        <v>45953</v>
      </c>
      <c r="G9" s="174">
        <v>7.5993000000000004</v>
      </c>
      <c r="H9" s="327"/>
    </row>
    <row r="10" spans="1:9">
      <c r="A10" s="171"/>
      <c r="B10" s="175"/>
      <c r="C10" s="175" t="s">
        <v>118</v>
      </c>
      <c r="D10" s="173">
        <v>0</v>
      </c>
      <c r="E10" s="320">
        <v>0</v>
      </c>
      <c r="F10" s="176">
        <v>0</v>
      </c>
      <c r="G10" s="174" t="s">
        <v>2164</v>
      </c>
      <c r="H10" s="327"/>
    </row>
    <row r="11" spans="1:9">
      <c r="A11" s="163"/>
      <c r="B11" s="175"/>
      <c r="C11" s="175" t="s">
        <v>119</v>
      </c>
      <c r="D11" s="173">
        <v>0</v>
      </c>
      <c r="E11" s="320">
        <v>0</v>
      </c>
      <c r="F11" s="176">
        <v>0</v>
      </c>
      <c r="G11" s="174" t="s">
        <v>2164</v>
      </c>
      <c r="H11" s="327"/>
    </row>
    <row r="12" spans="1:9">
      <c r="A12" s="171"/>
      <c r="B12" s="175"/>
      <c r="C12" s="175" t="s">
        <v>120</v>
      </c>
      <c r="D12" s="173">
        <v>7195</v>
      </c>
      <c r="E12" s="320">
        <v>33159</v>
      </c>
      <c r="F12" s="176">
        <v>-25964</v>
      </c>
      <c r="G12" s="174">
        <v>-0.78300000000000003</v>
      </c>
      <c r="H12" s="327"/>
    </row>
    <row r="13" spans="1:9">
      <c r="A13" s="171"/>
      <c r="B13" s="175"/>
      <c r="C13" s="175" t="s">
        <v>121</v>
      </c>
      <c r="D13" s="173">
        <v>0</v>
      </c>
      <c r="E13" s="320">
        <v>0</v>
      </c>
      <c r="F13" s="176">
        <v>0</v>
      </c>
      <c r="G13" s="174" t="s">
        <v>2164</v>
      </c>
      <c r="H13" s="327"/>
    </row>
    <row r="14" spans="1:9">
      <c r="A14" s="163"/>
      <c r="B14" s="175"/>
      <c r="C14" s="175" t="s">
        <v>122</v>
      </c>
      <c r="D14" s="173">
        <v>0</v>
      </c>
      <c r="E14" s="320">
        <v>0</v>
      </c>
      <c r="F14" s="176">
        <v>0</v>
      </c>
      <c r="G14" s="174" t="s">
        <v>2164</v>
      </c>
      <c r="H14" s="327"/>
    </row>
    <row r="15" spans="1:9">
      <c r="A15" s="171"/>
      <c r="B15" s="175" t="s">
        <v>1208</v>
      </c>
      <c r="C15" s="175"/>
      <c r="D15" s="173">
        <v>5502544</v>
      </c>
      <c r="E15" s="320">
        <v>5991819</v>
      </c>
      <c r="F15" s="176">
        <v>-489275</v>
      </c>
      <c r="G15" s="174">
        <v>-8.1699999999999995E-2</v>
      </c>
      <c r="H15" s="327"/>
    </row>
    <row r="16" spans="1:9">
      <c r="A16" s="171"/>
      <c r="B16" s="175"/>
      <c r="C16" s="175" t="s">
        <v>130</v>
      </c>
      <c r="D16" s="173">
        <v>2509247</v>
      </c>
      <c r="E16" s="320">
        <v>2443087</v>
      </c>
      <c r="F16" s="176">
        <v>66160</v>
      </c>
      <c r="G16" s="174">
        <v>2.7099999999999999E-2</v>
      </c>
      <c r="H16" s="327"/>
    </row>
    <row r="17" spans="1:10">
      <c r="A17" s="171"/>
      <c r="B17" s="175"/>
      <c r="C17" s="175" t="s">
        <v>131</v>
      </c>
      <c r="D17" s="173">
        <v>995689</v>
      </c>
      <c r="E17" s="320">
        <v>1336257</v>
      </c>
      <c r="F17" s="176">
        <v>-340568</v>
      </c>
      <c r="G17" s="174">
        <v>-0.25490000000000002</v>
      </c>
      <c r="H17" s="327"/>
    </row>
    <row r="18" spans="1:10">
      <c r="A18" s="171"/>
      <c r="B18" s="175"/>
      <c r="C18" s="175" t="s">
        <v>132</v>
      </c>
      <c r="D18" s="173">
        <v>1764111</v>
      </c>
      <c r="E18" s="320">
        <v>2054848</v>
      </c>
      <c r="F18" s="176">
        <v>-290737</v>
      </c>
      <c r="G18" s="174">
        <v>-0.14149999999999999</v>
      </c>
      <c r="H18" s="327"/>
    </row>
    <row r="19" spans="1:10">
      <c r="A19" s="171"/>
      <c r="B19" s="175"/>
      <c r="C19" s="175" t="s">
        <v>133</v>
      </c>
      <c r="D19" s="173">
        <v>233497</v>
      </c>
      <c r="E19" s="320">
        <v>157627</v>
      </c>
      <c r="F19" s="176">
        <v>75870</v>
      </c>
      <c r="G19" s="174">
        <v>0.48130000000000001</v>
      </c>
      <c r="H19" s="327"/>
    </row>
    <row r="20" spans="1:10">
      <c r="A20" s="171"/>
      <c r="B20" s="175" t="s">
        <v>1207</v>
      </c>
      <c r="C20" s="175"/>
      <c r="D20" s="173">
        <v>7500</v>
      </c>
      <c r="E20" s="320">
        <v>29533</v>
      </c>
      <c r="F20" s="176">
        <v>-22033</v>
      </c>
      <c r="G20" s="174">
        <v>-0.746</v>
      </c>
      <c r="H20" s="327"/>
    </row>
    <row r="21" spans="1:10" s="151" customFormat="1">
      <c r="A21" s="163">
        <v>2</v>
      </c>
      <c r="B21" s="165" t="s">
        <v>134</v>
      </c>
      <c r="C21" s="183"/>
      <c r="D21" s="169">
        <v>0</v>
      </c>
      <c r="E21" s="169">
        <v>0</v>
      </c>
      <c r="F21" s="169">
        <v>0</v>
      </c>
      <c r="G21" s="170" t="s">
        <v>2164</v>
      </c>
      <c r="H21" s="329"/>
      <c r="I21" s="321"/>
      <c r="J21" s="154"/>
    </row>
    <row r="22" spans="1:10" s="151" customFormat="1">
      <c r="A22" s="163">
        <v>3</v>
      </c>
      <c r="B22" s="165" t="s">
        <v>135</v>
      </c>
      <c r="C22" s="183"/>
      <c r="D22" s="169">
        <v>1494881</v>
      </c>
      <c r="E22" s="169">
        <v>1134502</v>
      </c>
      <c r="F22" s="169">
        <v>360379</v>
      </c>
      <c r="G22" s="170">
        <v>0.31769999999999998</v>
      </c>
      <c r="H22" s="329"/>
      <c r="J22" s="154"/>
    </row>
    <row r="23" spans="1:10" s="151" customFormat="1">
      <c r="A23" s="163">
        <v>4</v>
      </c>
      <c r="B23" s="165" t="s">
        <v>136</v>
      </c>
      <c r="C23" s="183"/>
      <c r="D23" s="169">
        <v>33594718</v>
      </c>
      <c r="E23" s="169">
        <v>30311501</v>
      </c>
      <c r="F23" s="169">
        <v>3283217</v>
      </c>
      <c r="G23" s="170">
        <v>0.10829999999999999</v>
      </c>
      <c r="H23" s="329"/>
      <c r="J23" s="154"/>
    </row>
    <row r="24" spans="1:10">
      <c r="A24" s="163"/>
      <c r="B24" s="172" t="s">
        <v>1212</v>
      </c>
      <c r="C24" s="177"/>
      <c r="D24" s="173">
        <v>31533625</v>
      </c>
      <c r="E24" s="173">
        <v>28359466</v>
      </c>
      <c r="F24" s="173">
        <v>3174159</v>
      </c>
      <c r="G24" s="174">
        <v>0.1119</v>
      </c>
      <c r="H24" s="327"/>
      <c r="J24" s="151"/>
    </row>
    <row r="25" spans="1:10">
      <c r="A25" s="171"/>
      <c r="B25" s="172" t="s">
        <v>1206</v>
      </c>
      <c r="C25" s="177"/>
      <c r="D25" s="173">
        <v>847509</v>
      </c>
      <c r="E25" s="173">
        <v>837892</v>
      </c>
      <c r="F25" s="173">
        <v>9617</v>
      </c>
      <c r="G25" s="174">
        <v>1.15E-2</v>
      </c>
      <c r="H25" s="327"/>
      <c r="J25" s="151"/>
    </row>
    <row r="26" spans="1:10">
      <c r="A26" s="163"/>
      <c r="B26" s="172" t="s">
        <v>1211</v>
      </c>
      <c r="C26" s="177"/>
      <c r="D26" s="173">
        <v>1213584</v>
      </c>
      <c r="E26" s="173">
        <v>1114143</v>
      </c>
      <c r="F26" s="173">
        <v>99441</v>
      </c>
      <c r="G26" s="174">
        <v>8.9300000000000004E-2</v>
      </c>
      <c r="H26" s="327"/>
      <c r="I26" s="213"/>
      <c r="J26" s="151"/>
    </row>
    <row r="27" spans="1:10" s="151" customFormat="1">
      <c r="A27" s="163">
        <v>5</v>
      </c>
      <c r="B27" s="165" t="s">
        <v>137</v>
      </c>
      <c r="C27" s="183"/>
      <c r="D27" s="169">
        <v>1105905</v>
      </c>
      <c r="E27" s="169">
        <v>1222843</v>
      </c>
      <c r="F27" s="169">
        <v>-116938</v>
      </c>
      <c r="G27" s="170">
        <v>-9.5600000000000004E-2</v>
      </c>
      <c r="H27" s="329"/>
      <c r="I27" s="213"/>
      <c r="J27" s="154"/>
    </row>
    <row r="28" spans="1:10" s="151" customFormat="1">
      <c r="A28" s="163">
        <v>6</v>
      </c>
      <c r="B28" s="165" t="s">
        <v>141</v>
      </c>
      <c r="C28" s="183"/>
      <c r="D28" s="169">
        <v>1770213</v>
      </c>
      <c r="E28" s="169">
        <v>1657352</v>
      </c>
      <c r="F28" s="169">
        <v>112861</v>
      </c>
      <c r="G28" s="170">
        <v>6.8099999999999994E-2</v>
      </c>
      <c r="H28" s="329"/>
      <c r="I28" s="213"/>
      <c r="J28" s="154"/>
    </row>
    <row r="29" spans="1:10" s="151" customFormat="1">
      <c r="A29" s="163">
        <v>7</v>
      </c>
      <c r="B29" s="165" t="s">
        <v>138</v>
      </c>
      <c r="C29" s="183"/>
      <c r="D29" s="169">
        <v>1805206</v>
      </c>
      <c r="E29" s="169">
        <v>1864567</v>
      </c>
      <c r="F29" s="169">
        <v>-59361</v>
      </c>
      <c r="G29" s="170">
        <v>-3.1800000000000002E-2</v>
      </c>
      <c r="H29" s="329"/>
      <c r="I29" s="321"/>
      <c r="J29" s="154"/>
    </row>
    <row r="30" spans="1:10" s="151" customFormat="1">
      <c r="A30" s="163">
        <v>8</v>
      </c>
      <c r="B30" s="165" t="s">
        <v>139</v>
      </c>
      <c r="C30" s="183"/>
      <c r="D30" s="178">
        <v>0</v>
      </c>
      <c r="E30" s="178">
        <v>0</v>
      </c>
      <c r="F30" s="178">
        <v>0</v>
      </c>
      <c r="G30" s="170" t="s">
        <v>2164</v>
      </c>
      <c r="H30" s="329"/>
      <c r="I30" s="321"/>
    </row>
    <row r="31" spans="1:10" s="151" customFormat="1">
      <c r="A31" s="163">
        <v>9</v>
      </c>
      <c r="B31" s="165" t="s">
        <v>140</v>
      </c>
      <c r="C31" s="183"/>
      <c r="D31" s="178">
        <v>165211</v>
      </c>
      <c r="E31" s="178">
        <v>87370</v>
      </c>
      <c r="F31" s="178">
        <v>77841</v>
      </c>
      <c r="G31" s="170">
        <v>0.89090000000000003</v>
      </c>
      <c r="H31" s="329"/>
      <c r="I31" s="321"/>
    </row>
    <row r="32" spans="1:10" s="151" customFormat="1">
      <c r="A32" s="710" t="s">
        <v>142</v>
      </c>
      <c r="B32" s="711"/>
      <c r="C32" s="712"/>
      <c r="D32" s="179">
        <v>76017685</v>
      </c>
      <c r="E32" s="179">
        <v>70612922</v>
      </c>
      <c r="F32" s="179">
        <v>5404763</v>
      </c>
      <c r="G32" s="180">
        <v>7.6499999999999999E-2</v>
      </c>
      <c r="H32" s="329"/>
      <c r="I32" s="213"/>
    </row>
    <row r="33" spans="1:9" s="151" customFormat="1">
      <c r="A33" s="163" t="s">
        <v>1365</v>
      </c>
      <c r="B33" s="164"/>
      <c r="C33" s="639" t="s">
        <v>1366</v>
      </c>
      <c r="D33" s="178"/>
      <c r="E33" s="178"/>
      <c r="F33" s="178">
        <v>0</v>
      </c>
      <c r="G33" s="170" t="s">
        <v>2164</v>
      </c>
      <c r="H33" s="329"/>
      <c r="I33" s="213"/>
    </row>
    <row r="34" spans="1:9" s="151" customFormat="1">
      <c r="A34" s="163">
        <v>1</v>
      </c>
      <c r="B34" s="165" t="s">
        <v>1367</v>
      </c>
      <c r="C34" s="182"/>
      <c r="D34" s="178">
        <v>12372711</v>
      </c>
      <c r="E34" s="178">
        <v>10106714</v>
      </c>
      <c r="F34" s="178">
        <v>2265997</v>
      </c>
      <c r="G34" s="170">
        <v>0.22420000000000001</v>
      </c>
      <c r="H34" s="329"/>
      <c r="I34" s="213"/>
    </row>
    <row r="35" spans="1:9">
      <c r="A35" s="163"/>
      <c r="B35" s="172" t="s">
        <v>1213</v>
      </c>
      <c r="C35" s="177"/>
      <c r="D35" s="173">
        <v>11928986</v>
      </c>
      <c r="E35" s="173">
        <v>9675444</v>
      </c>
      <c r="F35" s="173">
        <v>2253542</v>
      </c>
      <c r="G35" s="174">
        <v>0.2329</v>
      </c>
      <c r="H35" s="327"/>
    </row>
    <row r="36" spans="1:9">
      <c r="A36" s="171"/>
      <c r="B36" s="172" t="s">
        <v>1214</v>
      </c>
      <c r="C36" s="177"/>
      <c r="D36" s="173">
        <v>443725</v>
      </c>
      <c r="E36" s="173">
        <v>431270</v>
      </c>
      <c r="F36" s="173">
        <v>12455</v>
      </c>
      <c r="G36" s="174">
        <v>2.8899999999999999E-2</v>
      </c>
      <c r="H36" s="327"/>
    </row>
    <row r="37" spans="1:9" s="151" customFormat="1">
      <c r="A37" s="163">
        <v>2</v>
      </c>
      <c r="B37" s="165" t="s">
        <v>143</v>
      </c>
      <c r="C37" s="182"/>
      <c r="D37" s="178">
        <v>6752222</v>
      </c>
      <c r="E37" s="178">
        <v>6716745</v>
      </c>
      <c r="F37" s="178">
        <v>35477</v>
      </c>
      <c r="G37" s="170">
        <v>5.3E-3</v>
      </c>
      <c r="H37" s="329"/>
      <c r="I37" s="213"/>
    </row>
    <row r="38" spans="1:9">
      <c r="A38" s="171"/>
      <c r="B38" s="175" t="s">
        <v>1517</v>
      </c>
      <c r="C38" s="175"/>
      <c r="D38" s="173">
        <v>0</v>
      </c>
      <c r="E38" s="176">
        <v>0</v>
      </c>
      <c r="F38" s="176">
        <v>0</v>
      </c>
      <c r="G38" s="174" t="s">
        <v>2164</v>
      </c>
      <c r="H38" s="327"/>
    </row>
    <row r="39" spans="1:9">
      <c r="A39" s="171"/>
      <c r="B39" s="175" t="s">
        <v>1518</v>
      </c>
      <c r="C39" s="175"/>
      <c r="D39" s="173">
        <v>0</v>
      </c>
      <c r="E39" s="173">
        <v>0</v>
      </c>
      <c r="F39" s="173">
        <v>0</v>
      </c>
      <c r="G39" s="174" t="s">
        <v>2164</v>
      </c>
      <c r="H39" s="327"/>
    </row>
    <row r="40" spans="1:9">
      <c r="A40" s="171"/>
      <c r="B40" s="175" t="s">
        <v>1519</v>
      </c>
      <c r="C40" s="175"/>
      <c r="D40" s="173">
        <v>918969</v>
      </c>
      <c r="E40" s="173">
        <v>1305460</v>
      </c>
      <c r="F40" s="173">
        <v>-386491</v>
      </c>
      <c r="G40" s="174">
        <v>-0.29609999999999997</v>
      </c>
      <c r="H40" s="327"/>
    </row>
    <row r="41" spans="1:9">
      <c r="A41" s="171"/>
      <c r="B41" s="175" t="s">
        <v>1520</v>
      </c>
      <c r="C41" s="175"/>
      <c r="D41" s="173">
        <v>0</v>
      </c>
      <c r="E41" s="173">
        <v>0</v>
      </c>
      <c r="F41" s="173">
        <v>0</v>
      </c>
      <c r="G41" s="174" t="s">
        <v>2164</v>
      </c>
      <c r="H41" s="327"/>
    </row>
    <row r="42" spans="1:9">
      <c r="A42" s="171"/>
      <c r="B42" s="175" t="s">
        <v>1521</v>
      </c>
      <c r="C42" s="175"/>
      <c r="D42" s="173">
        <v>0</v>
      </c>
      <c r="E42" s="173">
        <v>0</v>
      </c>
      <c r="F42" s="173">
        <v>0</v>
      </c>
      <c r="G42" s="174" t="s">
        <v>2164</v>
      </c>
      <c r="H42" s="327"/>
    </row>
    <row r="43" spans="1:9">
      <c r="A43" s="171"/>
      <c r="B43" s="175" t="s">
        <v>1522</v>
      </c>
      <c r="C43" s="175"/>
      <c r="D43" s="173">
        <v>0</v>
      </c>
      <c r="E43" s="173">
        <v>0</v>
      </c>
      <c r="F43" s="173">
        <v>0</v>
      </c>
      <c r="G43" s="174" t="s">
        <v>2164</v>
      </c>
      <c r="H43" s="327"/>
    </row>
    <row r="44" spans="1:9">
      <c r="A44" s="171"/>
      <c r="B44" s="175" t="s">
        <v>1523</v>
      </c>
      <c r="C44" s="175"/>
      <c r="D44" s="173">
        <v>0</v>
      </c>
      <c r="E44" s="173">
        <v>0</v>
      </c>
      <c r="F44" s="173">
        <v>0</v>
      </c>
      <c r="G44" s="174" t="s">
        <v>2164</v>
      </c>
      <c r="H44" s="327"/>
    </row>
    <row r="45" spans="1:9">
      <c r="A45" s="171"/>
      <c r="B45" s="175" t="s">
        <v>1524</v>
      </c>
      <c r="C45" s="175"/>
      <c r="D45" s="173">
        <v>0</v>
      </c>
      <c r="E45" s="173">
        <v>0</v>
      </c>
      <c r="F45" s="173">
        <v>0</v>
      </c>
      <c r="G45" s="174" t="s">
        <v>2164</v>
      </c>
      <c r="H45" s="327"/>
    </row>
    <row r="46" spans="1:9">
      <c r="A46" s="171"/>
      <c r="B46" s="175" t="s">
        <v>1525</v>
      </c>
      <c r="C46" s="175"/>
      <c r="D46" s="173">
        <v>0</v>
      </c>
      <c r="E46" s="173">
        <v>0</v>
      </c>
      <c r="F46" s="173">
        <v>0</v>
      </c>
      <c r="G46" s="174" t="s">
        <v>2164</v>
      </c>
      <c r="H46" s="327"/>
    </row>
    <row r="47" spans="1:9">
      <c r="A47" s="171"/>
      <c r="B47" s="175" t="s">
        <v>1526</v>
      </c>
      <c r="C47" s="175"/>
      <c r="D47" s="173">
        <v>0</v>
      </c>
      <c r="E47" s="173">
        <v>0</v>
      </c>
      <c r="F47" s="173">
        <v>0</v>
      </c>
      <c r="G47" s="174" t="s">
        <v>2164</v>
      </c>
      <c r="H47" s="327"/>
    </row>
    <row r="48" spans="1:9">
      <c r="A48" s="171"/>
      <c r="B48" s="175" t="s">
        <v>1527</v>
      </c>
      <c r="C48" s="175"/>
      <c r="D48" s="173">
        <v>16622</v>
      </c>
      <c r="E48" s="173">
        <v>15539</v>
      </c>
      <c r="F48" s="173">
        <v>1083</v>
      </c>
      <c r="G48" s="174">
        <v>6.9699999999999998E-2</v>
      </c>
      <c r="H48" s="327"/>
    </row>
    <row r="49" spans="1:9">
      <c r="A49" s="171"/>
      <c r="B49" s="175" t="s">
        <v>1528</v>
      </c>
      <c r="C49" s="175"/>
      <c r="D49" s="173">
        <v>0</v>
      </c>
      <c r="E49" s="173">
        <v>0</v>
      </c>
      <c r="F49" s="173">
        <v>0</v>
      </c>
      <c r="G49" s="174" t="s">
        <v>2164</v>
      </c>
      <c r="H49" s="327"/>
    </row>
    <row r="50" spans="1:9">
      <c r="A50" s="171"/>
      <c r="B50" s="175" t="s">
        <v>1529</v>
      </c>
      <c r="C50" s="175"/>
      <c r="D50" s="173">
        <v>662499</v>
      </c>
      <c r="E50" s="173">
        <v>672419</v>
      </c>
      <c r="F50" s="173">
        <v>-9920</v>
      </c>
      <c r="G50" s="174">
        <v>-1.4800000000000001E-2</v>
      </c>
      <c r="H50" s="327"/>
    </row>
    <row r="51" spans="1:9">
      <c r="A51" s="171"/>
      <c r="B51" s="175" t="s">
        <v>1530</v>
      </c>
      <c r="C51" s="175"/>
      <c r="D51" s="173">
        <v>1862951</v>
      </c>
      <c r="E51" s="173">
        <v>2273436</v>
      </c>
      <c r="F51" s="173">
        <v>-410485</v>
      </c>
      <c r="G51" s="174">
        <v>-0.18060000000000001</v>
      </c>
      <c r="H51" s="327"/>
    </row>
    <row r="52" spans="1:9">
      <c r="A52" s="171"/>
      <c r="B52" s="175" t="s">
        <v>1532</v>
      </c>
      <c r="C52" s="175"/>
      <c r="D52" s="173">
        <v>2554218</v>
      </c>
      <c r="E52" s="166">
        <v>2321721</v>
      </c>
      <c r="F52" s="166">
        <v>232497</v>
      </c>
      <c r="G52" s="174">
        <v>0.10009999999999999</v>
      </c>
      <c r="H52" s="327"/>
    </row>
    <row r="53" spans="1:9">
      <c r="A53" s="171"/>
      <c r="B53" s="175" t="s">
        <v>1531</v>
      </c>
      <c r="C53" s="175"/>
      <c r="D53" s="173">
        <v>736963</v>
      </c>
      <c r="E53" s="173">
        <v>128170</v>
      </c>
      <c r="F53" s="173">
        <v>608793</v>
      </c>
      <c r="G53" s="174">
        <v>4.7499000000000002</v>
      </c>
      <c r="H53" s="327"/>
    </row>
    <row r="54" spans="1:9">
      <c r="A54" s="171"/>
      <c r="B54" s="175" t="s">
        <v>1533</v>
      </c>
      <c r="C54" s="175"/>
      <c r="D54" s="173">
        <v>0</v>
      </c>
      <c r="E54" s="173">
        <v>0</v>
      </c>
      <c r="F54" s="173">
        <v>0</v>
      </c>
      <c r="G54" s="174" t="s">
        <v>2164</v>
      </c>
      <c r="H54" s="327"/>
    </row>
    <row r="55" spans="1:9" s="151" customFormat="1">
      <c r="A55" s="163">
        <v>3</v>
      </c>
      <c r="B55" s="165" t="s">
        <v>1534</v>
      </c>
      <c r="C55" s="182"/>
      <c r="D55" s="178">
        <v>7412225</v>
      </c>
      <c r="E55" s="178">
        <v>7256227</v>
      </c>
      <c r="F55" s="178">
        <v>155998</v>
      </c>
      <c r="G55" s="170">
        <v>2.1499999999999998E-2</v>
      </c>
      <c r="H55" s="329"/>
      <c r="I55" s="213"/>
    </row>
    <row r="56" spans="1:9">
      <c r="A56" s="171"/>
      <c r="B56" s="175" t="s">
        <v>1535</v>
      </c>
      <c r="C56" s="175"/>
      <c r="D56" s="173">
        <v>6938527</v>
      </c>
      <c r="E56" s="176">
        <v>6824787</v>
      </c>
      <c r="F56" s="176">
        <v>113740</v>
      </c>
      <c r="G56" s="174">
        <v>1.67E-2</v>
      </c>
      <c r="H56" s="327"/>
    </row>
    <row r="57" spans="1:9">
      <c r="A57" s="171"/>
      <c r="B57" s="175" t="s">
        <v>1536</v>
      </c>
      <c r="C57" s="175"/>
      <c r="D57" s="173">
        <v>377244</v>
      </c>
      <c r="E57" s="173">
        <v>390436</v>
      </c>
      <c r="F57" s="173">
        <v>-13192</v>
      </c>
      <c r="G57" s="174">
        <v>-3.3799999999999997E-2</v>
      </c>
      <c r="H57" s="327"/>
    </row>
    <row r="58" spans="1:9">
      <c r="A58" s="171"/>
      <c r="B58" s="175" t="s">
        <v>1537</v>
      </c>
      <c r="C58" s="175"/>
      <c r="D58" s="173">
        <v>96454</v>
      </c>
      <c r="E58" s="173">
        <v>41004</v>
      </c>
      <c r="F58" s="173">
        <v>55450</v>
      </c>
      <c r="G58" s="174">
        <v>1.3523000000000001</v>
      </c>
      <c r="H58" s="327"/>
    </row>
    <row r="59" spans="1:9" s="151" customFormat="1">
      <c r="A59" s="163">
        <v>4</v>
      </c>
      <c r="B59" s="183" t="s">
        <v>1538</v>
      </c>
      <c r="C59" s="182"/>
      <c r="D59" s="178">
        <v>1576701</v>
      </c>
      <c r="E59" s="178">
        <v>1550086</v>
      </c>
      <c r="F59" s="178">
        <v>26615</v>
      </c>
      <c r="G59" s="170">
        <v>1.72E-2</v>
      </c>
      <c r="H59" s="329"/>
      <c r="I59" s="213"/>
    </row>
    <row r="60" spans="1:9" s="151" customFormat="1">
      <c r="A60" s="163">
        <v>5</v>
      </c>
      <c r="B60" s="165" t="s">
        <v>1368</v>
      </c>
      <c r="C60" s="183"/>
      <c r="D60" s="178">
        <v>247472</v>
      </c>
      <c r="E60" s="178">
        <v>185863</v>
      </c>
      <c r="F60" s="178">
        <v>61609</v>
      </c>
      <c r="G60" s="170">
        <v>0.33150000000000002</v>
      </c>
      <c r="H60" s="329"/>
      <c r="I60" s="213"/>
    </row>
    <row r="61" spans="1:9" s="151" customFormat="1" ht="12.6" customHeight="1">
      <c r="A61" s="163">
        <v>6</v>
      </c>
      <c r="B61" s="165" t="s">
        <v>1369</v>
      </c>
      <c r="C61" s="182"/>
      <c r="D61" s="178">
        <v>35988711</v>
      </c>
      <c r="E61" s="184">
        <v>34667111</v>
      </c>
      <c r="F61" s="184">
        <v>1321600</v>
      </c>
      <c r="G61" s="170">
        <v>3.8100000000000002E-2</v>
      </c>
      <c r="H61" s="329"/>
      <c r="I61" s="213"/>
    </row>
    <row r="62" spans="1:9">
      <c r="A62" s="163"/>
      <c r="B62" s="172" t="s">
        <v>1215</v>
      </c>
      <c r="C62" s="177"/>
      <c r="D62" s="173">
        <v>13310753</v>
      </c>
      <c r="E62" s="173">
        <v>12914307</v>
      </c>
      <c r="F62" s="173">
        <v>396446</v>
      </c>
      <c r="G62" s="174">
        <v>3.0700000000000002E-2</v>
      </c>
      <c r="H62" s="327"/>
    </row>
    <row r="63" spans="1:9">
      <c r="A63" s="163"/>
      <c r="B63" s="172" t="s">
        <v>1216</v>
      </c>
      <c r="C63" s="177"/>
      <c r="D63" s="173">
        <v>1449255</v>
      </c>
      <c r="E63" s="173">
        <v>1387605</v>
      </c>
      <c r="F63" s="173">
        <v>61650</v>
      </c>
      <c r="G63" s="174">
        <v>4.4400000000000002E-2</v>
      </c>
      <c r="H63" s="327"/>
    </row>
    <row r="64" spans="1:9">
      <c r="A64" s="163"/>
      <c r="B64" s="172" t="s">
        <v>1217</v>
      </c>
      <c r="C64" s="177"/>
      <c r="D64" s="173">
        <v>14299557</v>
      </c>
      <c r="E64" s="173">
        <v>13826772</v>
      </c>
      <c r="F64" s="173">
        <v>472785</v>
      </c>
      <c r="G64" s="174">
        <v>3.4200000000000001E-2</v>
      </c>
      <c r="H64" s="327"/>
    </row>
    <row r="65" spans="1:9">
      <c r="A65" s="171"/>
      <c r="B65" s="172" t="s">
        <v>1218</v>
      </c>
      <c r="C65" s="177"/>
      <c r="D65" s="173">
        <v>689763</v>
      </c>
      <c r="E65" s="166">
        <v>634975</v>
      </c>
      <c r="F65" s="166">
        <v>54788</v>
      </c>
      <c r="G65" s="174">
        <v>8.6300000000000002E-2</v>
      </c>
      <c r="H65" s="327"/>
    </row>
    <row r="66" spans="1:9">
      <c r="A66" s="171"/>
      <c r="B66" s="172" t="s">
        <v>1219</v>
      </c>
      <c r="C66" s="177"/>
      <c r="D66" s="173">
        <v>6239383</v>
      </c>
      <c r="E66" s="166">
        <v>5903452</v>
      </c>
      <c r="F66" s="166">
        <v>335931</v>
      </c>
      <c r="G66" s="174">
        <v>5.6899999999999999E-2</v>
      </c>
      <c r="H66" s="327"/>
    </row>
    <row r="67" spans="1:9" s="151" customFormat="1">
      <c r="A67" s="163">
        <v>7</v>
      </c>
      <c r="B67" s="183" t="s">
        <v>1539</v>
      </c>
      <c r="C67" s="183"/>
      <c r="D67" s="178">
        <v>946889</v>
      </c>
      <c r="E67" s="178">
        <v>954119</v>
      </c>
      <c r="F67" s="178">
        <v>-7230</v>
      </c>
      <c r="G67" s="170">
        <v>-7.6E-3</v>
      </c>
      <c r="H67" s="329"/>
      <c r="I67" s="213"/>
    </row>
    <row r="68" spans="1:9" s="151" customFormat="1">
      <c r="A68" s="163">
        <v>8</v>
      </c>
      <c r="B68" s="183" t="s">
        <v>556</v>
      </c>
      <c r="C68" s="183"/>
      <c r="D68" s="178">
        <v>1810739</v>
      </c>
      <c r="E68" s="178">
        <v>1878166</v>
      </c>
      <c r="F68" s="178">
        <v>-67427</v>
      </c>
      <c r="G68" s="170">
        <v>-3.5900000000000001E-2</v>
      </c>
      <c r="H68" s="329"/>
      <c r="I68" s="213"/>
    </row>
    <row r="69" spans="1:9">
      <c r="A69" s="163"/>
      <c r="B69" s="172" t="s">
        <v>1220</v>
      </c>
      <c r="C69" s="177"/>
      <c r="D69" s="173">
        <v>1647</v>
      </c>
      <c r="E69" s="173">
        <v>1926</v>
      </c>
      <c r="F69" s="173">
        <v>-279</v>
      </c>
      <c r="G69" s="174">
        <v>-0.1449</v>
      </c>
      <c r="H69" s="327"/>
    </row>
    <row r="70" spans="1:9">
      <c r="A70" s="163"/>
      <c r="B70" s="172" t="s">
        <v>1221</v>
      </c>
      <c r="C70" s="177"/>
      <c r="D70" s="173">
        <v>799534</v>
      </c>
      <c r="E70" s="173">
        <v>794164</v>
      </c>
      <c r="F70" s="173">
        <v>5370</v>
      </c>
      <c r="G70" s="174">
        <v>6.7999999999999996E-3</v>
      </c>
      <c r="H70" s="327"/>
    </row>
    <row r="71" spans="1:9">
      <c r="A71" s="171"/>
      <c r="B71" s="172" t="s">
        <v>1222</v>
      </c>
      <c r="C71" s="177"/>
      <c r="D71" s="173">
        <v>1009558</v>
      </c>
      <c r="E71" s="173">
        <v>1082076</v>
      </c>
      <c r="F71" s="173">
        <v>-72518</v>
      </c>
      <c r="G71" s="174">
        <v>-6.7000000000000004E-2</v>
      </c>
      <c r="H71" s="327"/>
    </row>
    <row r="72" spans="1:9" s="151" customFormat="1">
      <c r="A72" s="163">
        <v>9</v>
      </c>
      <c r="B72" s="183" t="s">
        <v>557</v>
      </c>
      <c r="C72" s="183"/>
      <c r="D72" s="178">
        <v>1197556</v>
      </c>
      <c r="E72" s="178">
        <v>89597</v>
      </c>
      <c r="F72" s="178">
        <v>1107959</v>
      </c>
      <c r="G72" s="170">
        <v>12.366</v>
      </c>
      <c r="H72" s="329"/>
      <c r="I72" s="213"/>
    </row>
    <row r="73" spans="1:9" s="151" customFormat="1">
      <c r="A73" s="163">
        <v>10</v>
      </c>
      <c r="B73" s="165" t="s">
        <v>1370</v>
      </c>
      <c r="C73" s="182"/>
      <c r="D73" s="178">
        <v>-6290</v>
      </c>
      <c r="E73" s="178">
        <v>480869</v>
      </c>
      <c r="F73" s="178">
        <v>-487159</v>
      </c>
      <c r="G73" s="170">
        <v>-1.0130999999999999</v>
      </c>
      <c r="H73" s="329"/>
      <c r="I73" s="213"/>
    </row>
    <row r="74" spans="1:9">
      <c r="A74" s="163"/>
      <c r="B74" s="172" t="s">
        <v>1223</v>
      </c>
      <c r="C74" s="177"/>
      <c r="D74" s="173">
        <v>-319</v>
      </c>
      <c r="E74" s="173">
        <v>475622</v>
      </c>
      <c r="F74" s="173">
        <v>-475941</v>
      </c>
      <c r="G74" s="174">
        <v>-1.0006999999999999</v>
      </c>
      <c r="H74" s="327"/>
    </row>
    <row r="75" spans="1:9">
      <c r="A75" s="163"/>
      <c r="B75" s="172" t="s">
        <v>1224</v>
      </c>
      <c r="C75" s="177"/>
      <c r="D75" s="173">
        <v>-5971</v>
      </c>
      <c r="E75" s="173">
        <v>5247</v>
      </c>
      <c r="F75" s="173">
        <v>-11218</v>
      </c>
      <c r="G75" s="174">
        <v>-2.1379999999999999</v>
      </c>
      <c r="H75" s="327"/>
    </row>
    <row r="76" spans="1:9" s="151" customFormat="1">
      <c r="A76" s="163">
        <v>11</v>
      </c>
      <c r="B76" s="165" t="s">
        <v>558</v>
      </c>
      <c r="C76" s="182"/>
      <c r="D76" s="178">
        <v>4997491</v>
      </c>
      <c r="E76" s="178">
        <v>3720681</v>
      </c>
      <c r="F76" s="178">
        <v>1276810</v>
      </c>
      <c r="G76" s="170">
        <v>0.34320000000000001</v>
      </c>
      <c r="H76" s="329"/>
      <c r="I76" s="213"/>
    </row>
    <row r="77" spans="1:9">
      <c r="A77" s="163"/>
      <c r="B77" s="172" t="s">
        <v>559</v>
      </c>
      <c r="C77" s="640"/>
      <c r="D77" s="173">
        <v>1736874</v>
      </c>
      <c r="E77" s="173">
        <v>510498</v>
      </c>
      <c r="F77" s="173">
        <v>1226376</v>
      </c>
      <c r="G77" s="174">
        <v>2.4022999999999999</v>
      </c>
      <c r="H77" s="327"/>
    </row>
    <row r="78" spans="1:9">
      <c r="A78" s="163"/>
      <c r="B78" s="172" t="s">
        <v>560</v>
      </c>
      <c r="C78" s="640"/>
      <c r="D78" s="173">
        <v>0</v>
      </c>
      <c r="E78" s="173">
        <v>0</v>
      </c>
      <c r="F78" s="173">
        <v>0</v>
      </c>
      <c r="G78" s="174" t="s">
        <v>2164</v>
      </c>
      <c r="H78" s="327"/>
    </row>
    <row r="79" spans="1:9">
      <c r="A79" s="163"/>
      <c r="B79" s="172" t="s">
        <v>562</v>
      </c>
      <c r="C79" s="640"/>
      <c r="D79" s="173">
        <v>2736103</v>
      </c>
      <c r="E79" s="173">
        <v>2668237</v>
      </c>
      <c r="F79" s="173">
        <v>67866</v>
      </c>
      <c r="G79" s="174">
        <v>2.5399999999999999E-2</v>
      </c>
      <c r="H79" s="327"/>
    </row>
    <row r="80" spans="1:9">
      <c r="A80" s="163"/>
      <c r="B80" s="172" t="s">
        <v>561</v>
      </c>
      <c r="C80" s="640"/>
      <c r="D80" s="173">
        <v>524514</v>
      </c>
      <c r="E80" s="173">
        <v>541946</v>
      </c>
      <c r="F80" s="173">
        <v>-17432</v>
      </c>
      <c r="G80" s="174">
        <v>-3.2199999999999999E-2</v>
      </c>
      <c r="H80" s="327"/>
    </row>
    <row r="81" spans="1:9" s="151" customFormat="1">
      <c r="A81" s="710" t="s">
        <v>563</v>
      </c>
      <c r="B81" s="711"/>
      <c r="C81" s="712"/>
      <c r="D81" s="179">
        <v>73296427</v>
      </c>
      <c r="E81" s="179">
        <v>67606178</v>
      </c>
      <c r="F81" s="179">
        <v>5690249</v>
      </c>
      <c r="G81" s="180">
        <v>8.4199999999999997E-2</v>
      </c>
      <c r="H81" s="329"/>
      <c r="I81" s="213"/>
    </row>
    <row r="82" spans="1:9" s="151" customFormat="1" ht="13.5" thickBot="1">
      <c r="A82" s="163"/>
      <c r="B82" s="164"/>
      <c r="C82" s="165"/>
      <c r="D82" s="178"/>
      <c r="E82" s="178"/>
      <c r="F82" s="178">
        <v>0</v>
      </c>
      <c r="G82" s="170" t="s">
        <v>2164</v>
      </c>
      <c r="H82" s="329"/>
      <c r="I82" s="213"/>
    </row>
    <row r="83" spans="1:9" s="151" customFormat="1" ht="13.5" thickBot="1">
      <c r="A83" s="708" t="s">
        <v>564</v>
      </c>
      <c r="B83" s="709"/>
      <c r="C83" s="709"/>
      <c r="D83" s="185">
        <v>2721258</v>
      </c>
      <c r="E83" s="185">
        <v>3006744</v>
      </c>
      <c r="F83" s="185">
        <v>-285486</v>
      </c>
      <c r="G83" s="186">
        <v>-9.4899999999999998E-2</v>
      </c>
      <c r="H83" s="329"/>
      <c r="I83" s="213"/>
    </row>
    <row r="84" spans="1:9">
      <c r="A84" s="171"/>
      <c r="B84" s="181"/>
      <c r="C84" s="168"/>
      <c r="D84" s="173"/>
      <c r="E84" s="173"/>
      <c r="F84" s="173">
        <v>0</v>
      </c>
      <c r="G84" s="174" t="s">
        <v>2164</v>
      </c>
      <c r="H84" s="327"/>
    </row>
    <row r="85" spans="1:9" s="151" customFormat="1">
      <c r="A85" s="163" t="s">
        <v>1371</v>
      </c>
      <c r="B85" s="165" t="s">
        <v>1372</v>
      </c>
      <c r="C85" s="182"/>
      <c r="D85" s="178"/>
      <c r="E85" s="178"/>
      <c r="F85" s="178">
        <v>0</v>
      </c>
      <c r="G85" s="170" t="s">
        <v>2164</v>
      </c>
      <c r="H85" s="329"/>
      <c r="I85" s="213"/>
    </row>
    <row r="86" spans="1:9" s="151" customFormat="1">
      <c r="A86" s="187"/>
      <c r="B86" s="164" t="s">
        <v>572</v>
      </c>
      <c r="C86" s="188" t="s">
        <v>565</v>
      </c>
      <c r="D86" s="178">
        <v>46</v>
      </c>
      <c r="E86" s="178">
        <v>1</v>
      </c>
      <c r="F86" s="178">
        <v>45</v>
      </c>
      <c r="G86" s="170">
        <v>45</v>
      </c>
      <c r="H86" s="329"/>
      <c r="I86" s="213"/>
    </row>
    <row r="87" spans="1:9" s="151" customFormat="1">
      <c r="A87" s="187"/>
      <c r="B87" s="164" t="s">
        <v>573</v>
      </c>
      <c r="C87" s="188" t="s">
        <v>566</v>
      </c>
      <c r="D87" s="178">
        <v>0</v>
      </c>
      <c r="E87" s="178">
        <v>0</v>
      </c>
      <c r="F87" s="178">
        <v>0</v>
      </c>
      <c r="G87" s="170" t="s">
        <v>2164</v>
      </c>
      <c r="H87" s="329"/>
      <c r="I87" s="213"/>
    </row>
    <row r="88" spans="1:9" s="151" customFormat="1">
      <c r="A88" s="710" t="s">
        <v>567</v>
      </c>
      <c r="B88" s="711"/>
      <c r="C88" s="711" t="s">
        <v>1373</v>
      </c>
      <c r="D88" s="179">
        <v>46</v>
      </c>
      <c r="E88" s="179">
        <v>1</v>
      </c>
      <c r="F88" s="179">
        <v>45</v>
      </c>
      <c r="G88" s="180">
        <v>45</v>
      </c>
      <c r="H88" s="329"/>
      <c r="I88" s="213"/>
    </row>
    <row r="89" spans="1:9" s="151" customFormat="1">
      <c r="A89" s="163" t="s">
        <v>1374</v>
      </c>
      <c r="B89" s="165" t="s">
        <v>1375</v>
      </c>
      <c r="C89" s="165"/>
      <c r="D89" s="178"/>
      <c r="E89" s="178"/>
      <c r="F89" s="178">
        <v>0</v>
      </c>
      <c r="G89" s="170" t="s">
        <v>2164</v>
      </c>
      <c r="H89" s="329"/>
      <c r="I89" s="213"/>
    </row>
    <row r="90" spans="1:9" s="151" customFormat="1">
      <c r="A90" s="187"/>
      <c r="B90" s="164" t="s">
        <v>572</v>
      </c>
      <c r="C90" s="165" t="s">
        <v>106</v>
      </c>
      <c r="D90" s="178">
        <v>0</v>
      </c>
      <c r="E90" s="178">
        <v>0</v>
      </c>
      <c r="F90" s="178">
        <v>0</v>
      </c>
      <c r="G90" s="170" t="s">
        <v>2164</v>
      </c>
      <c r="H90" s="329"/>
      <c r="I90" s="213"/>
    </row>
    <row r="91" spans="1:9" s="151" customFormat="1">
      <c r="A91" s="187"/>
      <c r="B91" s="164" t="s">
        <v>573</v>
      </c>
      <c r="C91" s="165" t="s">
        <v>107</v>
      </c>
      <c r="D91" s="178">
        <v>0</v>
      </c>
      <c r="E91" s="178">
        <v>0</v>
      </c>
      <c r="F91" s="178">
        <v>0</v>
      </c>
      <c r="G91" s="170" t="s">
        <v>2164</v>
      </c>
      <c r="H91" s="329"/>
      <c r="I91" s="213"/>
    </row>
    <row r="92" spans="1:9" s="151" customFormat="1">
      <c r="A92" s="710" t="s">
        <v>568</v>
      </c>
      <c r="B92" s="711"/>
      <c r="C92" s="711" t="s">
        <v>1373</v>
      </c>
      <c r="D92" s="179">
        <v>0</v>
      </c>
      <c r="E92" s="179">
        <v>0</v>
      </c>
      <c r="F92" s="179">
        <v>0</v>
      </c>
      <c r="G92" s="180" t="s">
        <v>2164</v>
      </c>
      <c r="H92" s="329"/>
      <c r="I92" s="213"/>
    </row>
    <row r="93" spans="1:9" s="151" customFormat="1">
      <c r="A93" s="190" t="s">
        <v>1376</v>
      </c>
      <c r="B93" s="165" t="s">
        <v>1377</v>
      </c>
      <c r="C93" s="182"/>
      <c r="D93" s="178"/>
      <c r="E93" s="178"/>
      <c r="F93" s="178">
        <v>0</v>
      </c>
      <c r="G93" s="170" t="s">
        <v>2164</v>
      </c>
      <c r="H93" s="329"/>
      <c r="I93" s="213"/>
    </row>
    <row r="94" spans="1:9" s="151" customFormat="1">
      <c r="A94" s="190"/>
      <c r="B94" s="191">
        <v>1</v>
      </c>
      <c r="C94" s="188" t="s">
        <v>109</v>
      </c>
      <c r="D94" s="178">
        <v>512506</v>
      </c>
      <c r="E94" s="178">
        <v>383120</v>
      </c>
      <c r="F94" s="178">
        <v>129386</v>
      </c>
      <c r="G94" s="170">
        <v>0.3377</v>
      </c>
      <c r="H94" s="329"/>
      <c r="I94" s="213"/>
    </row>
    <row r="95" spans="1:9">
      <c r="A95" s="190"/>
      <c r="B95" s="191"/>
      <c r="C95" s="172" t="s">
        <v>1225</v>
      </c>
      <c r="D95" s="173">
        <v>0</v>
      </c>
      <c r="E95" s="173">
        <v>0</v>
      </c>
      <c r="F95" s="173">
        <v>0</v>
      </c>
      <c r="G95" s="174" t="s">
        <v>2164</v>
      </c>
      <c r="H95" s="327"/>
    </row>
    <row r="96" spans="1:9">
      <c r="A96" s="190"/>
      <c r="B96" s="191"/>
      <c r="C96" s="175" t="s">
        <v>1226</v>
      </c>
      <c r="D96" s="173">
        <v>512506</v>
      </c>
      <c r="E96" s="173">
        <v>383120</v>
      </c>
      <c r="F96" s="173">
        <v>129386</v>
      </c>
      <c r="G96" s="174">
        <v>0.3377</v>
      </c>
      <c r="H96" s="327"/>
    </row>
    <row r="97" spans="1:9">
      <c r="A97" s="190"/>
      <c r="B97" s="191">
        <v>2</v>
      </c>
      <c r="C97" s="183" t="s">
        <v>108</v>
      </c>
      <c r="D97" s="178">
        <v>546979</v>
      </c>
      <c r="E97" s="178">
        <v>708308</v>
      </c>
      <c r="F97" s="178">
        <v>-161329</v>
      </c>
      <c r="G97" s="174">
        <v>-0.2278</v>
      </c>
      <c r="H97" s="327"/>
    </row>
    <row r="98" spans="1:9">
      <c r="A98" s="190"/>
      <c r="B98" s="191"/>
      <c r="C98" s="175" t="s">
        <v>1227</v>
      </c>
      <c r="D98" s="192">
        <v>0</v>
      </c>
      <c r="E98" s="192">
        <v>2595</v>
      </c>
      <c r="F98" s="192">
        <v>-2595</v>
      </c>
      <c r="G98" s="193">
        <v>-1</v>
      </c>
      <c r="H98" s="437"/>
    </row>
    <row r="99" spans="1:9">
      <c r="A99" s="190"/>
      <c r="B99" s="191"/>
      <c r="C99" s="172" t="s">
        <v>1228</v>
      </c>
      <c r="D99" s="192">
        <v>546979</v>
      </c>
      <c r="E99" s="192">
        <v>705713</v>
      </c>
      <c r="F99" s="192">
        <v>-158734</v>
      </c>
      <c r="G99" s="193">
        <v>-0.22489999999999999</v>
      </c>
      <c r="H99" s="437"/>
    </row>
    <row r="100" spans="1:9" s="151" customFormat="1">
      <c r="A100" s="710" t="s">
        <v>569</v>
      </c>
      <c r="B100" s="711"/>
      <c r="C100" s="711" t="s">
        <v>1378</v>
      </c>
      <c r="D100" s="179">
        <v>-34473</v>
      </c>
      <c r="E100" s="179">
        <v>-325188</v>
      </c>
      <c r="F100" s="179">
        <v>290715</v>
      </c>
      <c r="G100" s="180">
        <v>-0.89400000000000002</v>
      </c>
      <c r="H100" s="329"/>
      <c r="I100" s="213"/>
    </row>
    <row r="101" spans="1:9" s="151" customFormat="1" ht="13.5" thickBot="1">
      <c r="A101" s="187"/>
      <c r="B101" s="189"/>
      <c r="C101" s="188"/>
      <c r="D101" s="194"/>
      <c r="E101" s="194"/>
      <c r="F101" s="194">
        <v>0</v>
      </c>
      <c r="G101" s="195" t="s">
        <v>2164</v>
      </c>
      <c r="H101" s="328"/>
      <c r="I101" s="213"/>
    </row>
    <row r="102" spans="1:9" s="151" customFormat="1" ht="13.5" thickBot="1">
      <c r="A102" s="708" t="s">
        <v>1379</v>
      </c>
      <c r="B102" s="709"/>
      <c r="C102" s="709"/>
      <c r="D102" s="185">
        <v>2686831</v>
      </c>
      <c r="E102" s="185">
        <v>2681557</v>
      </c>
      <c r="F102" s="185">
        <v>5274</v>
      </c>
      <c r="G102" s="186">
        <v>2E-3</v>
      </c>
      <c r="H102" s="329"/>
      <c r="I102" s="213"/>
    </row>
    <row r="103" spans="1:9" s="151" customFormat="1">
      <c r="A103" s="190" t="s">
        <v>570</v>
      </c>
      <c r="B103" s="165" t="s">
        <v>571</v>
      </c>
      <c r="C103" s="182"/>
      <c r="D103" s="641"/>
      <c r="E103" s="178"/>
      <c r="F103" s="178">
        <v>0</v>
      </c>
      <c r="G103" s="170" t="s">
        <v>2164</v>
      </c>
      <c r="H103" s="329"/>
      <c r="I103" s="213"/>
    </row>
    <row r="104" spans="1:9" s="151" customFormat="1">
      <c r="A104" s="190"/>
      <c r="B104" s="191" t="s">
        <v>572</v>
      </c>
      <c r="C104" s="188" t="s">
        <v>1382</v>
      </c>
      <c r="D104" s="178">
        <v>2558408</v>
      </c>
      <c r="E104" s="178">
        <v>2490499</v>
      </c>
      <c r="F104" s="178">
        <v>67909</v>
      </c>
      <c r="G104" s="170">
        <v>2.7300000000000001E-2</v>
      </c>
      <c r="H104" s="329"/>
      <c r="I104" s="213"/>
    </row>
    <row r="105" spans="1:9">
      <c r="A105" s="171"/>
      <c r="B105" s="175"/>
      <c r="C105" s="175" t="s">
        <v>1229</v>
      </c>
      <c r="D105" s="173">
        <v>2368974</v>
      </c>
      <c r="E105" s="196">
        <v>2294373</v>
      </c>
      <c r="F105" s="196">
        <v>74601</v>
      </c>
      <c r="G105" s="174">
        <v>3.2500000000000001E-2</v>
      </c>
      <c r="H105" s="327"/>
    </row>
    <row r="106" spans="1:9">
      <c r="A106" s="171"/>
      <c r="B106" s="175"/>
      <c r="C106" s="172" t="s">
        <v>1230</v>
      </c>
      <c r="D106" s="173">
        <v>142063</v>
      </c>
      <c r="E106" s="196">
        <v>151767</v>
      </c>
      <c r="F106" s="196">
        <v>-9704</v>
      </c>
      <c r="G106" s="174">
        <v>-6.3899999999999998E-2</v>
      </c>
      <c r="H106" s="327"/>
    </row>
    <row r="107" spans="1:9">
      <c r="A107" s="171"/>
      <c r="B107" s="175"/>
      <c r="C107" s="172" t="s">
        <v>1231</v>
      </c>
      <c r="D107" s="173">
        <v>47371</v>
      </c>
      <c r="E107" s="196">
        <v>44359</v>
      </c>
      <c r="F107" s="196">
        <v>3012</v>
      </c>
      <c r="G107" s="174">
        <v>6.7900000000000002E-2</v>
      </c>
      <c r="H107" s="327"/>
    </row>
    <row r="108" spans="1:9">
      <c r="A108" s="171"/>
      <c r="B108" s="175"/>
      <c r="C108" s="172" t="s">
        <v>1232</v>
      </c>
      <c r="D108" s="173">
        <v>0</v>
      </c>
      <c r="E108" s="196">
        <v>0</v>
      </c>
      <c r="F108" s="196">
        <v>0</v>
      </c>
      <c r="G108" s="174" t="s">
        <v>2164</v>
      </c>
      <c r="H108" s="327"/>
    </row>
    <row r="109" spans="1:9" s="151" customFormat="1">
      <c r="A109" s="190"/>
      <c r="B109" s="191" t="s">
        <v>573</v>
      </c>
      <c r="C109" s="183" t="s">
        <v>110</v>
      </c>
      <c r="D109" s="178">
        <v>14422</v>
      </c>
      <c r="E109" s="178">
        <v>19164</v>
      </c>
      <c r="F109" s="178">
        <v>-4742</v>
      </c>
      <c r="G109" s="170">
        <v>-0.24740000000000001</v>
      </c>
      <c r="H109" s="329"/>
      <c r="I109" s="213"/>
    </row>
    <row r="110" spans="1:9" s="151" customFormat="1">
      <c r="A110" s="190"/>
      <c r="B110" s="191" t="s">
        <v>144</v>
      </c>
      <c r="C110" s="197" t="s">
        <v>145</v>
      </c>
      <c r="D110" s="194">
        <v>0</v>
      </c>
      <c r="E110" s="178">
        <v>0</v>
      </c>
      <c r="F110" s="178">
        <v>0</v>
      </c>
      <c r="G110" s="195" t="s">
        <v>2164</v>
      </c>
      <c r="H110" s="328"/>
      <c r="I110" s="213"/>
    </row>
    <row r="111" spans="1:9" s="151" customFormat="1">
      <c r="A111" s="710" t="s">
        <v>626</v>
      </c>
      <c r="B111" s="711"/>
      <c r="C111" s="711" t="s">
        <v>1378</v>
      </c>
      <c r="D111" s="179">
        <v>2572830</v>
      </c>
      <c r="E111" s="179">
        <v>2509663</v>
      </c>
      <c r="F111" s="179">
        <v>63167</v>
      </c>
      <c r="G111" s="180">
        <v>2.52E-2</v>
      </c>
      <c r="H111" s="329"/>
      <c r="I111" s="213"/>
    </row>
    <row r="112" spans="1:9" ht="13.5" thickBot="1">
      <c r="A112" s="198" t="s">
        <v>1380</v>
      </c>
      <c r="B112" s="199"/>
      <c r="C112" s="200"/>
      <c r="D112" s="201">
        <v>114001</v>
      </c>
      <c r="E112" s="201">
        <v>171894</v>
      </c>
      <c r="F112" s="201">
        <v>-57893</v>
      </c>
      <c r="G112" s="202">
        <v>-0.33679999999999999</v>
      </c>
      <c r="H112" s="328"/>
    </row>
    <row r="114" spans="3:6" hidden="1">
      <c r="E114" s="204"/>
      <c r="F114" s="205"/>
    </row>
    <row r="115" spans="3:6" hidden="1">
      <c r="E115" s="435"/>
    </row>
    <row r="116" spans="3:6" hidden="1">
      <c r="E116" s="206" t="s">
        <v>277</v>
      </c>
    </row>
    <row r="117" spans="3:6" hidden="1">
      <c r="D117" s="152" t="s">
        <v>2160</v>
      </c>
      <c r="E117" s="207" t="e">
        <v>#REF!</v>
      </c>
    </row>
    <row r="118" spans="3:6" hidden="1">
      <c r="D118" s="152" t="s">
        <v>2161</v>
      </c>
      <c r="E118" s="208" t="e">
        <v>#REF!</v>
      </c>
    </row>
    <row r="119" spans="3:6" hidden="1">
      <c r="D119" s="152" t="s">
        <v>1382</v>
      </c>
      <c r="E119" s="208" t="e">
        <v>#REF!</v>
      </c>
      <c r="F119" s="152" t="e">
        <v>#REF!</v>
      </c>
    </row>
    <row r="120" spans="3:6" hidden="1">
      <c r="D120" s="152" t="s">
        <v>278</v>
      </c>
      <c r="E120" s="209" t="e">
        <v>#REF!</v>
      </c>
    </row>
    <row r="121" spans="3:6" hidden="1"/>
    <row r="122" spans="3:6" hidden="1"/>
    <row r="123" spans="3:6">
      <c r="C123" s="215"/>
      <c r="D123" s="319"/>
    </row>
    <row r="124" spans="3:6">
      <c r="C124" s="214"/>
    </row>
    <row r="125" spans="3:6">
      <c r="C125" s="214"/>
    </row>
    <row r="126" spans="3:6">
      <c r="D126" s="319"/>
    </row>
  </sheetData>
  <mergeCells count="14">
    <mergeCell ref="A102:C102"/>
    <mergeCell ref="A111:C111"/>
    <mergeCell ref="A32:C32"/>
    <mergeCell ref="A81:C81"/>
    <mergeCell ref="A83:C83"/>
    <mergeCell ref="A88:C88"/>
    <mergeCell ref="A92:C92"/>
    <mergeCell ref="A100:C100"/>
    <mergeCell ref="A1:D1"/>
    <mergeCell ref="F1:G1"/>
    <mergeCell ref="F2:G2"/>
    <mergeCell ref="A2:C3"/>
    <mergeCell ref="D2:D3"/>
    <mergeCell ref="E2:E3"/>
  </mergeCells>
  <phoneticPr fontId="4" type="noConversion"/>
  <printOptions horizontalCentered="1"/>
  <pageMargins left="0.11811023622047245" right="0.27559055118110237" top="0.42" bottom="0.37" header="0.31" footer="0.2"/>
  <pageSetup paperSize="9" scale="51" orientation="landscape" r:id="rId1"/>
  <headerFooter alignWithMargins="0"/>
  <rowBreaks count="1" manualBreakCount="1">
    <brk id="8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879"/>
  <sheetViews>
    <sheetView showGridLines="0" view="pageBreakPreview" zoomScaleNormal="100" zoomScaleSheetLayoutView="100" workbookViewId="0">
      <pane ySplit="3" topLeftCell="A817" activePane="bottomLeft" state="frozen"/>
      <selection activeCell="J226" sqref="J226"/>
      <selection pane="bottomLeft" activeCell="N850" sqref="N850"/>
    </sheetView>
  </sheetViews>
  <sheetFormatPr defaultColWidth="17.85546875" defaultRowHeight="12.75"/>
  <cols>
    <col min="1" max="1" width="4.42578125" style="258" bestFit="1" customWidth="1"/>
    <col min="2" max="4" width="4.7109375" style="258" bestFit="1" customWidth="1"/>
    <col min="5" max="5" width="3.42578125" style="258" bestFit="1" customWidth="1"/>
    <col min="6" max="6" width="3.28515625" style="258" bestFit="1" customWidth="1"/>
    <col min="7" max="7" width="78.42578125" style="261" customWidth="1"/>
    <col min="8" max="9" width="15.140625" style="313" customWidth="1"/>
    <col min="10" max="10" width="15.140625" style="216" customWidth="1"/>
    <col min="11" max="192" width="10.28515625" style="219" customWidth="1"/>
    <col min="193" max="201" width="9.140625" style="219" customWidth="1"/>
    <col min="202" max="202" width="1" style="219" customWidth="1"/>
    <col min="203" max="206" width="3.28515625" style="219" customWidth="1"/>
    <col min="207" max="207" width="1.85546875" style="219" customWidth="1"/>
    <col min="208" max="16384" width="17.85546875" style="219"/>
  </cols>
  <sheetData>
    <row r="1" spans="1:10" ht="13.5" thickBot="1">
      <c r="G1" s="263"/>
      <c r="H1" s="264"/>
      <c r="I1" s="264"/>
      <c r="J1" s="265"/>
    </row>
    <row r="2" spans="1:10" s="220" customFormat="1" ht="13.5" customHeight="1" thickBot="1">
      <c r="A2" s="713" t="s">
        <v>1235</v>
      </c>
      <c r="B2" s="714"/>
      <c r="C2" s="714"/>
      <c r="D2" s="714"/>
      <c r="E2" s="714"/>
      <c r="F2" s="715"/>
      <c r="G2" s="716" t="s">
        <v>1273</v>
      </c>
      <c r="H2" s="718" t="s">
        <v>304</v>
      </c>
      <c r="I2" s="718" t="s">
        <v>302</v>
      </c>
      <c r="J2" s="720" t="s">
        <v>1285</v>
      </c>
    </row>
    <row r="3" spans="1:10" ht="13.5" thickBot="1">
      <c r="A3" s="221" t="s">
        <v>1295</v>
      </c>
      <c r="B3" s="221" t="s">
        <v>1302</v>
      </c>
      <c r="C3" s="221" t="s">
        <v>1313</v>
      </c>
      <c r="D3" s="221" t="s">
        <v>471</v>
      </c>
      <c r="E3" s="221" t="s">
        <v>1357</v>
      </c>
      <c r="F3" s="221" t="s">
        <v>1358</v>
      </c>
      <c r="G3" s="717"/>
      <c r="H3" s="719"/>
      <c r="I3" s="719"/>
      <c r="J3" s="721"/>
    </row>
    <row r="4" spans="1:10" s="228" customFormat="1">
      <c r="A4" s="222">
        <v>300</v>
      </c>
      <c r="B4" s="223">
        <v>0</v>
      </c>
      <c r="C4" s="223">
        <v>0</v>
      </c>
      <c r="D4" s="223">
        <v>0</v>
      </c>
      <c r="E4" s="223">
        <v>0</v>
      </c>
      <c r="F4" s="223">
        <v>0</v>
      </c>
      <c r="G4" s="266" t="s">
        <v>1491</v>
      </c>
      <c r="H4" s="225"/>
      <c r="I4" s="267"/>
      <c r="J4" s="268"/>
    </row>
    <row r="5" spans="1:10">
      <c r="A5" s="269">
        <v>300</v>
      </c>
      <c r="B5" s="270">
        <v>100</v>
      </c>
      <c r="C5" s="270"/>
      <c r="D5" s="270"/>
      <c r="E5" s="270"/>
      <c r="F5" s="270"/>
      <c r="G5" s="231" t="s">
        <v>1492</v>
      </c>
      <c r="H5" s="235">
        <v>0</v>
      </c>
      <c r="I5" s="271">
        <v>0</v>
      </c>
      <c r="J5" s="272"/>
    </row>
    <row r="6" spans="1:10">
      <c r="A6" s="269">
        <v>300</v>
      </c>
      <c r="B6" s="270">
        <v>100</v>
      </c>
      <c r="C6" s="230">
        <v>100</v>
      </c>
      <c r="D6" s="230"/>
      <c r="E6" s="230"/>
      <c r="F6" s="230"/>
      <c r="G6" s="231" t="s">
        <v>745</v>
      </c>
      <c r="H6" s="235">
        <v>0</v>
      </c>
      <c r="I6" s="271">
        <v>0</v>
      </c>
      <c r="J6" s="272"/>
    </row>
    <row r="7" spans="1:10">
      <c r="A7" s="269">
        <v>300</v>
      </c>
      <c r="B7" s="270">
        <v>100</v>
      </c>
      <c r="C7" s="230">
        <v>100</v>
      </c>
      <c r="D7" s="238">
        <v>100</v>
      </c>
      <c r="E7" s="230"/>
      <c r="F7" s="230"/>
      <c r="G7" s="273" t="s">
        <v>746</v>
      </c>
      <c r="H7" s="235">
        <v>4671118</v>
      </c>
      <c r="I7" s="271">
        <v>3060818</v>
      </c>
      <c r="J7" s="272" t="s">
        <v>285</v>
      </c>
    </row>
    <row r="8" spans="1:10">
      <c r="A8" s="269">
        <v>300</v>
      </c>
      <c r="B8" s="270">
        <v>100</v>
      </c>
      <c r="C8" s="230">
        <v>100</v>
      </c>
      <c r="D8" s="238">
        <v>200</v>
      </c>
      <c r="E8" s="230"/>
      <c r="F8" s="230"/>
      <c r="G8" s="273" t="s">
        <v>747</v>
      </c>
      <c r="H8" s="235">
        <v>145357</v>
      </c>
      <c r="I8" s="271">
        <v>217617</v>
      </c>
      <c r="J8" s="272" t="s">
        <v>286</v>
      </c>
    </row>
    <row r="9" spans="1:10">
      <c r="A9" s="269">
        <v>300</v>
      </c>
      <c r="B9" s="270">
        <v>100</v>
      </c>
      <c r="C9" s="230">
        <v>100</v>
      </c>
      <c r="D9" s="238">
        <v>300</v>
      </c>
      <c r="E9" s="230"/>
      <c r="F9" s="230"/>
      <c r="G9" s="273" t="s">
        <v>748</v>
      </c>
      <c r="H9" s="235">
        <v>0</v>
      </c>
      <c r="I9" s="271">
        <v>0</v>
      </c>
      <c r="J9" s="272" t="s">
        <v>287</v>
      </c>
    </row>
    <row r="10" spans="1:10">
      <c r="A10" s="269">
        <v>300</v>
      </c>
      <c r="B10" s="270">
        <v>100</v>
      </c>
      <c r="C10" s="230">
        <v>200</v>
      </c>
      <c r="D10" s="230"/>
      <c r="E10" s="230"/>
      <c r="F10" s="230"/>
      <c r="G10" s="274" t="s">
        <v>749</v>
      </c>
      <c r="H10" s="235">
        <v>0</v>
      </c>
      <c r="I10" s="271">
        <v>0</v>
      </c>
      <c r="J10" s="272"/>
    </row>
    <row r="11" spans="1:10">
      <c r="A11" s="269">
        <v>300</v>
      </c>
      <c r="B11" s="270">
        <v>100</v>
      </c>
      <c r="C11" s="230">
        <v>200</v>
      </c>
      <c r="D11" s="238">
        <v>100</v>
      </c>
      <c r="E11" s="230"/>
      <c r="F11" s="230"/>
      <c r="G11" s="234" t="s">
        <v>1493</v>
      </c>
      <c r="H11" s="235">
        <v>0</v>
      </c>
      <c r="I11" s="271">
        <v>0</v>
      </c>
      <c r="J11" s="272" t="s">
        <v>995</v>
      </c>
    </row>
    <row r="12" spans="1:10">
      <c r="A12" s="269">
        <v>300</v>
      </c>
      <c r="B12" s="270">
        <v>100</v>
      </c>
      <c r="C12" s="230">
        <v>200</v>
      </c>
      <c r="D12" s="238">
        <v>200</v>
      </c>
      <c r="E12" s="230"/>
      <c r="F12" s="230"/>
      <c r="G12" s="273" t="s">
        <v>1494</v>
      </c>
      <c r="H12" s="235">
        <v>0</v>
      </c>
      <c r="I12" s="271">
        <v>0</v>
      </c>
      <c r="J12" s="272" t="s">
        <v>1037</v>
      </c>
    </row>
    <row r="13" spans="1:10">
      <c r="A13" s="269">
        <v>300</v>
      </c>
      <c r="B13" s="270">
        <v>100</v>
      </c>
      <c r="C13" s="230">
        <v>200</v>
      </c>
      <c r="D13" s="238">
        <v>300</v>
      </c>
      <c r="E13" s="230"/>
      <c r="F13" s="230"/>
      <c r="G13" s="273" t="s">
        <v>1495</v>
      </c>
      <c r="H13" s="235">
        <v>0</v>
      </c>
      <c r="I13" s="271">
        <v>0</v>
      </c>
      <c r="J13" s="272" t="s">
        <v>1038</v>
      </c>
    </row>
    <row r="14" spans="1:10">
      <c r="A14" s="269">
        <v>300</v>
      </c>
      <c r="B14" s="270">
        <v>100</v>
      </c>
      <c r="C14" s="230">
        <v>300</v>
      </c>
      <c r="D14" s="230"/>
      <c r="E14" s="230"/>
      <c r="F14" s="230"/>
      <c r="G14" s="231" t="s">
        <v>750</v>
      </c>
      <c r="H14" s="235">
        <v>0</v>
      </c>
      <c r="I14" s="271">
        <v>0</v>
      </c>
      <c r="J14" s="272"/>
    </row>
    <row r="15" spans="1:10">
      <c r="A15" s="269">
        <v>300</v>
      </c>
      <c r="B15" s="270">
        <v>100</v>
      </c>
      <c r="C15" s="230">
        <v>300</v>
      </c>
      <c r="D15" s="238">
        <v>100</v>
      </c>
      <c r="E15" s="230"/>
      <c r="F15" s="230"/>
      <c r="G15" s="234" t="s">
        <v>1496</v>
      </c>
      <c r="H15" s="235">
        <v>3193909</v>
      </c>
      <c r="I15" s="271">
        <v>2781209</v>
      </c>
      <c r="J15" s="272" t="s">
        <v>1039</v>
      </c>
    </row>
    <row r="16" spans="1:10">
      <c r="A16" s="269">
        <v>300</v>
      </c>
      <c r="B16" s="270">
        <v>100</v>
      </c>
      <c r="C16" s="230">
        <v>300</v>
      </c>
      <c r="D16" s="238">
        <v>200</v>
      </c>
      <c r="E16" s="230"/>
      <c r="F16" s="230"/>
      <c r="G16" s="273" t="s">
        <v>751</v>
      </c>
      <c r="H16" s="235">
        <v>609621</v>
      </c>
      <c r="I16" s="271">
        <v>520830</v>
      </c>
      <c r="J16" s="272" t="s">
        <v>1040</v>
      </c>
    </row>
    <row r="17" spans="1:10">
      <c r="A17" s="269">
        <v>300</v>
      </c>
      <c r="B17" s="270">
        <v>100</v>
      </c>
      <c r="C17" s="230">
        <v>300</v>
      </c>
      <c r="D17" s="238">
        <v>300</v>
      </c>
      <c r="E17" s="230"/>
      <c r="F17" s="230"/>
      <c r="G17" s="273" t="s">
        <v>752</v>
      </c>
      <c r="H17" s="235">
        <v>2829467</v>
      </c>
      <c r="I17" s="271">
        <v>2681894</v>
      </c>
      <c r="J17" s="272" t="s">
        <v>1041</v>
      </c>
    </row>
    <row r="18" spans="1:10">
      <c r="A18" s="269">
        <v>300</v>
      </c>
      <c r="B18" s="270">
        <v>100</v>
      </c>
      <c r="C18" s="238">
        <v>400</v>
      </c>
      <c r="D18" s="230"/>
      <c r="E18" s="230"/>
      <c r="F18" s="230"/>
      <c r="G18" s="234" t="s">
        <v>753</v>
      </c>
      <c r="H18" s="235">
        <v>20554</v>
      </c>
      <c r="I18" s="271">
        <v>14806</v>
      </c>
      <c r="J18" s="272" t="s">
        <v>307</v>
      </c>
    </row>
    <row r="19" spans="1:10">
      <c r="A19" s="269">
        <v>300</v>
      </c>
      <c r="B19" s="270">
        <v>100</v>
      </c>
      <c r="C19" s="238">
        <v>500</v>
      </c>
      <c r="D19" s="230"/>
      <c r="E19" s="230"/>
      <c r="F19" s="230"/>
      <c r="G19" s="273" t="s">
        <v>1951</v>
      </c>
      <c r="H19" s="235">
        <v>8695</v>
      </c>
      <c r="I19" s="271">
        <v>2750</v>
      </c>
      <c r="J19" s="272" t="s">
        <v>308</v>
      </c>
    </row>
    <row r="20" spans="1:10">
      <c r="A20" s="269">
        <v>300</v>
      </c>
      <c r="B20" s="270">
        <v>100</v>
      </c>
      <c r="C20" s="238">
        <v>600</v>
      </c>
      <c r="D20" s="230"/>
      <c r="E20" s="230"/>
      <c r="F20" s="230"/>
      <c r="G20" s="234" t="s">
        <v>1952</v>
      </c>
      <c r="H20" s="235">
        <v>8510</v>
      </c>
      <c r="I20" s="271">
        <v>8545</v>
      </c>
      <c r="J20" s="272" t="s">
        <v>309</v>
      </c>
    </row>
    <row r="21" spans="1:10">
      <c r="A21" s="269">
        <v>300</v>
      </c>
      <c r="B21" s="270">
        <v>100</v>
      </c>
      <c r="C21" s="238">
        <v>700</v>
      </c>
      <c r="D21" s="230"/>
      <c r="E21" s="230"/>
      <c r="F21" s="230"/>
      <c r="G21" s="273" t="s">
        <v>1953</v>
      </c>
      <c r="H21" s="235">
        <v>0</v>
      </c>
      <c r="I21" s="271">
        <v>0</v>
      </c>
      <c r="J21" s="272" t="s">
        <v>310</v>
      </c>
    </row>
    <row r="22" spans="1:10">
      <c r="A22" s="269">
        <v>300</v>
      </c>
      <c r="B22" s="270">
        <v>100</v>
      </c>
      <c r="C22" s="238">
        <v>800</v>
      </c>
      <c r="D22" s="230"/>
      <c r="E22" s="230"/>
      <c r="F22" s="230"/>
      <c r="G22" s="273" t="s">
        <v>1954</v>
      </c>
      <c r="H22" s="235">
        <v>441411</v>
      </c>
      <c r="I22" s="271">
        <v>382856</v>
      </c>
      <c r="J22" s="272" t="s">
        <v>311</v>
      </c>
    </row>
    <row r="23" spans="1:10">
      <c r="A23" s="269">
        <v>300</v>
      </c>
      <c r="B23" s="270">
        <v>100</v>
      </c>
      <c r="C23" s="230">
        <v>900</v>
      </c>
      <c r="D23" s="230"/>
      <c r="E23" s="230"/>
      <c r="F23" s="230"/>
      <c r="G23" s="231" t="s">
        <v>1497</v>
      </c>
      <c r="H23" s="235">
        <v>0</v>
      </c>
      <c r="I23" s="271">
        <v>0</v>
      </c>
      <c r="J23" s="272" t="s">
        <v>312</v>
      </c>
    </row>
    <row r="24" spans="1:10">
      <c r="A24" s="269">
        <v>300</v>
      </c>
      <c r="B24" s="270">
        <v>100</v>
      </c>
      <c r="C24" s="230">
        <v>900</v>
      </c>
      <c r="D24" s="275">
        <v>50</v>
      </c>
      <c r="E24" s="276"/>
      <c r="F24" s="276"/>
      <c r="G24" s="234" t="s">
        <v>746</v>
      </c>
      <c r="H24" s="235">
        <v>344</v>
      </c>
      <c r="I24" s="271">
        <v>4119</v>
      </c>
      <c r="J24" s="272"/>
    </row>
    <row r="25" spans="1:10">
      <c r="A25" s="269">
        <v>300</v>
      </c>
      <c r="B25" s="270">
        <v>100</v>
      </c>
      <c r="C25" s="230">
        <v>900</v>
      </c>
      <c r="D25" s="275">
        <v>100</v>
      </c>
      <c r="E25" s="276"/>
      <c r="F25" s="276"/>
      <c r="G25" s="273" t="s">
        <v>747</v>
      </c>
      <c r="H25" s="235">
        <v>0</v>
      </c>
      <c r="I25" s="271">
        <v>0</v>
      </c>
      <c r="J25" s="272"/>
    </row>
    <row r="26" spans="1:10">
      <c r="A26" s="269">
        <v>300</v>
      </c>
      <c r="B26" s="270">
        <v>100</v>
      </c>
      <c r="C26" s="230">
        <v>900</v>
      </c>
      <c r="D26" s="275">
        <v>150</v>
      </c>
      <c r="E26" s="276"/>
      <c r="F26" s="276"/>
      <c r="G26" s="273" t="s">
        <v>748</v>
      </c>
      <c r="H26" s="235">
        <v>0</v>
      </c>
      <c r="I26" s="271">
        <v>0</v>
      </c>
      <c r="J26" s="272"/>
    </row>
    <row r="27" spans="1:10">
      <c r="A27" s="269">
        <v>300</v>
      </c>
      <c r="B27" s="270">
        <v>100</v>
      </c>
      <c r="C27" s="230">
        <v>900</v>
      </c>
      <c r="D27" s="275">
        <v>200</v>
      </c>
      <c r="E27" s="276"/>
      <c r="F27" s="276"/>
      <c r="G27" s="273" t="s">
        <v>1496</v>
      </c>
      <c r="H27" s="235">
        <v>0</v>
      </c>
      <c r="I27" s="271">
        <v>0</v>
      </c>
      <c r="J27" s="272"/>
    </row>
    <row r="28" spans="1:10">
      <c r="A28" s="269">
        <v>300</v>
      </c>
      <c r="B28" s="270">
        <v>100</v>
      </c>
      <c r="C28" s="230">
        <v>900</v>
      </c>
      <c r="D28" s="275">
        <v>250</v>
      </c>
      <c r="E28" s="276"/>
      <c r="F28" s="276"/>
      <c r="G28" s="234" t="s">
        <v>751</v>
      </c>
      <c r="H28" s="235">
        <v>0</v>
      </c>
      <c r="I28" s="271">
        <v>0</v>
      </c>
      <c r="J28" s="272"/>
    </row>
    <row r="29" spans="1:10">
      <c r="A29" s="269">
        <v>300</v>
      </c>
      <c r="B29" s="270">
        <v>100</v>
      </c>
      <c r="C29" s="230">
        <v>900</v>
      </c>
      <c r="D29" s="275">
        <v>300</v>
      </c>
      <c r="E29" s="276"/>
      <c r="F29" s="276"/>
      <c r="G29" s="273" t="s">
        <v>752</v>
      </c>
      <c r="H29" s="235">
        <v>0</v>
      </c>
      <c r="I29" s="271">
        <v>0</v>
      </c>
      <c r="J29" s="272"/>
    </row>
    <row r="30" spans="1:10">
      <c r="A30" s="269">
        <v>300</v>
      </c>
      <c r="B30" s="270">
        <v>100</v>
      </c>
      <c r="C30" s="230">
        <v>900</v>
      </c>
      <c r="D30" s="275">
        <v>350</v>
      </c>
      <c r="E30" s="276"/>
      <c r="F30" s="276"/>
      <c r="G30" s="273" t="s">
        <v>753</v>
      </c>
      <c r="H30" s="235">
        <v>0</v>
      </c>
      <c r="I30" s="271">
        <v>0</v>
      </c>
      <c r="J30" s="272"/>
    </row>
    <row r="31" spans="1:10">
      <c r="A31" s="269">
        <v>300</v>
      </c>
      <c r="B31" s="270">
        <v>100</v>
      </c>
      <c r="C31" s="230">
        <v>900</v>
      </c>
      <c r="D31" s="275">
        <v>400</v>
      </c>
      <c r="E31" s="276"/>
      <c r="F31" s="276"/>
      <c r="G31" s="234" t="s">
        <v>1951</v>
      </c>
      <c r="H31" s="235">
        <v>0</v>
      </c>
      <c r="I31" s="271">
        <v>0</v>
      </c>
      <c r="J31" s="272"/>
    </row>
    <row r="32" spans="1:10">
      <c r="A32" s="269">
        <v>300</v>
      </c>
      <c r="B32" s="270">
        <v>100</v>
      </c>
      <c r="C32" s="230">
        <v>900</v>
      </c>
      <c r="D32" s="275">
        <v>450</v>
      </c>
      <c r="E32" s="276"/>
      <c r="F32" s="276"/>
      <c r="G32" s="273" t="s">
        <v>1952</v>
      </c>
      <c r="H32" s="235">
        <v>0</v>
      </c>
      <c r="I32" s="271">
        <v>0</v>
      </c>
      <c r="J32" s="272"/>
    </row>
    <row r="33" spans="1:10">
      <c r="A33" s="269">
        <v>300</v>
      </c>
      <c r="B33" s="270">
        <v>100</v>
      </c>
      <c r="C33" s="230">
        <v>900</v>
      </c>
      <c r="D33" s="275">
        <v>500</v>
      </c>
      <c r="E33" s="276"/>
      <c r="F33" s="276"/>
      <c r="G33" s="234" t="s">
        <v>1953</v>
      </c>
      <c r="H33" s="235">
        <v>0</v>
      </c>
      <c r="I33" s="271">
        <v>0</v>
      </c>
      <c r="J33" s="272"/>
    </row>
    <row r="34" spans="1:10">
      <c r="A34" s="269">
        <v>300</v>
      </c>
      <c r="B34" s="270">
        <v>100</v>
      </c>
      <c r="C34" s="230">
        <v>900</v>
      </c>
      <c r="D34" s="275">
        <v>900</v>
      </c>
      <c r="E34" s="276"/>
      <c r="F34" s="276"/>
      <c r="G34" s="273" t="s">
        <v>1498</v>
      </c>
      <c r="H34" s="235">
        <v>0</v>
      </c>
      <c r="I34" s="271">
        <v>0</v>
      </c>
      <c r="J34" s="272"/>
    </row>
    <row r="35" spans="1:10">
      <c r="A35" s="269">
        <v>300</v>
      </c>
      <c r="B35" s="270">
        <v>200</v>
      </c>
      <c r="C35" s="270"/>
      <c r="D35" s="270"/>
      <c r="E35" s="270"/>
      <c r="F35" s="270"/>
      <c r="G35" s="277" t="s">
        <v>1499</v>
      </c>
      <c r="H35" s="278">
        <v>0</v>
      </c>
      <c r="I35" s="279">
        <v>0</v>
      </c>
      <c r="J35" s="272"/>
    </row>
    <row r="36" spans="1:10">
      <c r="A36" s="269">
        <v>300</v>
      </c>
      <c r="B36" s="270">
        <v>200</v>
      </c>
      <c r="C36" s="238">
        <v>100</v>
      </c>
      <c r="D36" s="230"/>
      <c r="E36" s="230"/>
      <c r="F36" s="230"/>
      <c r="G36" s="273" t="s">
        <v>1956</v>
      </c>
      <c r="H36" s="235">
        <v>6848</v>
      </c>
      <c r="I36" s="271">
        <v>6124</v>
      </c>
      <c r="J36" s="272" t="s">
        <v>313</v>
      </c>
    </row>
    <row r="37" spans="1:10">
      <c r="A37" s="269">
        <v>300</v>
      </c>
      <c r="B37" s="270">
        <v>200</v>
      </c>
      <c r="C37" s="238">
        <v>200</v>
      </c>
      <c r="D37" s="230"/>
      <c r="E37" s="230"/>
      <c r="F37" s="230"/>
      <c r="G37" s="234" t="s">
        <v>1500</v>
      </c>
      <c r="H37" s="235">
        <v>153324</v>
      </c>
      <c r="I37" s="271">
        <v>151734</v>
      </c>
      <c r="J37" s="272" t="s">
        <v>314</v>
      </c>
    </row>
    <row r="38" spans="1:10">
      <c r="A38" s="269">
        <v>300</v>
      </c>
      <c r="B38" s="270">
        <v>200</v>
      </c>
      <c r="C38" s="238">
        <v>300</v>
      </c>
      <c r="D38" s="230"/>
      <c r="E38" s="230"/>
      <c r="F38" s="230"/>
      <c r="G38" s="273" t="s">
        <v>1958</v>
      </c>
      <c r="H38" s="235">
        <v>9760</v>
      </c>
      <c r="I38" s="271">
        <v>10583</v>
      </c>
      <c r="J38" s="272" t="s">
        <v>315</v>
      </c>
    </row>
    <row r="39" spans="1:10">
      <c r="A39" s="269">
        <v>300</v>
      </c>
      <c r="B39" s="270">
        <v>200</v>
      </c>
      <c r="C39" s="230">
        <v>400</v>
      </c>
      <c r="D39" s="230"/>
      <c r="E39" s="230"/>
      <c r="F39" s="230"/>
      <c r="G39" s="231" t="s">
        <v>1959</v>
      </c>
      <c r="H39" s="235">
        <v>0</v>
      </c>
      <c r="I39" s="271">
        <v>0</v>
      </c>
      <c r="J39" s="272" t="s">
        <v>316</v>
      </c>
    </row>
    <row r="40" spans="1:10">
      <c r="A40" s="269">
        <v>300</v>
      </c>
      <c r="B40" s="270">
        <v>200</v>
      </c>
      <c r="C40" s="230">
        <v>400</v>
      </c>
      <c r="D40" s="275">
        <v>100</v>
      </c>
      <c r="E40" s="276"/>
      <c r="F40" s="276"/>
      <c r="G40" s="273" t="s">
        <v>1501</v>
      </c>
      <c r="H40" s="235">
        <v>108903</v>
      </c>
      <c r="I40" s="271">
        <v>108457</v>
      </c>
      <c r="J40" s="280"/>
    </row>
    <row r="41" spans="1:10">
      <c r="A41" s="269">
        <v>300</v>
      </c>
      <c r="B41" s="270">
        <v>200</v>
      </c>
      <c r="C41" s="230">
        <v>400</v>
      </c>
      <c r="D41" s="275">
        <v>200</v>
      </c>
      <c r="E41" s="276"/>
      <c r="F41" s="276"/>
      <c r="G41" s="234" t="s">
        <v>1502</v>
      </c>
      <c r="H41" s="235">
        <v>60857</v>
      </c>
      <c r="I41" s="271">
        <v>62784</v>
      </c>
      <c r="J41" s="280"/>
    </row>
    <row r="42" spans="1:10">
      <c r="A42" s="269">
        <v>300</v>
      </c>
      <c r="B42" s="270">
        <v>200</v>
      </c>
      <c r="C42" s="230">
        <v>400</v>
      </c>
      <c r="D42" s="275">
        <v>300</v>
      </c>
      <c r="E42" s="276"/>
      <c r="F42" s="276"/>
      <c r="G42" s="273" t="s">
        <v>1503</v>
      </c>
      <c r="H42" s="235">
        <v>23841</v>
      </c>
      <c r="I42" s="271">
        <v>19650</v>
      </c>
      <c r="J42" s="280"/>
    </row>
    <row r="43" spans="1:10">
      <c r="A43" s="269">
        <v>300</v>
      </c>
      <c r="B43" s="270">
        <v>200</v>
      </c>
      <c r="C43" s="230">
        <v>500</v>
      </c>
      <c r="D43" s="230"/>
      <c r="E43" s="230"/>
      <c r="F43" s="230"/>
      <c r="G43" s="231" t="s">
        <v>1960</v>
      </c>
      <c r="H43" s="235">
        <v>0</v>
      </c>
      <c r="I43" s="271">
        <v>0</v>
      </c>
      <c r="J43" s="272" t="s">
        <v>317</v>
      </c>
    </row>
    <row r="44" spans="1:10">
      <c r="A44" s="269">
        <v>300</v>
      </c>
      <c r="B44" s="270">
        <v>200</v>
      </c>
      <c r="C44" s="230">
        <v>500</v>
      </c>
      <c r="D44" s="275">
        <v>100</v>
      </c>
      <c r="E44" s="276"/>
      <c r="F44" s="276"/>
      <c r="G44" s="273" t="s">
        <v>1504</v>
      </c>
      <c r="H44" s="235">
        <v>24331</v>
      </c>
      <c r="I44" s="271">
        <v>22404</v>
      </c>
      <c r="J44" s="281"/>
    </row>
    <row r="45" spans="1:10">
      <c r="A45" s="269">
        <v>300</v>
      </c>
      <c r="B45" s="270">
        <v>200</v>
      </c>
      <c r="C45" s="230">
        <v>500</v>
      </c>
      <c r="D45" s="275">
        <v>200</v>
      </c>
      <c r="E45" s="276"/>
      <c r="F45" s="276"/>
      <c r="G45" s="234" t="s">
        <v>1505</v>
      </c>
      <c r="H45" s="235">
        <v>3051</v>
      </c>
      <c r="I45" s="271">
        <v>0</v>
      </c>
      <c r="J45" s="281"/>
    </row>
    <row r="46" spans="1:10">
      <c r="A46" s="269">
        <v>300</v>
      </c>
      <c r="B46" s="270">
        <v>200</v>
      </c>
      <c r="C46" s="238">
        <v>600</v>
      </c>
      <c r="D46" s="230"/>
      <c r="E46" s="230"/>
      <c r="F46" s="230"/>
      <c r="G46" s="273" t="s">
        <v>1961</v>
      </c>
      <c r="H46" s="235">
        <v>52810</v>
      </c>
      <c r="I46" s="271">
        <v>49534</v>
      </c>
      <c r="J46" s="272" t="s">
        <v>318</v>
      </c>
    </row>
    <row r="47" spans="1:10">
      <c r="A47" s="269">
        <v>300</v>
      </c>
      <c r="B47" s="270">
        <v>200</v>
      </c>
      <c r="C47" s="230">
        <v>700</v>
      </c>
      <c r="D47" s="230"/>
      <c r="E47" s="230"/>
      <c r="F47" s="230"/>
      <c r="G47" s="231" t="s">
        <v>1506</v>
      </c>
      <c r="H47" s="235">
        <v>0</v>
      </c>
      <c r="I47" s="271">
        <v>0</v>
      </c>
      <c r="J47" s="272" t="s">
        <v>319</v>
      </c>
    </row>
    <row r="48" spans="1:10">
      <c r="A48" s="269">
        <v>300</v>
      </c>
      <c r="B48" s="270">
        <v>200</v>
      </c>
      <c r="C48" s="230">
        <v>700</v>
      </c>
      <c r="D48" s="275">
        <v>100</v>
      </c>
      <c r="E48" s="276"/>
      <c r="F48" s="276"/>
      <c r="G48" s="234" t="s">
        <v>1956</v>
      </c>
      <c r="H48" s="235">
        <v>0</v>
      </c>
      <c r="I48" s="271">
        <v>0</v>
      </c>
      <c r="J48" s="272"/>
    </row>
    <row r="49" spans="1:10">
      <c r="A49" s="269">
        <v>300</v>
      </c>
      <c r="B49" s="270">
        <v>200</v>
      </c>
      <c r="C49" s="230">
        <v>700</v>
      </c>
      <c r="D49" s="275">
        <v>200</v>
      </c>
      <c r="E49" s="276"/>
      <c r="F49" s="276"/>
      <c r="G49" s="234" t="s">
        <v>1500</v>
      </c>
      <c r="H49" s="235">
        <v>0</v>
      </c>
      <c r="I49" s="271">
        <v>0</v>
      </c>
      <c r="J49" s="272"/>
    </row>
    <row r="50" spans="1:10">
      <c r="A50" s="269">
        <v>300</v>
      </c>
      <c r="B50" s="270">
        <v>200</v>
      </c>
      <c r="C50" s="230">
        <v>700</v>
      </c>
      <c r="D50" s="275">
        <v>300</v>
      </c>
      <c r="E50" s="276"/>
      <c r="F50" s="276"/>
      <c r="G50" s="234" t="s">
        <v>1958</v>
      </c>
      <c r="H50" s="235">
        <v>0</v>
      </c>
      <c r="I50" s="271">
        <v>0</v>
      </c>
      <c r="J50" s="272"/>
    </row>
    <row r="51" spans="1:10">
      <c r="A51" s="269">
        <v>300</v>
      </c>
      <c r="B51" s="270">
        <v>200</v>
      </c>
      <c r="C51" s="230">
        <v>700</v>
      </c>
      <c r="D51" s="275">
        <v>400</v>
      </c>
      <c r="E51" s="276"/>
      <c r="F51" s="276"/>
      <c r="G51" s="234" t="s">
        <v>1959</v>
      </c>
      <c r="H51" s="235">
        <v>0</v>
      </c>
      <c r="I51" s="271">
        <v>0</v>
      </c>
      <c r="J51" s="272"/>
    </row>
    <row r="52" spans="1:10">
      <c r="A52" s="269">
        <v>300</v>
      </c>
      <c r="B52" s="270">
        <v>200</v>
      </c>
      <c r="C52" s="230">
        <v>700</v>
      </c>
      <c r="D52" s="275">
        <v>500</v>
      </c>
      <c r="E52" s="276"/>
      <c r="F52" s="276"/>
      <c r="G52" s="234" t="s">
        <v>1960</v>
      </c>
      <c r="H52" s="235">
        <v>0</v>
      </c>
      <c r="I52" s="271">
        <v>0</v>
      </c>
      <c r="J52" s="272"/>
    </row>
    <row r="53" spans="1:10">
      <c r="A53" s="269">
        <v>300</v>
      </c>
      <c r="B53" s="270">
        <v>200</v>
      </c>
      <c r="C53" s="230">
        <v>700</v>
      </c>
      <c r="D53" s="275">
        <v>900</v>
      </c>
      <c r="E53" s="276"/>
      <c r="F53" s="276"/>
      <c r="G53" s="234" t="s">
        <v>1507</v>
      </c>
      <c r="H53" s="235">
        <v>0</v>
      </c>
      <c r="I53" s="271">
        <v>0</v>
      </c>
      <c r="J53" s="272"/>
    </row>
    <row r="54" spans="1:10" s="228" customFormat="1">
      <c r="A54" s="222">
        <v>305</v>
      </c>
      <c r="B54" s="223">
        <v>0</v>
      </c>
      <c r="C54" s="223">
        <v>0</v>
      </c>
      <c r="D54" s="223">
        <v>0</v>
      </c>
      <c r="E54" s="223">
        <v>0</v>
      </c>
      <c r="F54" s="223">
        <v>0</v>
      </c>
      <c r="G54" s="266" t="s">
        <v>1540</v>
      </c>
      <c r="H54" s="282">
        <v>0</v>
      </c>
      <c r="I54" s="267">
        <v>0</v>
      </c>
      <c r="J54" s="268"/>
    </row>
    <row r="55" spans="1:10">
      <c r="A55" s="229">
        <v>305</v>
      </c>
      <c r="B55" s="230">
        <v>100</v>
      </c>
      <c r="C55" s="230"/>
      <c r="D55" s="230"/>
      <c r="E55" s="230"/>
      <c r="F55" s="230"/>
      <c r="G55" s="231" t="s">
        <v>1541</v>
      </c>
      <c r="H55" s="235">
        <v>0</v>
      </c>
      <c r="I55" s="271">
        <v>0</v>
      </c>
      <c r="J55" s="272"/>
    </row>
    <row r="56" spans="1:10">
      <c r="A56" s="229">
        <v>305</v>
      </c>
      <c r="B56" s="230">
        <v>100</v>
      </c>
      <c r="C56" s="230">
        <v>50</v>
      </c>
      <c r="D56" s="230"/>
      <c r="E56" s="230"/>
      <c r="F56" s="230"/>
      <c r="G56" s="231" t="s">
        <v>1542</v>
      </c>
      <c r="H56" s="235">
        <v>0</v>
      </c>
      <c r="I56" s="271">
        <v>0</v>
      </c>
      <c r="J56" s="272"/>
    </row>
    <row r="57" spans="1:10">
      <c r="A57" s="229">
        <v>305</v>
      </c>
      <c r="B57" s="230">
        <v>100</v>
      </c>
      <c r="C57" s="230">
        <v>50</v>
      </c>
      <c r="D57" s="230">
        <v>100</v>
      </c>
      <c r="E57" s="230"/>
      <c r="F57" s="230"/>
      <c r="G57" s="283" t="s">
        <v>1543</v>
      </c>
      <c r="H57" s="284">
        <v>0</v>
      </c>
      <c r="I57" s="285">
        <v>0</v>
      </c>
      <c r="J57" s="272"/>
    </row>
    <row r="58" spans="1:10">
      <c r="A58" s="229">
        <v>305</v>
      </c>
      <c r="B58" s="230">
        <v>100</v>
      </c>
      <c r="C58" s="230">
        <v>50</v>
      </c>
      <c r="D58" s="230">
        <v>100</v>
      </c>
      <c r="E58" s="230">
        <v>10</v>
      </c>
      <c r="F58" s="230"/>
      <c r="G58" s="231" t="s">
        <v>1544</v>
      </c>
      <c r="H58" s="235">
        <v>0</v>
      </c>
      <c r="I58" s="271">
        <v>0</v>
      </c>
      <c r="J58" s="272" t="s">
        <v>338</v>
      </c>
    </row>
    <row r="59" spans="1:10">
      <c r="A59" s="229">
        <v>305</v>
      </c>
      <c r="B59" s="230">
        <v>100</v>
      </c>
      <c r="C59" s="230">
        <v>50</v>
      </c>
      <c r="D59" s="230">
        <v>100</v>
      </c>
      <c r="E59" s="230">
        <v>10</v>
      </c>
      <c r="F59" s="238">
        <v>5</v>
      </c>
      <c r="G59" s="234" t="s">
        <v>1545</v>
      </c>
      <c r="H59" s="235">
        <v>0</v>
      </c>
      <c r="I59" s="271">
        <v>0</v>
      </c>
      <c r="J59" s="272"/>
    </row>
    <row r="60" spans="1:10">
      <c r="A60" s="229">
        <v>305</v>
      </c>
      <c r="B60" s="230">
        <v>100</v>
      </c>
      <c r="C60" s="230">
        <v>50</v>
      </c>
      <c r="D60" s="230">
        <v>100</v>
      </c>
      <c r="E60" s="230">
        <v>10</v>
      </c>
      <c r="F60" s="238">
        <v>10</v>
      </c>
      <c r="G60" s="234" t="s">
        <v>1546</v>
      </c>
      <c r="H60" s="235">
        <v>0</v>
      </c>
      <c r="I60" s="271">
        <v>0</v>
      </c>
      <c r="J60" s="272"/>
    </row>
    <row r="61" spans="1:10">
      <c r="A61" s="229">
        <v>305</v>
      </c>
      <c r="B61" s="230">
        <v>100</v>
      </c>
      <c r="C61" s="230">
        <v>50</v>
      </c>
      <c r="D61" s="230">
        <v>100</v>
      </c>
      <c r="E61" s="230">
        <v>10</v>
      </c>
      <c r="F61" s="238">
        <v>15</v>
      </c>
      <c r="G61" s="234" t="s">
        <v>2140</v>
      </c>
      <c r="H61" s="235">
        <v>0</v>
      </c>
      <c r="I61" s="271">
        <v>0</v>
      </c>
      <c r="J61" s="272"/>
    </row>
    <row r="62" spans="1:10">
      <c r="A62" s="229">
        <v>305</v>
      </c>
      <c r="B62" s="230">
        <v>100</v>
      </c>
      <c r="C62" s="230">
        <v>50</v>
      </c>
      <c r="D62" s="230">
        <v>100</v>
      </c>
      <c r="E62" s="230">
        <v>10</v>
      </c>
      <c r="F62" s="238">
        <v>20</v>
      </c>
      <c r="G62" s="234" t="s">
        <v>2141</v>
      </c>
      <c r="H62" s="235">
        <v>0</v>
      </c>
      <c r="I62" s="271">
        <v>0</v>
      </c>
      <c r="J62" s="272"/>
    </row>
    <row r="63" spans="1:10">
      <c r="A63" s="229">
        <v>305</v>
      </c>
      <c r="B63" s="230">
        <v>100</v>
      </c>
      <c r="C63" s="230">
        <v>50</v>
      </c>
      <c r="D63" s="230">
        <v>100</v>
      </c>
      <c r="E63" s="230">
        <v>10</v>
      </c>
      <c r="F63" s="238">
        <v>25</v>
      </c>
      <c r="G63" s="234" t="s">
        <v>1002</v>
      </c>
      <c r="H63" s="235">
        <v>0</v>
      </c>
      <c r="I63" s="271">
        <v>0</v>
      </c>
      <c r="J63" s="272"/>
    </row>
    <row r="64" spans="1:10">
      <c r="A64" s="229">
        <v>305</v>
      </c>
      <c r="B64" s="230">
        <v>100</v>
      </c>
      <c r="C64" s="230">
        <v>50</v>
      </c>
      <c r="D64" s="230">
        <v>100</v>
      </c>
      <c r="E64" s="230">
        <v>10</v>
      </c>
      <c r="F64" s="238">
        <v>30</v>
      </c>
      <c r="G64" s="234" t="s">
        <v>1003</v>
      </c>
      <c r="H64" s="235">
        <v>0</v>
      </c>
      <c r="I64" s="271">
        <v>0</v>
      </c>
      <c r="J64" s="272"/>
    </row>
    <row r="65" spans="1:10">
      <c r="A65" s="229">
        <v>305</v>
      </c>
      <c r="B65" s="230">
        <v>100</v>
      </c>
      <c r="C65" s="230">
        <v>50</v>
      </c>
      <c r="D65" s="230">
        <v>100</v>
      </c>
      <c r="E65" s="230">
        <v>10</v>
      </c>
      <c r="F65" s="238">
        <v>35</v>
      </c>
      <c r="G65" s="234" t="s">
        <v>1004</v>
      </c>
      <c r="H65" s="235">
        <v>0</v>
      </c>
      <c r="I65" s="271">
        <v>0</v>
      </c>
      <c r="J65" s="272"/>
    </row>
    <row r="66" spans="1:10">
      <c r="A66" s="229">
        <v>305</v>
      </c>
      <c r="B66" s="230">
        <v>100</v>
      </c>
      <c r="C66" s="230">
        <v>50</v>
      </c>
      <c r="D66" s="230">
        <v>100</v>
      </c>
      <c r="E66" s="230">
        <v>10</v>
      </c>
      <c r="F66" s="238">
        <v>40</v>
      </c>
      <c r="G66" s="234" t="s">
        <v>1005</v>
      </c>
      <c r="H66" s="235">
        <v>0</v>
      </c>
      <c r="I66" s="271">
        <v>0</v>
      </c>
      <c r="J66" s="272"/>
    </row>
    <row r="67" spans="1:10">
      <c r="A67" s="229">
        <v>305</v>
      </c>
      <c r="B67" s="230">
        <v>100</v>
      </c>
      <c r="C67" s="230">
        <v>50</v>
      </c>
      <c r="D67" s="230">
        <v>100</v>
      </c>
      <c r="E67" s="230">
        <v>10</v>
      </c>
      <c r="F67" s="238">
        <v>45</v>
      </c>
      <c r="G67" s="234" t="s">
        <v>1006</v>
      </c>
      <c r="H67" s="235">
        <v>0</v>
      </c>
      <c r="I67" s="271">
        <v>0</v>
      </c>
      <c r="J67" s="272"/>
    </row>
    <row r="68" spans="1:10">
      <c r="A68" s="229">
        <v>305</v>
      </c>
      <c r="B68" s="230">
        <v>100</v>
      </c>
      <c r="C68" s="230">
        <v>50</v>
      </c>
      <c r="D68" s="230">
        <v>100</v>
      </c>
      <c r="E68" s="230">
        <v>10</v>
      </c>
      <c r="F68" s="238">
        <v>50</v>
      </c>
      <c r="G68" s="234" t="s">
        <v>996</v>
      </c>
      <c r="H68" s="235">
        <v>0</v>
      </c>
      <c r="I68" s="271">
        <v>0</v>
      </c>
      <c r="J68" s="272"/>
    </row>
    <row r="69" spans="1:10">
      <c r="A69" s="229">
        <v>305</v>
      </c>
      <c r="B69" s="230">
        <v>100</v>
      </c>
      <c r="C69" s="230">
        <v>50</v>
      </c>
      <c r="D69" s="230">
        <v>100</v>
      </c>
      <c r="E69" s="230">
        <v>10</v>
      </c>
      <c r="F69" s="238">
        <v>55</v>
      </c>
      <c r="G69" s="234" t="s">
        <v>997</v>
      </c>
      <c r="H69" s="235">
        <v>0</v>
      </c>
      <c r="I69" s="271">
        <v>0</v>
      </c>
      <c r="J69" s="272"/>
    </row>
    <row r="70" spans="1:10">
      <c r="A70" s="229">
        <v>305</v>
      </c>
      <c r="B70" s="230">
        <v>100</v>
      </c>
      <c r="C70" s="230">
        <v>50</v>
      </c>
      <c r="D70" s="230">
        <v>100</v>
      </c>
      <c r="E70" s="270">
        <v>20</v>
      </c>
      <c r="F70" s="270"/>
      <c r="G70" s="277" t="s">
        <v>998</v>
      </c>
      <c r="H70" s="278">
        <v>0</v>
      </c>
      <c r="I70" s="279">
        <v>0</v>
      </c>
      <c r="J70" s="272" t="s">
        <v>339</v>
      </c>
    </row>
    <row r="71" spans="1:10">
      <c r="A71" s="229">
        <v>305</v>
      </c>
      <c r="B71" s="230">
        <v>100</v>
      </c>
      <c r="C71" s="230">
        <v>50</v>
      </c>
      <c r="D71" s="230">
        <v>100</v>
      </c>
      <c r="E71" s="270">
        <v>20</v>
      </c>
      <c r="F71" s="238">
        <v>5</v>
      </c>
      <c r="G71" s="234" t="s">
        <v>1545</v>
      </c>
      <c r="H71" s="235">
        <v>0</v>
      </c>
      <c r="I71" s="271">
        <v>0</v>
      </c>
      <c r="J71" s="272"/>
    </row>
    <row r="72" spans="1:10">
      <c r="A72" s="229">
        <v>305</v>
      </c>
      <c r="B72" s="230">
        <v>100</v>
      </c>
      <c r="C72" s="230">
        <v>50</v>
      </c>
      <c r="D72" s="230">
        <v>100</v>
      </c>
      <c r="E72" s="270">
        <v>20</v>
      </c>
      <c r="F72" s="238">
        <v>10</v>
      </c>
      <c r="G72" s="234" t="s">
        <v>1546</v>
      </c>
      <c r="H72" s="235">
        <v>0</v>
      </c>
      <c r="I72" s="271">
        <v>0</v>
      </c>
      <c r="J72" s="272"/>
    </row>
    <row r="73" spans="1:10">
      <c r="A73" s="229">
        <v>305</v>
      </c>
      <c r="B73" s="230">
        <v>100</v>
      </c>
      <c r="C73" s="230">
        <v>50</v>
      </c>
      <c r="D73" s="230">
        <v>100</v>
      </c>
      <c r="E73" s="270">
        <v>20</v>
      </c>
      <c r="F73" s="238">
        <v>15</v>
      </c>
      <c r="G73" s="234" t="s">
        <v>2140</v>
      </c>
      <c r="H73" s="235">
        <v>0</v>
      </c>
      <c r="I73" s="271">
        <v>0</v>
      </c>
      <c r="J73" s="272"/>
    </row>
    <row r="74" spans="1:10">
      <c r="A74" s="229">
        <v>305</v>
      </c>
      <c r="B74" s="230">
        <v>100</v>
      </c>
      <c r="C74" s="230">
        <v>50</v>
      </c>
      <c r="D74" s="230">
        <v>100</v>
      </c>
      <c r="E74" s="270">
        <v>20</v>
      </c>
      <c r="F74" s="238">
        <v>20</v>
      </c>
      <c r="G74" s="234" t="s">
        <v>2141</v>
      </c>
      <c r="H74" s="235">
        <v>0</v>
      </c>
      <c r="I74" s="271">
        <v>0</v>
      </c>
      <c r="J74" s="272"/>
    </row>
    <row r="75" spans="1:10">
      <c r="A75" s="229">
        <v>305</v>
      </c>
      <c r="B75" s="230">
        <v>100</v>
      </c>
      <c r="C75" s="230">
        <v>50</v>
      </c>
      <c r="D75" s="230">
        <v>100</v>
      </c>
      <c r="E75" s="270">
        <v>20</v>
      </c>
      <c r="F75" s="238">
        <v>25</v>
      </c>
      <c r="G75" s="234" t="s">
        <v>1002</v>
      </c>
      <c r="H75" s="235">
        <v>0</v>
      </c>
      <c r="I75" s="271">
        <v>0</v>
      </c>
      <c r="J75" s="272"/>
    </row>
    <row r="76" spans="1:10">
      <c r="A76" s="229">
        <v>305</v>
      </c>
      <c r="B76" s="230">
        <v>100</v>
      </c>
      <c r="C76" s="230">
        <v>50</v>
      </c>
      <c r="D76" s="230">
        <v>100</v>
      </c>
      <c r="E76" s="270">
        <v>20</v>
      </c>
      <c r="F76" s="238">
        <v>30</v>
      </c>
      <c r="G76" s="234" t="s">
        <v>1003</v>
      </c>
      <c r="H76" s="235">
        <v>0</v>
      </c>
      <c r="I76" s="271">
        <v>0</v>
      </c>
      <c r="J76" s="272"/>
    </row>
    <row r="77" spans="1:10">
      <c r="A77" s="229">
        <v>305</v>
      </c>
      <c r="B77" s="230">
        <v>100</v>
      </c>
      <c r="C77" s="230">
        <v>50</v>
      </c>
      <c r="D77" s="230">
        <v>100</v>
      </c>
      <c r="E77" s="270">
        <v>20</v>
      </c>
      <c r="F77" s="238">
        <v>35</v>
      </c>
      <c r="G77" s="234" t="s">
        <v>1004</v>
      </c>
      <c r="H77" s="235">
        <v>0</v>
      </c>
      <c r="I77" s="271">
        <v>0</v>
      </c>
      <c r="J77" s="272"/>
    </row>
    <row r="78" spans="1:10">
      <c r="A78" s="229">
        <v>305</v>
      </c>
      <c r="B78" s="230">
        <v>100</v>
      </c>
      <c r="C78" s="230">
        <v>50</v>
      </c>
      <c r="D78" s="230">
        <v>100</v>
      </c>
      <c r="E78" s="270">
        <v>20</v>
      </c>
      <c r="F78" s="238">
        <v>40</v>
      </c>
      <c r="G78" s="234" t="s">
        <v>1005</v>
      </c>
      <c r="H78" s="235">
        <v>0</v>
      </c>
      <c r="I78" s="271">
        <v>0</v>
      </c>
      <c r="J78" s="272"/>
    </row>
    <row r="79" spans="1:10">
      <c r="A79" s="229">
        <v>305</v>
      </c>
      <c r="B79" s="230">
        <v>100</v>
      </c>
      <c r="C79" s="230">
        <v>50</v>
      </c>
      <c r="D79" s="230">
        <v>100</v>
      </c>
      <c r="E79" s="270">
        <v>20</v>
      </c>
      <c r="F79" s="238">
        <v>45</v>
      </c>
      <c r="G79" s="234" t="s">
        <v>1006</v>
      </c>
      <c r="H79" s="235">
        <v>0</v>
      </c>
      <c r="I79" s="271">
        <v>0</v>
      </c>
      <c r="J79" s="272"/>
    </row>
    <row r="80" spans="1:10">
      <c r="A80" s="229">
        <v>305</v>
      </c>
      <c r="B80" s="230">
        <v>100</v>
      </c>
      <c r="C80" s="230">
        <v>50</v>
      </c>
      <c r="D80" s="230">
        <v>100</v>
      </c>
      <c r="E80" s="270">
        <v>20</v>
      </c>
      <c r="F80" s="238">
        <v>50</v>
      </c>
      <c r="G80" s="234" t="s">
        <v>996</v>
      </c>
      <c r="H80" s="235">
        <v>0</v>
      </c>
      <c r="I80" s="271">
        <v>0</v>
      </c>
      <c r="J80" s="272"/>
    </row>
    <row r="81" spans="1:10">
      <c r="A81" s="229">
        <v>305</v>
      </c>
      <c r="B81" s="230">
        <v>100</v>
      </c>
      <c r="C81" s="230">
        <v>50</v>
      </c>
      <c r="D81" s="230">
        <v>100</v>
      </c>
      <c r="E81" s="270">
        <v>20</v>
      </c>
      <c r="F81" s="238">
        <v>55</v>
      </c>
      <c r="G81" s="234" t="s">
        <v>997</v>
      </c>
      <c r="H81" s="235">
        <v>0</v>
      </c>
      <c r="I81" s="271">
        <v>0</v>
      </c>
      <c r="J81" s="272"/>
    </row>
    <row r="82" spans="1:10">
      <c r="A82" s="229">
        <v>305</v>
      </c>
      <c r="B82" s="230">
        <v>100</v>
      </c>
      <c r="C82" s="230">
        <v>50</v>
      </c>
      <c r="D82" s="230">
        <v>100</v>
      </c>
      <c r="E82" s="230">
        <v>30</v>
      </c>
      <c r="F82" s="230"/>
      <c r="G82" s="231" t="s">
        <v>999</v>
      </c>
      <c r="H82" s="235">
        <v>0</v>
      </c>
      <c r="I82" s="271">
        <v>0</v>
      </c>
      <c r="J82" s="272" t="s">
        <v>340</v>
      </c>
    </row>
    <row r="83" spans="1:10">
      <c r="A83" s="229">
        <v>305</v>
      </c>
      <c r="B83" s="230">
        <v>100</v>
      </c>
      <c r="C83" s="230">
        <v>50</v>
      </c>
      <c r="D83" s="230">
        <v>100</v>
      </c>
      <c r="E83" s="230">
        <v>30</v>
      </c>
      <c r="F83" s="238">
        <v>5</v>
      </c>
      <c r="G83" s="234" t="s">
        <v>1000</v>
      </c>
      <c r="H83" s="235">
        <v>0</v>
      </c>
      <c r="I83" s="271">
        <v>0</v>
      </c>
      <c r="J83" s="272"/>
    </row>
    <row r="84" spans="1:10">
      <c r="A84" s="229">
        <v>305</v>
      </c>
      <c r="B84" s="230">
        <v>100</v>
      </c>
      <c r="C84" s="230">
        <v>50</v>
      </c>
      <c r="D84" s="230">
        <v>100</v>
      </c>
      <c r="E84" s="230">
        <v>30</v>
      </c>
      <c r="F84" s="238">
        <v>10</v>
      </c>
      <c r="G84" s="234" t="s">
        <v>1001</v>
      </c>
      <c r="H84" s="235">
        <v>0</v>
      </c>
      <c r="I84" s="271">
        <v>0</v>
      </c>
      <c r="J84" s="272"/>
    </row>
    <row r="85" spans="1:10">
      <c r="A85" s="229">
        <v>305</v>
      </c>
      <c r="B85" s="230">
        <v>100</v>
      </c>
      <c r="C85" s="230">
        <v>50</v>
      </c>
      <c r="D85" s="230">
        <v>100</v>
      </c>
      <c r="E85" s="230">
        <v>30</v>
      </c>
      <c r="F85" s="238">
        <v>15</v>
      </c>
      <c r="G85" s="234" t="s">
        <v>288</v>
      </c>
      <c r="H85" s="235">
        <v>0</v>
      </c>
      <c r="I85" s="271">
        <v>0</v>
      </c>
      <c r="J85" s="272"/>
    </row>
    <row r="86" spans="1:10">
      <c r="A86" s="229">
        <v>305</v>
      </c>
      <c r="B86" s="230">
        <v>100</v>
      </c>
      <c r="C86" s="230">
        <v>50</v>
      </c>
      <c r="D86" s="230">
        <v>100</v>
      </c>
      <c r="E86" s="230">
        <v>30</v>
      </c>
      <c r="F86" s="238">
        <v>20</v>
      </c>
      <c r="G86" s="234" t="s">
        <v>289</v>
      </c>
      <c r="H86" s="235">
        <v>0</v>
      </c>
      <c r="I86" s="271">
        <v>0</v>
      </c>
      <c r="J86" s="272"/>
    </row>
    <row r="87" spans="1:10">
      <c r="A87" s="229">
        <v>305</v>
      </c>
      <c r="B87" s="230">
        <v>100</v>
      </c>
      <c r="C87" s="230">
        <v>50</v>
      </c>
      <c r="D87" s="230">
        <v>100</v>
      </c>
      <c r="E87" s="230">
        <v>30</v>
      </c>
      <c r="F87" s="238">
        <v>25</v>
      </c>
      <c r="G87" s="234" t="s">
        <v>290</v>
      </c>
      <c r="H87" s="235">
        <v>0</v>
      </c>
      <c r="I87" s="271">
        <v>0</v>
      </c>
      <c r="J87" s="272"/>
    </row>
    <row r="88" spans="1:10">
      <c r="A88" s="229">
        <v>305</v>
      </c>
      <c r="B88" s="230">
        <v>100</v>
      </c>
      <c r="C88" s="230">
        <v>50</v>
      </c>
      <c r="D88" s="230">
        <v>100</v>
      </c>
      <c r="E88" s="230">
        <v>30</v>
      </c>
      <c r="F88" s="238">
        <v>30</v>
      </c>
      <c r="G88" s="234" t="s">
        <v>291</v>
      </c>
      <c r="H88" s="235">
        <v>0</v>
      </c>
      <c r="I88" s="271">
        <v>0</v>
      </c>
      <c r="J88" s="272"/>
    </row>
    <row r="89" spans="1:10">
      <c r="A89" s="229">
        <v>305</v>
      </c>
      <c r="B89" s="230">
        <v>100</v>
      </c>
      <c r="C89" s="230">
        <v>50</v>
      </c>
      <c r="D89" s="230">
        <v>100</v>
      </c>
      <c r="E89" s="230">
        <v>30</v>
      </c>
      <c r="F89" s="238">
        <v>35</v>
      </c>
      <c r="G89" s="234" t="s">
        <v>292</v>
      </c>
      <c r="H89" s="235">
        <v>0</v>
      </c>
      <c r="I89" s="271">
        <v>0</v>
      </c>
      <c r="J89" s="272"/>
    </row>
    <row r="90" spans="1:10">
      <c r="A90" s="229">
        <v>305</v>
      </c>
      <c r="B90" s="230">
        <v>100</v>
      </c>
      <c r="C90" s="230">
        <v>50</v>
      </c>
      <c r="D90" s="230">
        <v>100</v>
      </c>
      <c r="E90" s="230">
        <v>30</v>
      </c>
      <c r="F90" s="238">
        <v>40</v>
      </c>
      <c r="G90" s="234" t="s">
        <v>293</v>
      </c>
      <c r="H90" s="235">
        <v>0</v>
      </c>
      <c r="I90" s="271">
        <v>0</v>
      </c>
      <c r="J90" s="272"/>
    </row>
    <row r="91" spans="1:10">
      <c r="A91" s="229">
        <v>305</v>
      </c>
      <c r="B91" s="230">
        <v>100</v>
      </c>
      <c r="C91" s="230">
        <v>50</v>
      </c>
      <c r="D91" s="230">
        <v>100</v>
      </c>
      <c r="E91" s="230">
        <v>30</v>
      </c>
      <c r="F91" s="238">
        <v>45</v>
      </c>
      <c r="G91" s="234" t="s">
        <v>294</v>
      </c>
      <c r="H91" s="235">
        <v>0</v>
      </c>
      <c r="I91" s="271">
        <v>0</v>
      </c>
      <c r="J91" s="272"/>
    </row>
    <row r="92" spans="1:10">
      <c r="A92" s="229">
        <v>305</v>
      </c>
      <c r="B92" s="230">
        <v>100</v>
      </c>
      <c r="C92" s="230">
        <v>50</v>
      </c>
      <c r="D92" s="230">
        <v>100</v>
      </c>
      <c r="E92" s="230">
        <v>30</v>
      </c>
      <c r="F92" s="238">
        <v>50</v>
      </c>
      <c r="G92" s="234" t="s">
        <v>295</v>
      </c>
      <c r="H92" s="235">
        <v>0</v>
      </c>
      <c r="I92" s="271">
        <v>0</v>
      </c>
      <c r="J92" s="272"/>
    </row>
    <row r="93" spans="1:10">
      <c r="A93" s="229">
        <v>305</v>
      </c>
      <c r="B93" s="230">
        <v>100</v>
      </c>
      <c r="C93" s="230">
        <v>50</v>
      </c>
      <c r="D93" s="230">
        <v>100</v>
      </c>
      <c r="E93" s="230">
        <v>30</v>
      </c>
      <c r="F93" s="238">
        <v>55</v>
      </c>
      <c r="G93" s="234" t="s">
        <v>1011</v>
      </c>
      <c r="H93" s="235">
        <v>0</v>
      </c>
      <c r="I93" s="271">
        <v>0</v>
      </c>
      <c r="J93" s="272"/>
    </row>
    <row r="94" spans="1:10">
      <c r="A94" s="229">
        <v>305</v>
      </c>
      <c r="B94" s="230">
        <v>100</v>
      </c>
      <c r="C94" s="230">
        <v>50</v>
      </c>
      <c r="D94" s="230">
        <v>100</v>
      </c>
      <c r="E94" s="230">
        <v>30</v>
      </c>
      <c r="F94" s="238">
        <v>60</v>
      </c>
      <c r="G94" s="234" t="s">
        <v>1012</v>
      </c>
      <c r="H94" s="235">
        <v>0</v>
      </c>
      <c r="I94" s="271">
        <v>0</v>
      </c>
      <c r="J94" s="272"/>
    </row>
    <row r="95" spans="1:10">
      <c r="A95" s="229">
        <v>305</v>
      </c>
      <c r="B95" s="230">
        <v>100</v>
      </c>
      <c r="C95" s="230">
        <v>50</v>
      </c>
      <c r="D95" s="230">
        <v>100</v>
      </c>
      <c r="E95" s="230">
        <v>30</v>
      </c>
      <c r="F95" s="238">
        <v>65</v>
      </c>
      <c r="G95" s="234" t="s">
        <v>1013</v>
      </c>
      <c r="H95" s="235">
        <v>0</v>
      </c>
      <c r="I95" s="271">
        <v>0</v>
      </c>
      <c r="J95" s="272"/>
    </row>
    <row r="96" spans="1:10">
      <c r="A96" s="229">
        <v>305</v>
      </c>
      <c r="B96" s="230">
        <v>100</v>
      </c>
      <c r="C96" s="230">
        <v>50</v>
      </c>
      <c r="D96" s="230">
        <v>100</v>
      </c>
      <c r="E96" s="230">
        <v>30</v>
      </c>
      <c r="F96" s="238">
        <v>70</v>
      </c>
      <c r="G96" s="234" t="s">
        <v>1014</v>
      </c>
      <c r="H96" s="235">
        <v>0</v>
      </c>
      <c r="I96" s="271">
        <v>0</v>
      </c>
      <c r="J96" s="272"/>
    </row>
    <row r="97" spans="1:10">
      <c r="A97" s="229">
        <v>305</v>
      </c>
      <c r="B97" s="230">
        <v>100</v>
      </c>
      <c r="C97" s="230">
        <v>50</v>
      </c>
      <c r="D97" s="230">
        <v>100</v>
      </c>
      <c r="E97" s="230">
        <v>40</v>
      </c>
      <c r="F97" s="230"/>
      <c r="G97" s="231" t="s">
        <v>1015</v>
      </c>
      <c r="H97" s="235">
        <v>0</v>
      </c>
      <c r="I97" s="271">
        <v>0</v>
      </c>
      <c r="J97" s="272" t="s">
        <v>341</v>
      </c>
    </row>
    <row r="98" spans="1:10">
      <c r="A98" s="229">
        <v>305</v>
      </c>
      <c r="B98" s="230">
        <v>100</v>
      </c>
      <c r="C98" s="230">
        <v>50</v>
      </c>
      <c r="D98" s="230">
        <v>100</v>
      </c>
      <c r="E98" s="230">
        <v>40</v>
      </c>
      <c r="F98" s="238">
        <v>5</v>
      </c>
      <c r="G98" s="234" t="s">
        <v>1016</v>
      </c>
      <c r="H98" s="235">
        <v>0</v>
      </c>
      <c r="I98" s="271">
        <v>0</v>
      </c>
      <c r="J98" s="272"/>
    </row>
    <row r="99" spans="1:10">
      <c r="A99" s="229">
        <v>305</v>
      </c>
      <c r="B99" s="230">
        <v>100</v>
      </c>
      <c r="C99" s="230">
        <v>50</v>
      </c>
      <c r="D99" s="230">
        <v>100</v>
      </c>
      <c r="E99" s="230">
        <v>40</v>
      </c>
      <c r="F99" s="238">
        <v>10</v>
      </c>
      <c r="G99" s="234" t="s">
        <v>1546</v>
      </c>
      <c r="H99" s="235">
        <v>0</v>
      </c>
      <c r="I99" s="271">
        <v>0</v>
      </c>
      <c r="J99" s="272"/>
    </row>
    <row r="100" spans="1:10">
      <c r="A100" s="229">
        <v>305</v>
      </c>
      <c r="B100" s="230">
        <v>100</v>
      </c>
      <c r="C100" s="230">
        <v>50</v>
      </c>
      <c r="D100" s="230">
        <v>100</v>
      </c>
      <c r="E100" s="230">
        <v>40</v>
      </c>
      <c r="F100" s="238">
        <v>15</v>
      </c>
      <c r="G100" s="234" t="s">
        <v>1002</v>
      </c>
      <c r="H100" s="235">
        <v>0</v>
      </c>
      <c r="I100" s="271">
        <v>0</v>
      </c>
      <c r="J100" s="272"/>
    </row>
    <row r="101" spans="1:10">
      <c r="A101" s="229">
        <v>305</v>
      </c>
      <c r="B101" s="230">
        <v>100</v>
      </c>
      <c r="C101" s="230">
        <v>50</v>
      </c>
      <c r="D101" s="230">
        <v>100</v>
      </c>
      <c r="E101" s="230">
        <v>40</v>
      </c>
      <c r="F101" s="238">
        <v>20</v>
      </c>
      <c r="G101" s="234" t="s">
        <v>1003</v>
      </c>
      <c r="H101" s="235">
        <v>0</v>
      </c>
      <c r="I101" s="271">
        <v>0</v>
      </c>
      <c r="J101" s="272"/>
    </row>
    <row r="102" spans="1:10">
      <c r="A102" s="229">
        <v>305</v>
      </c>
      <c r="B102" s="230">
        <v>100</v>
      </c>
      <c r="C102" s="230">
        <v>50</v>
      </c>
      <c r="D102" s="230">
        <v>100</v>
      </c>
      <c r="E102" s="230">
        <v>40</v>
      </c>
      <c r="F102" s="238">
        <v>25</v>
      </c>
      <c r="G102" s="234" t="s">
        <v>1004</v>
      </c>
      <c r="H102" s="235">
        <v>0</v>
      </c>
      <c r="I102" s="271">
        <v>0</v>
      </c>
      <c r="J102" s="272"/>
    </row>
    <row r="103" spans="1:10">
      <c r="A103" s="229">
        <v>305</v>
      </c>
      <c r="B103" s="230">
        <v>100</v>
      </c>
      <c r="C103" s="230">
        <v>50</v>
      </c>
      <c r="D103" s="230">
        <v>100</v>
      </c>
      <c r="E103" s="230">
        <v>40</v>
      </c>
      <c r="F103" s="238">
        <v>30</v>
      </c>
      <c r="G103" s="234" t="s">
        <v>996</v>
      </c>
      <c r="H103" s="235">
        <v>0</v>
      </c>
      <c r="I103" s="271">
        <v>0</v>
      </c>
      <c r="J103" s="272"/>
    </row>
    <row r="104" spans="1:10">
      <c r="A104" s="229">
        <v>305</v>
      </c>
      <c r="B104" s="230">
        <v>100</v>
      </c>
      <c r="C104" s="230">
        <v>50</v>
      </c>
      <c r="D104" s="230">
        <v>100</v>
      </c>
      <c r="E104" s="230">
        <v>40</v>
      </c>
      <c r="F104" s="238">
        <v>35</v>
      </c>
      <c r="G104" s="234" t="s">
        <v>997</v>
      </c>
      <c r="H104" s="235">
        <v>0</v>
      </c>
      <c r="I104" s="271">
        <v>0</v>
      </c>
      <c r="J104" s="272"/>
    </row>
    <row r="105" spans="1:10">
      <c r="A105" s="229">
        <v>305</v>
      </c>
      <c r="B105" s="230">
        <v>100</v>
      </c>
      <c r="C105" s="230">
        <v>50</v>
      </c>
      <c r="D105" s="230">
        <v>100</v>
      </c>
      <c r="E105" s="230">
        <v>40</v>
      </c>
      <c r="F105" s="238">
        <v>40</v>
      </c>
      <c r="G105" s="234" t="s">
        <v>1017</v>
      </c>
      <c r="H105" s="235">
        <v>0</v>
      </c>
      <c r="I105" s="271">
        <v>0</v>
      </c>
      <c r="J105" s="272"/>
    </row>
    <row r="106" spans="1:10">
      <c r="A106" s="229">
        <v>305</v>
      </c>
      <c r="B106" s="230">
        <v>100</v>
      </c>
      <c r="C106" s="230">
        <v>50</v>
      </c>
      <c r="D106" s="238">
        <v>200</v>
      </c>
      <c r="E106" s="230"/>
      <c r="F106" s="230"/>
      <c r="G106" s="234" t="s">
        <v>1018</v>
      </c>
      <c r="H106" s="235">
        <v>0</v>
      </c>
      <c r="I106" s="271">
        <v>0</v>
      </c>
      <c r="J106" s="272" t="s">
        <v>342</v>
      </c>
    </row>
    <row r="107" spans="1:10">
      <c r="A107" s="229">
        <v>305</v>
      </c>
      <c r="B107" s="230">
        <v>100</v>
      </c>
      <c r="C107" s="230">
        <v>50</v>
      </c>
      <c r="D107" s="238">
        <v>300</v>
      </c>
      <c r="E107" s="230"/>
      <c r="F107" s="230"/>
      <c r="G107" s="234" t="s">
        <v>1019</v>
      </c>
      <c r="H107" s="235">
        <v>0</v>
      </c>
      <c r="I107" s="271">
        <v>0</v>
      </c>
      <c r="J107" s="272" t="s">
        <v>343</v>
      </c>
    </row>
    <row r="108" spans="1:10">
      <c r="A108" s="229">
        <v>305</v>
      </c>
      <c r="B108" s="230">
        <v>100</v>
      </c>
      <c r="C108" s="230">
        <v>100</v>
      </c>
      <c r="D108" s="230"/>
      <c r="E108" s="230"/>
      <c r="F108" s="230"/>
      <c r="G108" s="231" t="s">
        <v>1020</v>
      </c>
      <c r="H108" s="235">
        <v>0</v>
      </c>
      <c r="I108" s="271">
        <v>0</v>
      </c>
      <c r="J108" s="272"/>
    </row>
    <row r="109" spans="1:10">
      <c r="A109" s="229">
        <v>305</v>
      </c>
      <c r="B109" s="230">
        <v>100</v>
      </c>
      <c r="C109" s="230">
        <v>100</v>
      </c>
      <c r="D109" s="230">
        <v>100</v>
      </c>
      <c r="E109" s="230"/>
      <c r="F109" s="230"/>
      <c r="G109" s="283" t="s">
        <v>1543</v>
      </c>
      <c r="H109" s="284">
        <v>0</v>
      </c>
      <c r="I109" s="285">
        <v>0</v>
      </c>
      <c r="J109" s="272" t="s">
        <v>344</v>
      </c>
    </row>
    <row r="110" spans="1:10">
      <c r="A110" s="229">
        <v>305</v>
      </c>
      <c r="B110" s="230">
        <v>100</v>
      </c>
      <c r="C110" s="230">
        <v>100</v>
      </c>
      <c r="D110" s="230">
        <v>100</v>
      </c>
      <c r="E110" s="238">
        <v>10</v>
      </c>
      <c r="F110" s="286"/>
      <c r="G110" s="273" t="s">
        <v>1021</v>
      </c>
      <c r="H110" s="235">
        <v>0</v>
      </c>
      <c r="I110" s="271">
        <v>0</v>
      </c>
      <c r="J110" s="272"/>
    </row>
    <row r="111" spans="1:10">
      <c r="A111" s="229">
        <v>305</v>
      </c>
      <c r="B111" s="230">
        <v>100</v>
      </c>
      <c r="C111" s="230">
        <v>100</v>
      </c>
      <c r="D111" s="230">
        <v>100</v>
      </c>
      <c r="E111" s="238">
        <v>20</v>
      </c>
      <c r="F111" s="286"/>
      <c r="G111" s="273" t="s">
        <v>1022</v>
      </c>
      <c r="H111" s="235">
        <v>0</v>
      </c>
      <c r="I111" s="271">
        <v>0</v>
      </c>
      <c r="J111" s="272"/>
    </row>
    <row r="112" spans="1:10">
      <c r="A112" s="229">
        <v>305</v>
      </c>
      <c r="B112" s="230">
        <v>100</v>
      </c>
      <c r="C112" s="230">
        <v>100</v>
      </c>
      <c r="D112" s="238">
        <v>200</v>
      </c>
      <c r="E112" s="230"/>
      <c r="F112" s="230"/>
      <c r="G112" s="273" t="s">
        <v>1023</v>
      </c>
      <c r="H112" s="235">
        <v>0</v>
      </c>
      <c r="I112" s="271">
        <v>0</v>
      </c>
      <c r="J112" s="272" t="s">
        <v>345</v>
      </c>
    </row>
    <row r="113" spans="1:10">
      <c r="A113" s="229">
        <v>305</v>
      </c>
      <c r="B113" s="230">
        <v>100</v>
      </c>
      <c r="C113" s="230">
        <v>100</v>
      </c>
      <c r="D113" s="238">
        <v>300</v>
      </c>
      <c r="E113" s="230"/>
      <c r="F113" s="230"/>
      <c r="G113" s="273" t="s">
        <v>1024</v>
      </c>
      <c r="H113" s="235">
        <v>0</v>
      </c>
      <c r="I113" s="271">
        <v>0</v>
      </c>
      <c r="J113" s="272" t="s">
        <v>346</v>
      </c>
    </row>
    <row r="114" spans="1:10">
      <c r="A114" s="229">
        <v>305</v>
      </c>
      <c r="B114" s="230">
        <v>100</v>
      </c>
      <c r="C114" s="230">
        <v>150</v>
      </c>
      <c r="D114" s="230"/>
      <c r="E114" s="230"/>
      <c r="F114" s="230"/>
      <c r="G114" s="231" t="s">
        <v>296</v>
      </c>
      <c r="H114" s="235">
        <v>0</v>
      </c>
      <c r="I114" s="271">
        <v>0</v>
      </c>
      <c r="J114" s="272"/>
    </row>
    <row r="115" spans="1:10">
      <c r="A115" s="229">
        <v>305</v>
      </c>
      <c r="B115" s="230">
        <v>100</v>
      </c>
      <c r="C115" s="230">
        <v>150</v>
      </c>
      <c r="D115" s="230">
        <v>100</v>
      </c>
      <c r="E115" s="230"/>
      <c r="F115" s="230"/>
      <c r="G115" s="283" t="s">
        <v>297</v>
      </c>
      <c r="H115" s="284">
        <v>0</v>
      </c>
      <c r="I115" s="285">
        <v>0</v>
      </c>
      <c r="J115" s="272" t="s">
        <v>347</v>
      </c>
    </row>
    <row r="116" spans="1:10">
      <c r="A116" s="229">
        <v>305</v>
      </c>
      <c r="B116" s="230">
        <v>100</v>
      </c>
      <c r="C116" s="230">
        <v>150</v>
      </c>
      <c r="D116" s="230">
        <v>100</v>
      </c>
      <c r="E116" s="238">
        <v>10</v>
      </c>
      <c r="F116" s="286"/>
      <c r="G116" s="273" t="s">
        <v>298</v>
      </c>
      <c r="H116" s="235">
        <v>0</v>
      </c>
      <c r="I116" s="271">
        <v>0</v>
      </c>
      <c r="J116" s="272"/>
    </row>
    <row r="117" spans="1:10">
      <c r="A117" s="229">
        <v>305</v>
      </c>
      <c r="B117" s="230">
        <v>100</v>
      </c>
      <c r="C117" s="230">
        <v>150</v>
      </c>
      <c r="D117" s="230">
        <v>100</v>
      </c>
      <c r="E117" s="238">
        <v>20</v>
      </c>
      <c r="F117" s="286"/>
      <c r="G117" s="273" t="s">
        <v>299</v>
      </c>
      <c r="H117" s="235">
        <v>335589</v>
      </c>
      <c r="I117" s="271">
        <v>516060</v>
      </c>
      <c r="J117" s="272"/>
    </row>
    <row r="118" spans="1:10">
      <c r="A118" s="229">
        <v>305</v>
      </c>
      <c r="B118" s="230">
        <v>100</v>
      </c>
      <c r="C118" s="230">
        <v>150</v>
      </c>
      <c r="D118" s="238">
        <v>200</v>
      </c>
      <c r="E118" s="230"/>
      <c r="F118" s="230"/>
      <c r="G118" s="273" t="s">
        <v>300</v>
      </c>
      <c r="H118" s="235">
        <v>0</v>
      </c>
      <c r="I118" s="271">
        <v>0</v>
      </c>
      <c r="J118" s="272" t="s">
        <v>348</v>
      </c>
    </row>
    <row r="119" spans="1:10">
      <c r="A119" s="229">
        <v>305</v>
      </c>
      <c r="B119" s="230">
        <v>100</v>
      </c>
      <c r="C119" s="230">
        <v>150</v>
      </c>
      <c r="D119" s="230">
        <v>300</v>
      </c>
      <c r="E119" s="230"/>
      <c r="F119" s="230"/>
      <c r="G119" s="283" t="s">
        <v>1024</v>
      </c>
      <c r="H119" s="284">
        <v>0</v>
      </c>
      <c r="I119" s="285">
        <v>0</v>
      </c>
      <c r="J119" s="272" t="s">
        <v>349</v>
      </c>
    </row>
    <row r="120" spans="1:10">
      <c r="A120" s="229">
        <v>305</v>
      </c>
      <c r="B120" s="230">
        <v>100</v>
      </c>
      <c r="C120" s="230">
        <v>150</v>
      </c>
      <c r="D120" s="230">
        <v>300</v>
      </c>
      <c r="E120" s="238">
        <v>10</v>
      </c>
      <c r="F120" s="286"/>
      <c r="G120" s="273" t="s">
        <v>301</v>
      </c>
      <c r="H120" s="235">
        <v>0</v>
      </c>
      <c r="I120" s="271">
        <v>0</v>
      </c>
      <c r="J120" s="272"/>
    </row>
    <row r="121" spans="1:10">
      <c r="A121" s="229">
        <v>305</v>
      </c>
      <c r="B121" s="230">
        <v>100</v>
      </c>
      <c r="C121" s="230">
        <v>150</v>
      </c>
      <c r="D121" s="230">
        <v>300</v>
      </c>
      <c r="E121" s="238">
        <v>20</v>
      </c>
      <c r="F121" s="286"/>
      <c r="G121" s="273" t="s">
        <v>1042</v>
      </c>
      <c r="H121" s="235">
        <v>583380</v>
      </c>
      <c r="I121" s="271">
        <v>616494</v>
      </c>
      <c r="J121" s="322"/>
    </row>
    <row r="122" spans="1:10">
      <c r="A122" s="229">
        <v>305</v>
      </c>
      <c r="B122" s="230">
        <v>100</v>
      </c>
      <c r="C122" s="230">
        <v>150</v>
      </c>
      <c r="D122" s="230">
        <v>400</v>
      </c>
      <c r="E122" s="230"/>
      <c r="F122" s="230"/>
      <c r="G122" s="283" t="s">
        <v>1043</v>
      </c>
      <c r="H122" s="284">
        <v>0</v>
      </c>
      <c r="I122" s="285">
        <v>0</v>
      </c>
      <c r="J122" s="272" t="s">
        <v>350</v>
      </c>
    </row>
    <row r="123" spans="1:10">
      <c r="A123" s="229">
        <v>305</v>
      </c>
      <c r="B123" s="230">
        <v>100</v>
      </c>
      <c r="C123" s="230">
        <v>150</v>
      </c>
      <c r="D123" s="230">
        <v>400</v>
      </c>
      <c r="E123" s="238">
        <v>10</v>
      </c>
      <c r="F123" s="286"/>
      <c r="G123" s="273" t="s">
        <v>1044</v>
      </c>
      <c r="H123" s="235">
        <v>0</v>
      </c>
      <c r="I123" s="271">
        <v>0</v>
      </c>
      <c r="J123" s="272"/>
    </row>
    <row r="124" spans="1:10">
      <c r="A124" s="229">
        <v>305</v>
      </c>
      <c r="B124" s="230">
        <v>100</v>
      </c>
      <c r="C124" s="230">
        <v>150</v>
      </c>
      <c r="D124" s="230">
        <v>400</v>
      </c>
      <c r="E124" s="238">
        <v>20</v>
      </c>
      <c r="F124" s="286"/>
      <c r="G124" s="273" t="s">
        <v>1045</v>
      </c>
      <c r="H124" s="235">
        <v>0</v>
      </c>
      <c r="I124" s="271">
        <v>0</v>
      </c>
      <c r="J124" s="272"/>
    </row>
    <row r="125" spans="1:10">
      <c r="A125" s="229">
        <v>305</v>
      </c>
      <c r="B125" s="230">
        <v>100</v>
      </c>
      <c r="C125" s="230">
        <v>150</v>
      </c>
      <c r="D125" s="230">
        <v>400</v>
      </c>
      <c r="E125" s="238">
        <v>30</v>
      </c>
      <c r="F125" s="286"/>
      <c r="G125" s="273" t="s">
        <v>1002</v>
      </c>
      <c r="H125" s="235">
        <v>0</v>
      </c>
      <c r="I125" s="271">
        <v>0</v>
      </c>
      <c r="J125" s="287"/>
    </row>
    <row r="126" spans="1:10">
      <c r="A126" s="229">
        <v>305</v>
      </c>
      <c r="B126" s="230">
        <v>100</v>
      </c>
      <c r="C126" s="230">
        <v>150</v>
      </c>
      <c r="D126" s="230">
        <v>400</v>
      </c>
      <c r="E126" s="238">
        <v>40</v>
      </c>
      <c r="F126" s="286"/>
      <c r="G126" s="273" t="s">
        <v>1003</v>
      </c>
      <c r="H126" s="235">
        <v>0</v>
      </c>
      <c r="I126" s="271">
        <v>0</v>
      </c>
      <c r="J126" s="287"/>
    </row>
    <row r="127" spans="1:10">
      <c r="A127" s="229">
        <v>305</v>
      </c>
      <c r="B127" s="230">
        <v>100</v>
      </c>
      <c r="C127" s="230">
        <v>150</v>
      </c>
      <c r="D127" s="230">
        <v>400</v>
      </c>
      <c r="E127" s="238">
        <v>50</v>
      </c>
      <c r="F127" s="286"/>
      <c r="G127" s="273" t="s">
        <v>1004</v>
      </c>
      <c r="H127" s="235">
        <v>0</v>
      </c>
      <c r="I127" s="271">
        <v>0</v>
      </c>
      <c r="J127" s="272"/>
    </row>
    <row r="128" spans="1:10">
      <c r="A128" s="229">
        <v>305</v>
      </c>
      <c r="B128" s="230">
        <v>100</v>
      </c>
      <c r="C128" s="230">
        <v>150</v>
      </c>
      <c r="D128" s="230">
        <v>400</v>
      </c>
      <c r="E128" s="238">
        <v>60</v>
      </c>
      <c r="F128" s="286"/>
      <c r="G128" s="273" t="s">
        <v>996</v>
      </c>
      <c r="H128" s="235">
        <v>0</v>
      </c>
      <c r="I128" s="271">
        <v>0</v>
      </c>
      <c r="J128" s="272"/>
    </row>
    <row r="129" spans="1:10">
      <c r="A129" s="229">
        <v>305</v>
      </c>
      <c r="B129" s="230">
        <v>100</v>
      </c>
      <c r="C129" s="230">
        <v>150</v>
      </c>
      <c r="D129" s="230">
        <v>400</v>
      </c>
      <c r="E129" s="238">
        <v>70</v>
      </c>
      <c r="F129" s="286"/>
      <c r="G129" s="273" t="s">
        <v>997</v>
      </c>
      <c r="H129" s="235">
        <v>0</v>
      </c>
      <c r="I129" s="271">
        <v>0</v>
      </c>
      <c r="J129" s="272"/>
    </row>
    <row r="130" spans="1:10">
      <c r="A130" s="229">
        <v>305</v>
      </c>
      <c r="B130" s="230">
        <v>100</v>
      </c>
      <c r="C130" s="230">
        <v>150</v>
      </c>
      <c r="D130" s="230">
        <v>500</v>
      </c>
      <c r="E130" s="230"/>
      <c r="F130" s="230"/>
      <c r="G130" s="283" t="s">
        <v>1046</v>
      </c>
      <c r="H130" s="284">
        <v>0</v>
      </c>
      <c r="I130" s="285">
        <v>0</v>
      </c>
      <c r="J130" s="272"/>
    </row>
    <row r="131" spans="1:10">
      <c r="A131" s="229">
        <v>305</v>
      </c>
      <c r="B131" s="230">
        <v>100</v>
      </c>
      <c r="C131" s="230">
        <v>150</v>
      </c>
      <c r="D131" s="230">
        <v>500</v>
      </c>
      <c r="E131" s="238">
        <v>10</v>
      </c>
      <c r="F131" s="286"/>
      <c r="G131" s="273" t="s">
        <v>1047</v>
      </c>
      <c r="H131" s="235">
        <v>0</v>
      </c>
      <c r="I131" s="271">
        <v>28744</v>
      </c>
      <c r="J131" s="272" t="s">
        <v>351</v>
      </c>
    </row>
    <row r="132" spans="1:10">
      <c r="A132" s="229">
        <v>305</v>
      </c>
      <c r="B132" s="230">
        <v>100</v>
      </c>
      <c r="C132" s="230">
        <v>150</v>
      </c>
      <c r="D132" s="230">
        <v>500</v>
      </c>
      <c r="E132" s="238">
        <v>20</v>
      </c>
      <c r="F132" s="286"/>
      <c r="G132" s="273" t="s">
        <v>1048</v>
      </c>
      <c r="H132" s="235">
        <v>0</v>
      </c>
      <c r="I132" s="271">
        <v>0</v>
      </c>
      <c r="J132" s="272" t="s">
        <v>366</v>
      </c>
    </row>
    <row r="133" spans="1:10">
      <c r="A133" s="229">
        <v>305</v>
      </c>
      <c r="B133" s="230">
        <v>100</v>
      </c>
      <c r="C133" s="230">
        <v>150</v>
      </c>
      <c r="D133" s="230">
        <v>500</v>
      </c>
      <c r="E133" s="238">
        <v>30</v>
      </c>
      <c r="F133" s="286"/>
      <c r="G133" s="273" t="s">
        <v>1049</v>
      </c>
      <c r="H133" s="235">
        <v>0</v>
      </c>
      <c r="I133" s="271">
        <v>0</v>
      </c>
      <c r="J133" s="272" t="s">
        <v>367</v>
      </c>
    </row>
    <row r="134" spans="1:10">
      <c r="A134" s="229">
        <v>305</v>
      </c>
      <c r="B134" s="230">
        <v>100</v>
      </c>
      <c r="C134" s="230">
        <v>150</v>
      </c>
      <c r="D134" s="230">
        <v>500</v>
      </c>
      <c r="E134" s="238">
        <v>40</v>
      </c>
      <c r="F134" s="286"/>
      <c r="G134" s="273" t="s">
        <v>1050</v>
      </c>
      <c r="H134" s="235">
        <v>0</v>
      </c>
      <c r="I134" s="271">
        <v>144162</v>
      </c>
      <c r="J134" s="272" t="s">
        <v>368</v>
      </c>
    </row>
    <row r="135" spans="1:10">
      <c r="A135" s="229">
        <v>305</v>
      </c>
      <c r="B135" s="230">
        <v>100</v>
      </c>
      <c r="C135" s="230">
        <v>150</v>
      </c>
      <c r="D135" s="238">
        <v>600</v>
      </c>
      <c r="E135" s="238"/>
      <c r="F135" s="286"/>
      <c r="G135" s="273" t="s">
        <v>1051</v>
      </c>
      <c r="H135" s="235">
        <v>0</v>
      </c>
      <c r="I135" s="271">
        <v>0</v>
      </c>
      <c r="J135" s="272" t="s">
        <v>369</v>
      </c>
    </row>
    <row r="136" spans="1:10">
      <c r="A136" s="229">
        <v>305</v>
      </c>
      <c r="B136" s="230">
        <v>100</v>
      </c>
      <c r="C136" s="230">
        <v>200</v>
      </c>
      <c r="D136" s="230"/>
      <c r="E136" s="238"/>
      <c r="F136" s="286"/>
      <c r="G136" s="283" t="s">
        <v>1052</v>
      </c>
      <c r="H136" s="284">
        <v>0</v>
      </c>
      <c r="I136" s="285">
        <v>0</v>
      </c>
      <c r="J136" s="272"/>
    </row>
    <row r="137" spans="1:10">
      <c r="A137" s="229">
        <v>305</v>
      </c>
      <c r="B137" s="230">
        <v>100</v>
      </c>
      <c r="C137" s="230">
        <v>200</v>
      </c>
      <c r="D137" s="238">
        <v>100</v>
      </c>
      <c r="E137" s="230"/>
      <c r="F137" s="230"/>
      <c r="G137" s="273" t="s">
        <v>297</v>
      </c>
      <c r="H137" s="235">
        <v>0</v>
      </c>
      <c r="I137" s="271">
        <v>0</v>
      </c>
      <c r="J137" s="272" t="s">
        <v>370</v>
      </c>
    </row>
    <row r="138" spans="1:10">
      <c r="A138" s="229">
        <v>305</v>
      </c>
      <c r="B138" s="230">
        <v>100</v>
      </c>
      <c r="C138" s="230">
        <v>200</v>
      </c>
      <c r="D138" s="238">
        <v>200</v>
      </c>
      <c r="E138" s="230"/>
      <c r="F138" s="230"/>
      <c r="G138" s="273" t="s">
        <v>300</v>
      </c>
      <c r="H138" s="235">
        <v>0</v>
      </c>
      <c r="I138" s="271">
        <v>0</v>
      </c>
      <c r="J138" s="272" t="s">
        <v>371</v>
      </c>
    </row>
    <row r="139" spans="1:10">
      <c r="A139" s="229">
        <v>305</v>
      </c>
      <c r="B139" s="230">
        <v>100</v>
      </c>
      <c r="C139" s="230">
        <v>200</v>
      </c>
      <c r="D139" s="238">
        <v>300</v>
      </c>
      <c r="E139" s="230"/>
      <c r="F139" s="230"/>
      <c r="G139" s="273" t="s">
        <v>1053</v>
      </c>
      <c r="H139" s="235">
        <v>0</v>
      </c>
      <c r="I139" s="271">
        <v>0</v>
      </c>
      <c r="J139" s="272" t="s">
        <v>372</v>
      </c>
    </row>
    <row r="140" spans="1:10">
      <c r="A140" s="229">
        <v>305</v>
      </c>
      <c r="B140" s="230">
        <v>100</v>
      </c>
      <c r="C140" s="230">
        <v>200</v>
      </c>
      <c r="D140" s="230">
        <v>400</v>
      </c>
      <c r="E140" s="230"/>
      <c r="F140" s="230"/>
      <c r="G140" s="283" t="s">
        <v>1054</v>
      </c>
      <c r="H140" s="284">
        <v>0</v>
      </c>
      <c r="I140" s="285">
        <v>0</v>
      </c>
      <c r="J140" s="272" t="s">
        <v>373</v>
      </c>
    </row>
    <row r="141" spans="1:10">
      <c r="A141" s="229">
        <v>305</v>
      </c>
      <c r="B141" s="230">
        <v>100</v>
      </c>
      <c r="C141" s="230">
        <v>200</v>
      </c>
      <c r="D141" s="230">
        <v>400</v>
      </c>
      <c r="E141" s="238">
        <v>10</v>
      </c>
      <c r="F141" s="286"/>
      <c r="G141" s="273" t="s">
        <v>1547</v>
      </c>
      <c r="H141" s="235">
        <v>0</v>
      </c>
      <c r="I141" s="271">
        <v>0</v>
      </c>
      <c r="J141" s="272"/>
    </row>
    <row r="142" spans="1:10">
      <c r="A142" s="229">
        <v>305</v>
      </c>
      <c r="B142" s="230">
        <v>100</v>
      </c>
      <c r="C142" s="230">
        <v>200</v>
      </c>
      <c r="D142" s="230">
        <v>400</v>
      </c>
      <c r="E142" s="238">
        <v>20</v>
      </c>
      <c r="F142" s="286"/>
      <c r="G142" s="273" t="s">
        <v>1548</v>
      </c>
      <c r="H142" s="235">
        <v>0</v>
      </c>
      <c r="I142" s="271">
        <v>0</v>
      </c>
      <c r="J142" s="272"/>
    </row>
    <row r="143" spans="1:10">
      <c r="A143" s="229">
        <v>305</v>
      </c>
      <c r="B143" s="230">
        <v>100</v>
      </c>
      <c r="C143" s="230">
        <v>200</v>
      </c>
      <c r="D143" s="230">
        <v>500</v>
      </c>
      <c r="E143" s="230"/>
      <c r="F143" s="230"/>
      <c r="G143" s="283" t="s">
        <v>1549</v>
      </c>
      <c r="H143" s="284">
        <v>0</v>
      </c>
      <c r="I143" s="285">
        <v>0</v>
      </c>
      <c r="J143" s="272" t="s">
        <v>374</v>
      </c>
    </row>
    <row r="144" spans="1:10">
      <c r="A144" s="229">
        <v>305</v>
      </c>
      <c r="B144" s="230">
        <v>100</v>
      </c>
      <c r="C144" s="230">
        <v>200</v>
      </c>
      <c r="D144" s="230">
        <v>500</v>
      </c>
      <c r="E144" s="238">
        <v>10</v>
      </c>
      <c r="F144" s="286"/>
      <c r="G144" s="273" t="s">
        <v>1547</v>
      </c>
      <c r="H144" s="235">
        <v>0</v>
      </c>
      <c r="I144" s="271">
        <v>0</v>
      </c>
      <c r="J144" s="272"/>
    </row>
    <row r="145" spans="1:10">
      <c r="A145" s="229">
        <v>305</v>
      </c>
      <c r="B145" s="230">
        <v>100</v>
      </c>
      <c r="C145" s="230">
        <v>200</v>
      </c>
      <c r="D145" s="230">
        <v>500</v>
      </c>
      <c r="E145" s="238">
        <v>20</v>
      </c>
      <c r="F145" s="286"/>
      <c r="G145" s="273" t="s">
        <v>1548</v>
      </c>
      <c r="H145" s="235">
        <v>0</v>
      </c>
      <c r="I145" s="271">
        <v>0</v>
      </c>
      <c r="J145" s="272"/>
    </row>
    <row r="146" spans="1:10">
      <c r="A146" s="229">
        <v>305</v>
      </c>
      <c r="B146" s="230">
        <v>100</v>
      </c>
      <c r="C146" s="230">
        <v>250</v>
      </c>
      <c r="D146" s="230"/>
      <c r="E146" s="230"/>
      <c r="F146" s="230"/>
      <c r="G146" s="231" t="s">
        <v>1550</v>
      </c>
      <c r="H146" s="235">
        <v>0</v>
      </c>
      <c r="I146" s="271">
        <v>0</v>
      </c>
      <c r="J146" s="272"/>
    </row>
    <row r="147" spans="1:10">
      <c r="A147" s="229">
        <v>305</v>
      </c>
      <c r="B147" s="230">
        <v>100</v>
      </c>
      <c r="C147" s="230">
        <v>250</v>
      </c>
      <c r="D147" s="238">
        <v>100</v>
      </c>
      <c r="E147" s="238"/>
      <c r="F147" s="286"/>
      <c r="G147" s="273" t="s">
        <v>297</v>
      </c>
      <c r="H147" s="235">
        <v>0</v>
      </c>
      <c r="I147" s="271">
        <v>0</v>
      </c>
      <c r="J147" s="272" t="s">
        <v>375</v>
      </c>
    </row>
    <row r="148" spans="1:10">
      <c r="A148" s="229">
        <v>305</v>
      </c>
      <c r="B148" s="230">
        <v>100</v>
      </c>
      <c r="C148" s="230">
        <v>250</v>
      </c>
      <c r="D148" s="238">
        <v>200</v>
      </c>
      <c r="E148" s="238"/>
      <c r="F148" s="286"/>
      <c r="G148" s="273" t="s">
        <v>300</v>
      </c>
      <c r="H148" s="235">
        <v>0</v>
      </c>
      <c r="I148" s="271">
        <v>0</v>
      </c>
      <c r="J148" s="272" t="s">
        <v>376</v>
      </c>
    </row>
    <row r="149" spans="1:10">
      <c r="A149" s="229">
        <v>305</v>
      </c>
      <c r="B149" s="230">
        <v>100</v>
      </c>
      <c r="C149" s="230">
        <v>250</v>
      </c>
      <c r="D149" s="238">
        <v>300</v>
      </c>
      <c r="E149" s="238"/>
      <c r="F149" s="286"/>
      <c r="G149" s="273" t="s">
        <v>1024</v>
      </c>
      <c r="H149" s="235">
        <v>0</v>
      </c>
      <c r="I149" s="271">
        <v>0</v>
      </c>
      <c r="J149" s="272" t="s">
        <v>397</v>
      </c>
    </row>
    <row r="150" spans="1:10">
      <c r="A150" s="229">
        <v>305</v>
      </c>
      <c r="B150" s="230">
        <v>100</v>
      </c>
      <c r="C150" s="230">
        <v>250</v>
      </c>
      <c r="D150" s="230">
        <v>400</v>
      </c>
      <c r="E150" s="230"/>
      <c r="F150" s="230"/>
      <c r="G150" s="283" t="s">
        <v>1551</v>
      </c>
      <c r="H150" s="284">
        <v>0</v>
      </c>
      <c r="I150" s="285">
        <v>0</v>
      </c>
      <c r="J150" s="272" t="s">
        <v>398</v>
      </c>
    </row>
    <row r="151" spans="1:10">
      <c r="A151" s="229">
        <v>305</v>
      </c>
      <c r="B151" s="230">
        <v>100</v>
      </c>
      <c r="C151" s="230">
        <v>250</v>
      </c>
      <c r="D151" s="230">
        <v>400</v>
      </c>
      <c r="E151" s="238">
        <v>10</v>
      </c>
      <c r="F151" s="286"/>
      <c r="G151" s="273" t="s">
        <v>1552</v>
      </c>
      <c r="H151" s="235">
        <v>0</v>
      </c>
      <c r="I151" s="271">
        <v>0</v>
      </c>
      <c r="J151" s="272"/>
    </row>
    <row r="152" spans="1:10">
      <c r="A152" s="229">
        <v>305</v>
      </c>
      <c r="B152" s="230">
        <v>100</v>
      </c>
      <c r="C152" s="230">
        <v>250</v>
      </c>
      <c r="D152" s="230">
        <v>400</v>
      </c>
      <c r="E152" s="238">
        <v>20</v>
      </c>
      <c r="F152" s="286"/>
      <c r="G152" s="273" t="s">
        <v>1553</v>
      </c>
      <c r="H152" s="235">
        <v>0</v>
      </c>
      <c r="I152" s="271">
        <v>0</v>
      </c>
      <c r="J152" s="272"/>
    </row>
    <row r="153" spans="1:10">
      <c r="A153" s="229">
        <v>305</v>
      </c>
      <c r="B153" s="230">
        <v>100</v>
      </c>
      <c r="C153" s="230">
        <v>250</v>
      </c>
      <c r="D153" s="230">
        <v>400</v>
      </c>
      <c r="E153" s="238">
        <v>30</v>
      </c>
      <c r="F153" s="286"/>
      <c r="G153" s="273" t="s">
        <v>1554</v>
      </c>
      <c r="H153" s="235">
        <v>0</v>
      </c>
      <c r="I153" s="271">
        <v>0</v>
      </c>
      <c r="J153" s="272"/>
    </row>
    <row r="154" spans="1:10">
      <c r="A154" s="229">
        <v>305</v>
      </c>
      <c r="B154" s="230">
        <v>100</v>
      </c>
      <c r="C154" s="230">
        <v>250</v>
      </c>
      <c r="D154" s="230">
        <v>400</v>
      </c>
      <c r="E154" s="238">
        <v>90</v>
      </c>
      <c r="F154" s="286"/>
      <c r="G154" s="273" t="s">
        <v>1555</v>
      </c>
      <c r="H154" s="235">
        <v>0</v>
      </c>
      <c r="I154" s="271">
        <v>0</v>
      </c>
      <c r="J154" s="280"/>
    </row>
    <row r="155" spans="1:10">
      <c r="A155" s="229">
        <v>305</v>
      </c>
      <c r="B155" s="230">
        <v>100</v>
      </c>
      <c r="C155" s="230">
        <v>300</v>
      </c>
      <c r="D155" s="230"/>
      <c r="E155" s="230"/>
      <c r="F155" s="230"/>
      <c r="G155" s="231" t="s">
        <v>1558</v>
      </c>
      <c r="H155" s="235">
        <v>0</v>
      </c>
      <c r="I155" s="271">
        <v>0</v>
      </c>
      <c r="J155" s="272"/>
    </row>
    <row r="156" spans="1:10">
      <c r="A156" s="229">
        <v>305</v>
      </c>
      <c r="B156" s="230">
        <v>100</v>
      </c>
      <c r="C156" s="230">
        <v>300</v>
      </c>
      <c r="D156" s="238">
        <v>100</v>
      </c>
      <c r="E156" s="238"/>
      <c r="F156" s="286"/>
      <c r="G156" s="273" t="s">
        <v>297</v>
      </c>
      <c r="H156" s="235">
        <v>0</v>
      </c>
      <c r="I156" s="271">
        <v>0</v>
      </c>
      <c r="J156" s="272" t="s">
        <v>399</v>
      </c>
    </row>
    <row r="157" spans="1:10">
      <c r="A157" s="229">
        <v>305</v>
      </c>
      <c r="B157" s="230">
        <v>100</v>
      </c>
      <c r="C157" s="230">
        <v>300</v>
      </c>
      <c r="D157" s="238">
        <v>200</v>
      </c>
      <c r="E157" s="238"/>
      <c r="F157" s="286"/>
      <c r="G157" s="273" t="s">
        <v>300</v>
      </c>
      <c r="H157" s="235">
        <v>0</v>
      </c>
      <c r="I157" s="271">
        <v>0</v>
      </c>
      <c r="J157" s="272" t="s">
        <v>400</v>
      </c>
    </row>
    <row r="158" spans="1:10">
      <c r="A158" s="229">
        <v>305</v>
      </c>
      <c r="B158" s="230">
        <v>100</v>
      </c>
      <c r="C158" s="230">
        <v>300</v>
      </c>
      <c r="D158" s="238">
        <v>300</v>
      </c>
      <c r="E158" s="238"/>
      <c r="F158" s="286"/>
      <c r="G158" s="273" t="s">
        <v>1024</v>
      </c>
      <c r="H158" s="235">
        <v>0</v>
      </c>
      <c r="I158" s="271">
        <v>0</v>
      </c>
      <c r="J158" s="272" t="s">
        <v>401</v>
      </c>
    </row>
    <row r="159" spans="1:10">
      <c r="A159" s="229">
        <v>305</v>
      </c>
      <c r="B159" s="230">
        <v>100</v>
      </c>
      <c r="C159" s="230">
        <v>300</v>
      </c>
      <c r="D159" s="230">
        <v>400</v>
      </c>
      <c r="E159" s="230"/>
      <c r="F159" s="230"/>
      <c r="G159" s="231" t="s">
        <v>1046</v>
      </c>
      <c r="H159" s="235">
        <v>0</v>
      </c>
      <c r="I159" s="271">
        <v>0</v>
      </c>
      <c r="J159" s="272" t="s">
        <v>402</v>
      </c>
    </row>
    <row r="160" spans="1:10">
      <c r="A160" s="229">
        <v>305</v>
      </c>
      <c r="B160" s="230">
        <v>100</v>
      </c>
      <c r="C160" s="230">
        <v>300</v>
      </c>
      <c r="D160" s="230">
        <v>400</v>
      </c>
      <c r="E160" s="238">
        <v>10</v>
      </c>
      <c r="F160" s="286"/>
      <c r="G160" s="273" t="s">
        <v>1559</v>
      </c>
      <c r="H160" s="235">
        <v>0</v>
      </c>
      <c r="I160" s="271">
        <v>0</v>
      </c>
      <c r="J160" s="272"/>
    </row>
    <row r="161" spans="1:10">
      <c r="A161" s="229">
        <v>305</v>
      </c>
      <c r="B161" s="230">
        <v>100</v>
      </c>
      <c r="C161" s="230">
        <v>300</v>
      </c>
      <c r="D161" s="230">
        <v>400</v>
      </c>
      <c r="E161" s="238">
        <v>20</v>
      </c>
      <c r="F161" s="286"/>
      <c r="G161" s="273" t="s">
        <v>1560</v>
      </c>
      <c r="H161" s="235">
        <v>0</v>
      </c>
      <c r="I161" s="271">
        <v>0</v>
      </c>
      <c r="J161" s="272"/>
    </row>
    <row r="162" spans="1:10">
      <c r="A162" s="229">
        <v>305</v>
      </c>
      <c r="B162" s="230">
        <v>100</v>
      </c>
      <c r="C162" s="230">
        <v>350</v>
      </c>
      <c r="D162" s="230"/>
      <c r="E162" s="230"/>
      <c r="F162" s="230"/>
      <c r="G162" s="231" t="s">
        <v>1561</v>
      </c>
      <c r="H162" s="235">
        <v>0</v>
      </c>
      <c r="I162" s="271">
        <v>0</v>
      </c>
      <c r="J162" s="272"/>
    </row>
    <row r="163" spans="1:10">
      <c r="A163" s="229">
        <v>305</v>
      </c>
      <c r="B163" s="230">
        <v>100</v>
      </c>
      <c r="C163" s="230">
        <v>350</v>
      </c>
      <c r="D163" s="230">
        <v>100</v>
      </c>
      <c r="E163" s="230"/>
      <c r="F163" s="230"/>
      <c r="G163" s="283" t="s">
        <v>297</v>
      </c>
      <c r="H163" s="284">
        <v>0</v>
      </c>
      <c r="I163" s="285">
        <v>0</v>
      </c>
      <c r="J163" s="272" t="s">
        <v>403</v>
      </c>
    </row>
    <row r="164" spans="1:10">
      <c r="A164" s="229">
        <v>305</v>
      </c>
      <c r="B164" s="230">
        <v>100</v>
      </c>
      <c r="C164" s="230">
        <v>350</v>
      </c>
      <c r="D164" s="230">
        <v>100</v>
      </c>
      <c r="E164" s="238">
        <v>10</v>
      </c>
      <c r="F164" s="286"/>
      <c r="G164" s="273" t="s">
        <v>1562</v>
      </c>
      <c r="H164" s="235">
        <v>0</v>
      </c>
      <c r="I164" s="271">
        <v>0</v>
      </c>
      <c r="J164" s="272"/>
    </row>
    <row r="165" spans="1:10">
      <c r="A165" s="229">
        <v>305</v>
      </c>
      <c r="B165" s="230">
        <v>100</v>
      </c>
      <c r="C165" s="230">
        <v>350</v>
      </c>
      <c r="D165" s="230">
        <v>100</v>
      </c>
      <c r="E165" s="238">
        <v>20</v>
      </c>
      <c r="F165" s="286"/>
      <c r="G165" s="273" t="s">
        <v>1563</v>
      </c>
      <c r="H165" s="235">
        <v>0</v>
      </c>
      <c r="I165" s="271">
        <v>0</v>
      </c>
      <c r="J165" s="272"/>
    </row>
    <row r="166" spans="1:10">
      <c r="A166" s="229">
        <v>305</v>
      </c>
      <c r="B166" s="230">
        <v>100</v>
      </c>
      <c r="C166" s="230">
        <v>350</v>
      </c>
      <c r="D166" s="238">
        <v>200</v>
      </c>
      <c r="E166" s="238"/>
      <c r="F166" s="286"/>
      <c r="G166" s="273" t="s">
        <v>300</v>
      </c>
      <c r="H166" s="235">
        <v>0</v>
      </c>
      <c r="I166" s="271">
        <v>0</v>
      </c>
      <c r="J166" s="272" t="s">
        <v>404</v>
      </c>
    </row>
    <row r="167" spans="1:10">
      <c r="A167" s="229">
        <v>305</v>
      </c>
      <c r="B167" s="230">
        <v>100</v>
      </c>
      <c r="C167" s="230">
        <v>350</v>
      </c>
      <c r="D167" s="230">
        <v>300</v>
      </c>
      <c r="E167" s="230"/>
      <c r="F167" s="230"/>
      <c r="G167" s="283" t="s">
        <v>1024</v>
      </c>
      <c r="H167" s="284">
        <v>0</v>
      </c>
      <c r="I167" s="285">
        <v>0</v>
      </c>
      <c r="J167" s="272" t="s">
        <v>405</v>
      </c>
    </row>
    <row r="168" spans="1:10">
      <c r="A168" s="229">
        <v>305</v>
      </c>
      <c r="B168" s="230">
        <v>100</v>
      </c>
      <c r="C168" s="230">
        <v>350</v>
      </c>
      <c r="D168" s="230">
        <v>300</v>
      </c>
      <c r="E168" s="238">
        <v>10</v>
      </c>
      <c r="F168" s="286"/>
      <c r="G168" s="273" t="s">
        <v>1564</v>
      </c>
      <c r="H168" s="235">
        <v>0</v>
      </c>
      <c r="I168" s="271">
        <v>0</v>
      </c>
      <c r="J168" s="272"/>
    </row>
    <row r="169" spans="1:10">
      <c r="A169" s="229">
        <v>305</v>
      </c>
      <c r="B169" s="230">
        <v>100</v>
      </c>
      <c r="C169" s="230">
        <v>350</v>
      </c>
      <c r="D169" s="230">
        <v>300</v>
      </c>
      <c r="E169" s="238">
        <v>20</v>
      </c>
      <c r="F169" s="286"/>
      <c r="G169" s="273" t="s">
        <v>1565</v>
      </c>
      <c r="H169" s="235">
        <v>0</v>
      </c>
      <c r="I169" s="271">
        <v>0</v>
      </c>
      <c r="J169" s="272"/>
    </row>
    <row r="170" spans="1:10">
      <c r="A170" s="229">
        <v>305</v>
      </c>
      <c r="B170" s="230">
        <v>100</v>
      </c>
      <c r="C170" s="230">
        <v>350</v>
      </c>
      <c r="D170" s="230">
        <v>400</v>
      </c>
      <c r="E170" s="230"/>
      <c r="F170" s="230"/>
      <c r="G170" s="283" t="s">
        <v>1046</v>
      </c>
      <c r="H170" s="284">
        <v>0</v>
      </c>
      <c r="I170" s="285">
        <v>0</v>
      </c>
      <c r="J170" s="272"/>
    </row>
    <row r="171" spans="1:10">
      <c r="A171" s="229">
        <v>305</v>
      </c>
      <c r="B171" s="230">
        <v>100</v>
      </c>
      <c r="C171" s="230">
        <v>350</v>
      </c>
      <c r="D171" s="230">
        <v>400</v>
      </c>
      <c r="E171" s="238">
        <v>10</v>
      </c>
      <c r="F171" s="286"/>
      <c r="G171" s="273" t="s">
        <v>1576</v>
      </c>
      <c r="H171" s="235">
        <v>0</v>
      </c>
      <c r="I171" s="271">
        <v>0</v>
      </c>
      <c r="J171" s="272" t="s">
        <v>406</v>
      </c>
    </row>
    <row r="172" spans="1:10">
      <c r="A172" s="229">
        <v>305</v>
      </c>
      <c r="B172" s="230">
        <v>100</v>
      </c>
      <c r="C172" s="230">
        <v>350</v>
      </c>
      <c r="D172" s="230">
        <v>400</v>
      </c>
      <c r="E172" s="238">
        <v>20</v>
      </c>
      <c r="F172" s="286"/>
      <c r="G172" s="273" t="s">
        <v>1577</v>
      </c>
      <c r="H172" s="235">
        <v>0</v>
      </c>
      <c r="I172" s="271">
        <v>0</v>
      </c>
      <c r="J172" s="272" t="s">
        <v>407</v>
      </c>
    </row>
    <row r="173" spans="1:10">
      <c r="A173" s="229">
        <v>305</v>
      </c>
      <c r="B173" s="230">
        <v>100</v>
      </c>
      <c r="C173" s="230">
        <v>350</v>
      </c>
      <c r="D173" s="230">
        <v>400</v>
      </c>
      <c r="E173" s="238">
        <v>30</v>
      </c>
      <c r="F173" s="286"/>
      <c r="G173" s="273" t="s">
        <v>1578</v>
      </c>
      <c r="H173" s="235">
        <v>0</v>
      </c>
      <c r="I173" s="271">
        <v>0</v>
      </c>
      <c r="J173" s="272" t="s">
        <v>408</v>
      </c>
    </row>
    <row r="174" spans="1:10">
      <c r="A174" s="229">
        <v>305</v>
      </c>
      <c r="B174" s="230">
        <v>100</v>
      </c>
      <c r="C174" s="230">
        <v>350</v>
      </c>
      <c r="D174" s="230">
        <v>400</v>
      </c>
      <c r="E174" s="238">
        <v>40</v>
      </c>
      <c r="F174" s="286"/>
      <c r="G174" s="273" t="s">
        <v>1579</v>
      </c>
      <c r="H174" s="235">
        <v>0</v>
      </c>
      <c r="I174" s="271">
        <v>0</v>
      </c>
      <c r="J174" s="272" t="s">
        <v>409</v>
      </c>
    </row>
    <row r="175" spans="1:10">
      <c r="A175" s="229">
        <v>305</v>
      </c>
      <c r="B175" s="230">
        <v>100</v>
      </c>
      <c r="C175" s="230">
        <v>350</v>
      </c>
      <c r="D175" s="238">
        <v>500</v>
      </c>
      <c r="E175" s="230"/>
      <c r="F175" s="230"/>
      <c r="G175" s="283" t="s">
        <v>1051</v>
      </c>
      <c r="H175" s="284">
        <v>0</v>
      </c>
      <c r="I175" s="285">
        <v>0</v>
      </c>
      <c r="J175" s="272" t="s">
        <v>410</v>
      </c>
    </row>
    <row r="176" spans="1:10">
      <c r="A176" s="229">
        <v>305</v>
      </c>
      <c r="B176" s="230">
        <v>100</v>
      </c>
      <c r="C176" s="230">
        <v>400</v>
      </c>
      <c r="D176" s="230"/>
      <c r="E176" s="230"/>
      <c r="F176" s="230"/>
      <c r="G176" s="231" t="s">
        <v>1580</v>
      </c>
      <c r="H176" s="235">
        <v>0</v>
      </c>
      <c r="I176" s="271">
        <v>0</v>
      </c>
      <c r="J176" s="272"/>
    </row>
    <row r="177" spans="1:10">
      <c r="A177" s="229">
        <v>305</v>
      </c>
      <c r="B177" s="230">
        <v>100</v>
      </c>
      <c r="C177" s="230">
        <v>400</v>
      </c>
      <c r="D177" s="238">
        <v>100</v>
      </c>
      <c r="E177" s="238"/>
      <c r="F177" s="286"/>
      <c r="G177" s="273" t="s">
        <v>297</v>
      </c>
      <c r="H177" s="235">
        <v>0</v>
      </c>
      <c r="I177" s="271">
        <v>0</v>
      </c>
      <c r="J177" s="272" t="s">
        <v>447</v>
      </c>
    </row>
    <row r="178" spans="1:10">
      <c r="A178" s="229">
        <v>305</v>
      </c>
      <c r="B178" s="230">
        <v>100</v>
      </c>
      <c r="C178" s="230">
        <v>400</v>
      </c>
      <c r="D178" s="238">
        <v>200</v>
      </c>
      <c r="E178" s="238"/>
      <c r="F178" s="286"/>
      <c r="G178" s="273" t="s">
        <v>300</v>
      </c>
      <c r="H178" s="235">
        <v>0</v>
      </c>
      <c r="I178" s="271">
        <v>0</v>
      </c>
      <c r="J178" s="272" t="s">
        <v>448</v>
      </c>
    </row>
    <row r="179" spans="1:10">
      <c r="A179" s="229">
        <v>305</v>
      </c>
      <c r="B179" s="230">
        <v>100</v>
      </c>
      <c r="C179" s="230">
        <v>400</v>
      </c>
      <c r="D179" s="238">
        <v>300</v>
      </c>
      <c r="E179" s="238"/>
      <c r="F179" s="286"/>
      <c r="G179" s="273" t="s">
        <v>1581</v>
      </c>
      <c r="H179" s="235">
        <v>0</v>
      </c>
      <c r="I179" s="271">
        <v>0</v>
      </c>
      <c r="J179" s="272" t="s">
        <v>449</v>
      </c>
    </row>
    <row r="180" spans="1:10">
      <c r="A180" s="229">
        <v>305</v>
      </c>
      <c r="B180" s="230">
        <v>100</v>
      </c>
      <c r="C180" s="230">
        <v>400</v>
      </c>
      <c r="D180" s="238">
        <v>400</v>
      </c>
      <c r="E180" s="238"/>
      <c r="F180" s="286"/>
      <c r="G180" s="273" t="s">
        <v>1054</v>
      </c>
      <c r="H180" s="235">
        <v>0</v>
      </c>
      <c r="I180" s="271">
        <v>0</v>
      </c>
      <c r="J180" s="272" t="s">
        <v>450</v>
      </c>
    </row>
    <row r="181" spans="1:10">
      <c r="A181" s="229">
        <v>305</v>
      </c>
      <c r="B181" s="230">
        <v>100</v>
      </c>
      <c r="C181" s="230">
        <v>400</v>
      </c>
      <c r="D181" s="238">
        <v>500</v>
      </c>
      <c r="E181" s="238"/>
      <c r="F181" s="286"/>
      <c r="G181" s="273" t="s">
        <v>1549</v>
      </c>
      <c r="H181" s="235">
        <v>0</v>
      </c>
      <c r="I181" s="271">
        <v>0</v>
      </c>
      <c r="J181" s="272" t="s">
        <v>451</v>
      </c>
    </row>
    <row r="182" spans="1:10">
      <c r="A182" s="229">
        <v>305</v>
      </c>
      <c r="B182" s="230">
        <v>100</v>
      </c>
      <c r="C182" s="230">
        <v>450</v>
      </c>
      <c r="D182" s="230"/>
      <c r="E182" s="230"/>
      <c r="F182" s="230"/>
      <c r="G182" s="231" t="s">
        <v>607</v>
      </c>
      <c r="H182" s="235">
        <v>0</v>
      </c>
      <c r="I182" s="271">
        <v>0</v>
      </c>
      <c r="J182" s="272"/>
    </row>
    <row r="183" spans="1:10">
      <c r="A183" s="229">
        <v>305</v>
      </c>
      <c r="B183" s="230">
        <v>100</v>
      </c>
      <c r="C183" s="230">
        <v>450</v>
      </c>
      <c r="D183" s="230">
        <v>100</v>
      </c>
      <c r="E183" s="230"/>
      <c r="F183" s="230"/>
      <c r="G183" s="283" t="s">
        <v>1018</v>
      </c>
      <c r="H183" s="284">
        <v>0</v>
      </c>
      <c r="I183" s="285">
        <v>0</v>
      </c>
      <c r="J183" s="272" t="s">
        <v>452</v>
      </c>
    </row>
    <row r="184" spans="1:10">
      <c r="A184" s="229">
        <v>305</v>
      </c>
      <c r="B184" s="230">
        <v>100</v>
      </c>
      <c r="C184" s="230">
        <v>450</v>
      </c>
      <c r="D184" s="230">
        <v>100</v>
      </c>
      <c r="E184" s="238">
        <v>10</v>
      </c>
      <c r="F184" s="238"/>
      <c r="G184" s="273" t="s">
        <v>608</v>
      </c>
      <c r="H184" s="235">
        <v>0</v>
      </c>
      <c r="I184" s="271">
        <v>0</v>
      </c>
      <c r="J184" s="280"/>
    </row>
    <row r="185" spans="1:10">
      <c r="A185" s="229">
        <v>305</v>
      </c>
      <c r="B185" s="230">
        <v>100</v>
      </c>
      <c r="C185" s="230">
        <v>450</v>
      </c>
      <c r="D185" s="230">
        <v>100</v>
      </c>
      <c r="E185" s="238">
        <v>20</v>
      </c>
      <c r="F185" s="238"/>
      <c r="G185" s="273" t="s">
        <v>609</v>
      </c>
      <c r="H185" s="235">
        <v>0</v>
      </c>
      <c r="I185" s="271">
        <v>0</v>
      </c>
      <c r="J185" s="280"/>
    </row>
    <row r="186" spans="1:10">
      <c r="A186" s="229">
        <v>305</v>
      </c>
      <c r="B186" s="230">
        <v>100</v>
      </c>
      <c r="C186" s="230">
        <v>450</v>
      </c>
      <c r="D186" s="238">
        <v>200</v>
      </c>
      <c r="E186" s="238"/>
      <c r="F186" s="286"/>
      <c r="G186" s="273" t="s">
        <v>300</v>
      </c>
      <c r="H186" s="235">
        <v>0</v>
      </c>
      <c r="I186" s="271">
        <v>0</v>
      </c>
      <c r="J186" s="272" t="s">
        <v>453</v>
      </c>
    </row>
    <row r="187" spans="1:10">
      <c r="A187" s="229">
        <v>305</v>
      </c>
      <c r="B187" s="230">
        <v>100</v>
      </c>
      <c r="C187" s="230">
        <v>450</v>
      </c>
      <c r="D187" s="238">
        <v>300</v>
      </c>
      <c r="E187" s="238"/>
      <c r="F187" s="286"/>
      <c r="G187" s="273" t="s">
        <v>1024</v>
      </c>
      <c r="H187" s="235">
        <v>0</v>
      </c>
      <c r="I187" s="271">
        <v>0</v>
      </c>
      <c r="J187" s="272" t="s">
        <v>459</v>
      </c>
    </row>
    <row r="188" spans="1:10">
      <c r="A188" s="229">
        <v>305</v>
      </c>
      <c r="B188" s="230">
        <v>100</v>
      </c>
      <c r="C188" s="230">
        <v>450</v>
      </c>
      <c r="D188" s="230">
        <v>400</v>
      </c>
      <c r="E188" s="230"/>
      <c r="F188" s="230"/>
      <c r="G188" s="283" t="s">
        <v>1054</v>
      </c>
      <c r="H188" s="284">
        <v>0</v>
      </c>
      <c r="I188" s="285">
        <v>0</v>
      </c>
      <c r="J188" s="272" t="s">
        <v>460</v>
      </c>
    </row>
    <row r="189" spans="1:10">
      <c r="A189" s="229">
        <v>305</v>
      </c>
      <c r="B189" s="230">
        <v>100</v>
      </c>
      <c r="C189" s="230">
        <v>450</v>
      </c>
      <c r="D189" s="230">
        <v>400</v>
      </c>
      <c r="E189" s="238">
        <v>10</v>
      </c>
      <c r="F189" s="238"/>
      <c r="G189" s="273" t="s">
        <v>610</v>
      </c>
      <c r="H189" s="235">
        <v>0</v>
      </c>
      <c r="I189" s="271">
        <v>0</v>
      </c>
      <c r="J189" s="272"/>
    </row>
    <row r="190" spans="1:10">
      <c r="A190" s="229">
        <v>305</v>
      </c>
      <c r="B190" s="230">
        <v>100</v>
      </c>
      <c r="C190" s="230">
        <v>450</v>
      </c>
      <c r="D190" s="230">
        <v>400</v>
      </c>
      <c r="E190" s="238">
        <v>90</v>
      </c>
      <c r="F190" s="238"/>
      <c r="G190" s="273" t="s">
        <v>846</v>
      </c>
      <c r="H190" s="235">
        <v>0</v>
      </c>
      <c r="I190" s="271">
        <v>0</v>
      </c>
      <c r="J190" s="272"/>
    </row>
    <row r="191" spans="1:10">
      <c r="A191" s="229">
        <v>305</v>
      </c>
      <c r="B191" s="230">
        <v>100</v>
      </c>
      <c r="C191" s="230">
        <v>450</v>
      </c>
      <c r="D191" s="238">
        <v>500</v>
      </c>
      <c r="E191" s="238"/>
      <c r="F191" s="286"/>
      <c r="G191" s="273" t="s">
        <v>1549</v>
      </c>
      <c r="H191" s="235">
        <v>0</v>
      </c>
      <c r="I191" s="271">
        <v>0</v>
      </c>
      <c r="J191" s="272" t="s">
        <v>461</v>
      </c>
    </row>
    <row r="192" spans="1:10">
      <c r="A192" s="229">
        <v>305</v>
      </c>
      <c r="B192" s="230">
        <v>100</v>
      </c>
      <c r="C192" s="230">
        <v>450</v>
      </c>
      <c r="D192" s="238">
        <v>600</v>
      </c>
      <c r="E192" s="238"/>
      <c r="F192" s="286"/>
      <c r="G192" s="273" t="s">
        <v>1051</v>
      </c>
      <c r="H192" s="235">
        <v>0</v>
      </c>
      <c r="I192" s="271">
        <v>0</v>
      </c>
      <c r="J192" s="272" t="s">
        <v>462</v>
      </c>
    </row>
    <row r="193" spans="1:10">
      <c r="A193" s="229">
        <v>305</v>
      </c>
      <c r="B193" s="230">
        <v>100</v>
      </c>
      <c r="C193" s="230">
        <v>500</v>
      </c>
      <c r="D193" s="230"/>
      <c r="E193" s="230"/>
      <c r="F193" s="230"/>
      <c r="G193" s="231" t="s">
        <v>1594</v>
      </c>
      <c r="H193" s="235">
        <v>0</v>
      </c>
      <c r="I193" s="271">
        <v>0</v>
      </c>
      <c r="J193" s="272"/>
    </row>
    <row r="194" spans="1:10">
      <c r="A194" s="229">
        <v>305</v>
      </c>
      <c r="B194" s="230">
        <v>100</v>
      </c>
      <c r="C194" s="230">
        <v>500</v>
      </c>
      <c r="D194" s="238">
        <v>100</v>
      </c>
      <c r="E194" s="238"/>
      <c r="F194" s="286"/>
      <c r="G194" s="273" t="s">
        <v>1018</v>
      </c>
      <c r="H194" s="235">
        <v>0</v>
      </c>
      <c r="I194" s="271">
        <v>0</v>
      </c>
      <c r="J194" s="272" t="s">
        <v>463</v>
      </c>
    </row>
    <row r="195" spans="1:10">
      <c r="A195" s="229">
        <v>305</v>
      </c>
      <c r="B195" s="230">
        <v>100</v>
      </c>
      <c r="C195" s="230">
        <v>500</v>
      </c>
      <c r="D195" s="238">
        <v>200</v>
      </c>
      <c r="E195" s="238"/>
      <c r="F195" s="286"/>
      <c r="G195" s="273" t="s">
        <v>300</v>
      </c>
      <c r="H195" s="235">
        <v>0</v>
      </c>
      <c r="I195" s="271">
        <v>0</v>
      </c>
      <c r="J195" s="272" t="s">
        <v>482</v>
      </c>
    </row>
    <row r="196" spans="1:10">
      <c r="A196" s="229">
        <v>305</v>
      </c>
      <c r="B196" s="230">
        <v>100</v>
      </c>
      <c r="C196" s="230">
        <v>500</v>
      </c>
      <c r="D196" s="238">
        <v>300</v>
      </c>
      <c r="E196" s="238"/>
      <c r="F196" s="286"/>
      <c r="G196" s="273" t="s">
        <v>1024</v>
      </c>
      <c r="H196" s="235">
        <v>0</v>
      </c>
      <c r="I196" s="271">
        <v>0</v>
      </c>
      <c r="J196" s="272" t="s">
        <v>483</v>
      </c>
    </row>
    <row r="197" spans="1:10">
      <c r="A197" s="229">
        <v>305</v>
      </c>
      <c r="B197" s="230">
        <v>100</v>
      </c>
      <c r="C197" s="230">
        <v>500</v>
      </c>
      <c r="D197" s="238">
        <v>400</v>
      </c>
      <c r="E197" s="238"/>
      <c r="F197" s="286"/>
      <c r="G197" s="273" t="s">
        <v>1046</v>
      </c>
      <c r="H197" s="235">
        <v>0</v>
      </c>
      <c r="I197" s="271">
        <v>0</v>
      </c>
      <c r="J197" s="272" t="s">
        <v>484</v>
      </c>
    </row>
    <row r="198" spans="1:10">
      <c r="A198" s="229">
        <v>305</v>
      </c>
      <c r="B198" s="230">
        <v>100</v>
      </c>
      <c r="C198" s="230">
        <v>500</v>
      </c>
      <c r="D198" s="238">
        <v>500</v>
      </c>
      <c r="E198" s="238"/>
      <c r="F198" s="286"/>
      <c r="G198" s="273" t="s">
        <v>1051</v>
      </c>
      <c r="H198" s="235">
        <v>0</v>
      </c>
      <c r="I198" s="271">
        <v>0</v>
      </c>
      <c r="J198" s="272" t="s">
        <v>877</v>
      </c>
    </row>
    <row r="199" spans="1:10">
      <c r="A199" s="229">
        <v>305</v>
      </c>
      <c r="B199" s="230">
        <v>100</v>
      </c>
      <c r="C199" s="230">
        <v>550</v>
      </c>
      <c r="D199" s="230"/>
      <c r="E199" s="230"/>
      <c r="F199" s="230"/>
      <c r="G199" s="231" t="s">
        <v>1595</v>
      </c>
      <c r="H199" s="235">
        <v>0</v>
      </c>
      <c r="I199" s="271">
        <v>0</v>
      </c>
      <c r="J199" s="272"/>
    </row>
    <row r="200" spans="1:10">
      <c r="A200" s="229">
        <v>305</v>
      </c>
      <c r="B200" s="230">
        <v>100</v>
      </c>
      <c r="C200" s="230">
        <v>550</v>
      </c>
      <c r="D200" s="238">
        <v>100</v>
      </c>
      <c r="E200" s="238"/>
      <c r="F200" s="286"/>
      <c r="G200" s="273" t="s">
        <v>1018</v>
      </c>
      <c r="H200" s="235">
        <v>0</v>
      </c>
      <c r="I200" s="271">
        <v>0</v>
      </c>
      <c r="J200" s="272" t="s">
        <v>878</v>
      </c>
    </row>
    <row r="201" spans="1:10">
      <c r="A201" s="229">
        <v>305</v>
      </c>
      <c r="B201" s="230">
        <v>100</v>
      </c>
      <c r="C201" s="230">
        <v>550</v>
      </c>
      <c r="D201" s="238">
        <v>200</v>
      </c>
      <c r="E201" s="238"/>
      <c r="F201" s="286"/>
      <c r="G201" s="273" t="s">
        <v>300</v>
      </c>
      <c r="H201" s="235">
        <v>0</v>
      </c>
      <c r="I201" s="271">
        <v>0</v>
      </c>
      <c r="J201" s="272" t="s">
        <v>2064</v>
      </c>
    </row>
    <row r="202" spans="1:10">
      <c r="A202" s="229">
        <v>305</v>
      </c>
      <c r="B202" s="230">
        <v>100</v>
      </c>
      <c r="C202" s="230">
        <v>550</v>
      </c>
      <c r="D202" s="238">
        <v>300</v>
      </c>
      <c r="E202" s="238"/>
      <c r="F202" s="286"/>
      <c r="G202" s="273" t="s">
        <v>1024</v>
      </c>
      <c r="H202" s="235">
        <v>0</v>
      </c>
      <c r="I202" s="271">
        <v>0</v>
      </c>
      <c r="J202" s="272" t="s">
        <v>2065</v>
      </c>
    </row>
    <row r="203" spans="1:10">
      <c r="A203" s="229">
        <v>305</v>
      </c>
      <c r="B203" s="230">
        <v>100</v>
      </c>
      <c r="C203" s="230">
        <v>550</v>
      </c>
      <c r="D203" s="230">
        <v>400</v>
      </c>
      <c r="E203" s="230"/>
      <c r="F203" s="230"/>
      <c r="G203" s="231" t="s">
        <v>1046</v>
      </c>
      <c r="H203" s="235">
        <v>0</v>
      </c>
      <c r="I203" s="271">
        <v>0</v>
      </c>
      <c r="J203" s="272" t="s">
        <v>2066</v>
      </c>
    </row>
    <row r="204" spans="1:10">
      <c r="A204" s="229">
        <v>305</v>
      </c>
      <c r="B204" s="230">
        <v>100</v>
      </c>
      <c r="C204" s="230">
        <v>550</v>
      </c>
      <c r="D204" s="230">
        <v>400</v>
      </c>
      <c r="E204" s="238">
        <v>10</v>
      </c>
      <c r="F204" s="288"/>
      <c r="G204" s="273" t="s">
        <v>1596</v>
      </c>
      <c r="H204" s="235">
        <v>0</v>
      </c>
      <c r="I204" s="271">
        <v>0</v>
      </c>
      <c r="J204" s="272"/>
    </row>
    <row r="205" spans="1:10">
      <c r="A205" s="229">
        <v>305</v>
      </c>
      <c r="B205" s="230">
        <v>100</v>
      </c>
      <c r="C205" s="230">
        <v>550</v>
      </c>
      <c r="D205" s="230">
        <v>400</v>
      </c>
      <c r="E205" s="238">
        <v>20</v>
      </c>
      <c r="F205" s="288"/>
      <c r="G205" s="273" t="s">
        <v>1597</v>
      </c>
      <c r="H205" s="235">
        <v>16622</v>
      </c>
      <c r="I205" s="271">
        <v>15539</v>
      </c>
      <c r="J205" s="272"/>
    </row>
    <row r="206" spans="1:10">
      <c r="A206" s="229">
        <v>305</v>
      </c>
      <c r="B206" s="230">
        <v>100</v>
      </c>
      <c r="C206" s="230">
        <v>550</v>
      </c>
      <c r="D206" s="230">
        <v>400</v>
      </c>
      <c r="E206" s="238">
        <v>30</v>
      </c>
      <c r="F206" s="288"/>
      <c r="G206" s="273" t="s">
        <v>1598</v>
      </c>
      <c r="H206" s="235">
        <v>0</v>
      </c>
      <c r="I206" s="271">
        <v>0</v>
      </c>
      <c r="J206" s="272"/>
    </row>
    <row r="207" spans="1:10">
      <c r="A207" s="229">
        <v>305</v>
      </c>
      <c r="B207" s="230">
        <v>100</v>
      </c>
      <c r="C207" s="230">
        <v>550</v>
      </c>
      <c r="D207" s="230">
        <v>400</v>
      </c>
      <c r="E207" s="238">
        <v>40</v>
      </c>
      <c r="F207" s="288"/>
      <c r="G207" s="273" t="s">
        <v>1599</v>
      </c>
      <c r="H207" s="235">
        <v>0</v>
      </c>
      <c r="I207" s="271">
        <v>0</v>
      </c>
      <c r="J207" s="272"/>
    </row>
    <row r="208" spans="1:10">
      <c r="A208" s="229">
        <v>305</v>
      </c>
      <c r="B208" s="230">
        <v>100</v>
      </c>
      <c r="C208" s="230">
        <v>600</v>
      </c>
      <c r="D208" s="230"/>
      <c r="E208" s="230"/>
      <c r="F208" s="230"/>
      <c r="G208" s="231" t="s">
        <v>1600</v>
      </c>
      <c r="H208" s="235">
        <v>0</v>
      </c>
      <c r="I208" s="271">
        <v>0</v>
      </c>
      <c r="J208" s="272"/>
    </row>
    <row r="209" spans="1:10">
      <c r="A209" s="229">
        <v>305</v>
      </c>
      <c r="B209" s="230">
        <v>100</v>
      </c>
      <c r="C209" s="230">
        <v>600</v>
      </c>
      <c r="D209" s="238">
        <v>100</v>
      </c>
      <c r="E209" s="238"/>
      <c r="F209" s="238"/>
      <c r="G209" s="289" t="s">
        <v>1018</v>
      </c>
      <c r="H209" s="284">
        <v>0</v>
      </c>
      <c r="I209" s="285">
        <v>0</v>
      </c>
      <c r="J209" s="272" t="s">
        <v>2067</v>
      </c>
    </row>
    <row r="210" spans="1:10">
      <c r="A210" s="229">
        <v>305</v>
      </c>
      <c r="B210" s="230">
        <v>100</v>
      </c>
      <c r="C210" s="230">
        <v>600</v>
      </c>
      <c r="D210" s="230">
        <v>200</v>
      </c>
      <c r="E210" s="230"/>
      <c r="F210" s="230"/>
      <c r="G210" s="283" t="s">
        <v>1601</v>
      </c>
      <c r="H210" s="284">
        <v>0</v>
      </c>
      <c r="I210" s="285">
        <v>0</v>
      </c>
      <c r="J210" s="272" t="s">
        <v>881</v>
      </c>
    </row>
    <row r="211" spans="1:10">
      <c r="A211" s="229">
        <v>305</v>
      </c>
      <c r="B211" s="230">
        <v>100</v>
      </c>
      <c r="C211" s="230">
        <v>600</v>
      </c>
      <c r="D211" s="230">
        <v>200</v>
      </c>
      <c r="E211" s="238">
        <v>10</v>
      </c>
      <c r="F211" s="288"/>
      <c r="G211" s="273" t="s">
        <v>1602</v>
      </c>
      <c r="H211" s="235">
        <v>0</v>
      </c>
      <c r="I211" s="271">
        <v>0</v>
      </c>
      <c r="J211" s="272"/>
    </row>
    <row r="212" spans="1:10">
      <c r="A212" s="229">
        <v>305</v>
      </c>
      <c r="B212" s="230">
        <v>100</v>
      </c>
      <c r="C212" s="230">
        <v>600</v>
      </c>
      <c r="D212" s="230">
        <v>200</v>
      </c>
      <c r="E212" s="238">
        <v>20</v>
      </c>
      <c r="F212" s="288"/>
      <c r="G212" s="273" t="s">
        <v>1603</v>
      </c>
      <c r="H212" s="235">
        <v>0</v>
      </c>
      <c r="I212" s="271">
        <v>0</v>
      </c>
      <c r="J212" s="272"/>
    </row>
    <row r="213" spans="1:10">
      <c r="A213" s="229">
        <v>305</v>
      </c>
      <c r="B213" s="230">
        <v>100</v>
      </c>
      <c r="C213" s="230">
        <v>600</v>
      </c>
      <c r="D213" s="230">
        <v>200</v>
      </c>
      <c r="E213" s="238">
        <v>30</v>
      </c>
      <c r="F213" s="288"/>
      <c r="G213" s="273" t="s">
        <v>1604</v>
      </c>
      <c r="H213" s="235">
        <v>0</v>
      </c>
      <c r="I213" s="271">
        <v>0</v>
      </c>
      <c r="J213" s="272"/>
    </row>
    <row r="214" spans="1:10">
      <c r="A214" s="229">
        <v>305</v>
      </c>
      <c r="B214" s="230">
        <v>100</v>
      </c>
      <c r="C214" s="230">
        <v>600</v>
      </c>
      <c r="D214" s="230">
        <v>200</v>
      </c>
      <c r="E214" s="238">
        <v>90</v>
      </c>
      <c r="F214" s="288"/>
      <c r="G214" s="273" t="s">
        <v>1605</v>
      </c>
      <c r="H214" s="235">
        <v>0</v>
      </c>
      <c r="I214" s="271">
        <v>0</v>
      </c>
      <c r="J214" s="272"/>
    </row>
    <row r="215" spans="1:10">
      <c r="A215" s="229">
        <v>305</v>
      </c>
      <c r="B215" s="230">
        <v>100</v>
      </c>
      <c r="C215" s="230">
        <v>600</v>
      </c>
      <c r="D215" s="238">
        <v>300</v>
      </c>
      <c r="E215" s="238"/>
      <c r="F215" s="286"/>
      <c r="G215" s="273" t="s">
        <v>1606</v>
      </c>
      <c r="H215" s="235">
        <v>0</v>
      </c>
      <c r="I215" s="271">
        <v>0</v>
      </c>
      <c r="J215" s="272" t="s">
        <v>882</v>
      </c>
    </row>
    <row r="216" spans="1:10">
      <c r="A216" s="229">
        <v>305</v>
      </c>
      <c r="B216" s="230">
        <v>100</v>
      </c>
      <c r="C216" s="230">
        <v>600</v>
      </c>
      <c r="D216" s="230">
        <v>400</v>
      </c>
      <c r="E216" s="230"/>
      <c r="F216" s="230"/>
      <c r="G216" s="283" t="s">
        <v>1054</v>
      </c>
      <c r="H216" s="284">
        <v>0</v>
      </c>
      <c r="I216" s="285">
        <v>0</v>
      </c>
      <c r="J216" s="272" t="s">
        <v>883</v>
      </c>
    </row>
    <row r="217" spans="1:10">
      <c r="A217" s="229">
        <v>305</v>
      </c>
      <c r="B217" s="230">
        <v>100</v>
      </c>
      <c r="C217" s="230">
        <v>600</v>
      </c>
      <c r="D217" s="230">
        <v>400</v>
      </c>
      <c r="E217" s="238">
        <v>10</v>
      </c>
      <c r="F217" s="288"/>
      <c r="G217" s="273" t="s">
        <v>1607</v>
      </c>
      <c r="H217" s="235">
        <v>0</v>
      </c>
      <c r="I217" s="271">
        <v>0</v>
      </c>
      <c r="J217" s="272"/>
    </row>
    <row r="218" spans="1:10">
      <c r="A218" s="229">
        <v>305</v>
      </c>
      <c r="B218" s="230">
        <v>100</v>
      </c>
      <c r="C218" s="230">
        <v>600</v>
      </c>
      <c r="D218" s="230">
        <v>400</v>
      </c>
      <c r="E218" s="238">
        <v>20</v>
      </c>
      <c r="F218" s="288"/>
      <c r="G218" s="273" t="s">
        <v>1608</v>
      </c>
      <c r="H218" s="235">
        <v>0</v>
      </c>
      <c r="I218" s="271">
        <v>0</v>
      </c>
      <c r="J218" s="272"/>
    </row>
    <row r="219" spans="1:10">
      <c r="A219" s="229">
        <v>305</v>
      </c>
      <c r="B219" s="230">
        <v>100</v>
      </c>
      <c r="C219" s="230">
        <v>600</v>
      </c>
      <c r="D219" s="230">
        <v>400</v>
      </c>
      <c r="E219" s="238">
        <v>30</v>
      </c>
      <c r="F219" s="288"/>
      <c r="G219" s="273" t="s">
        <v>1602</v>
      </c>
      <c r="H219" s="235">
        <v>0</v>
      </c>
      <c r="I219" s="271">
        <v>0</v>
      </c>
      <c r="J219" s="272"/>
    </row>
    <row r="220" spans="1:10">
      <c r="A220" s="229">
        <v>305</v>
      </c>
      <c r="B220" s="230">
        <v>100</v>
      </c>
      <c r="C220" s="230">
        <v>600</v>
      </c>
      <c r="D220" s="230">
        <v>400</v>
      </c>
      <c r="E220" s="238">
        <v>40</v>
      </c>
      <c r="F220" s="288"/>
      <c r="G220" s="273" t="s">
        <v>1603</v>
      </c>
      <c r="H220" s="235">
        <v>0</v>
      </c>
      <c r="I220" s="271">
        <v>0</v>
      </c>
      <c r="J220" s="272"/>
    </row>
    <row r="221" spans="1:10">
      <c r="A221" s="229">
        <v>305</v>
      </c>
      <c r="B221" s="230">
        <v>100</v>
      </c>
      <c r="C221" s="230">
        <v>600</v>
      </c>
      <c r="D221" s="230">
        <v>400</v>
      </c>
      <c r="E221" s="238">
        <v>50</v>
      </c>
      <c r="F221" s="288"/>
      <c r="G221" s="273" t="s">
        <v>1604</v>
      </c>
      <c r="H221" s="235">
        <v>0</v>
      </c>
      <c r="I221" s="271">
        <v>0</v>
      </c>
      <c r="J221" s="272"/>
    </row>
    <row r="222" spans="1:10">
      <c r="A222" s="229">
        <v>305</v>
      </c>
      <c r="B222" s="230">
        <v>100</v>
      </c>
      <c r="C222" s="230">
        <v>600</v>
      </c>
      <c r="D222" s="230">
        <v>400</v>
      </c>
      <c r="E222" s="238">
        <v>60</v>
      </c>
      <c r="F222" s="288"/>
      <c r="G222" s="273" t="s">
        <v>1609</v>
      </c>
      <c r="H222" s="235">
        <v>0</v>
      </c>
      <c r="I222" s="271">
        <v>0</v>
      </c>
      <c r="J222" s="272"/>
    </row>
    <row r="223" spans="1:10">
      <c r="A223" s="229">
        <v>305</v>
      </c>
      <c r="B223" s="230">
        <v>100</v>
      </c>
      <c r="C223" s="230">
        <v>600</v>
      </c>
      <c r="D223" s="230">
        <v>400</v>
      </c>
      <c r="E223" s="238">
        <v>70</v>
      </c>
      <c r="F223" s="288"/>
      <c r="G223" s="273" t="s">
        <v>1610</v>
      </c>
      <c r="H223" s="235">
        <v>0</v>
      </c>
      <c r="I223" s="271">
        <v>0</v>
      </c>
      <c r="J223" s="272"/>
    </row>
    <row r="224" spans="1:10">
      <c r="A224" s="229">
        <v>305</v>
      </c>
      <c r="B224" s="230">
        <v>100</v>
      </c>
      <c r="C224" s="230">
        <v>600</v>
      </c>
      <c r="D224" s="230">
        <v>400</v>
      </c>
      <c r="E224" s="238">
        <v>90</v>
      </c>
      <c r="F224" s="288"/>
      <c r="G224" s="273" t="s">
        <v>1611</v>
      </c>
      <c r="H224" s="235">
        <v>0</v>
      </c>
      <c r="I224" s="271">
        <v>0</v>
      </c>
      <c r="J224" s="272"/>
    </row>
    <row r="225" spans="1:10">
      <c r="A225" s="229">
        <v>305</v>
      </c>
      <c r="B225" s="230">
        <v>100</v>
      </c>
      <c r="C225" s="230">
        <v>600</v>
      </c>
      <c r="D225" s="230">
        <v>500</v>
      </c>
      <c r="E225" s="230"/>
      <c r="F225" s="230"/>
      <c r="G225" s="283" t="s">
        <v>1549</v>
      </c>
      <c r="H225" s="284">
        <v>0</v>
      </c>
      <c r="I225" s="285">
        <v>0</v>
      </c>
      <c r="J225" s="272" t="s">
        <v>884</v>
      </c>
    </row>
    <row r="226" spans="1:10">
      <c r="A226" s="229">
        <v>305</v>
      </c>
      <c r="B226" s="230">
        <v>100</v>
      </c>
      <c r="C226" s="230">
        <v>600</v>
      </c>
      <c r="D226" s="230">
        <v>500</v>
      </c>
      <c r="E226" s="238">
        <v>10</v>
      </c>
      <c r="F226" s="288"/>
      <c r="G226" s="273" t="s">
        <v>1609</v>
      </c>
      <c r="H226" s="235">
        <v>0</v>
      </c>
      <c r="I226" s="271">
        <v>0</v>
      </c>
      <c r="J226" s="272"/>
    </row>
    <row r="227" spans="1:10">
      <c r="A227" s="229">
        <v>305</v>
      </c>
      <c r="B227" s="230">
        <v>100</v>
      </c>
      <c r="C227" s="230">
        <v>600</v>
      </c>
      <c r="D227" s="230">
        <v>500</v>
      </c>
      <c r="E227" s="238">
        <v>90</v>
      </c>
      <c r="F227" s="288"/>
      <c r="G227" s="273" t="s">
        <v>1612</v>
      </c>
      <c r="H227" s="235">
        <v>0</v>
      </c>
      <c r="I227" s="271">
        <v>0</v>
      </c>
      <c r="J227" s="272"/>
    </row>
    <row r="228" spans="1:10">
      <c r="A228" s="229">
        <v>305</v>
      </c>
      <c r="B228" s="230">
        <v>100</v>
      </c>
      <c r="C228" s="230">
        <v>650</v>
      </c>
      <c r="D228" s="230"/>
      <c r="E228" s="230"/>
      <c r="F228" s="230"/>
      <c r="G228" s="231" t="s">
        <v>1613</v>
      </c>
      <c r="H228" s="235">
        <v>0</v>
      </c>
      <c r="I228" s="271">
        <v>0</v>
      </c>
      <c r="J228" s="272"/>
    </row>
    <row r="229" spans="1:10">
      <c r="A229" s="229">
        <v>305</v>
      </c>
      <c r="B229" s="230">
        <v>100</v>
      </c>
      <c r="C229" s="230">
        <v>650</v>
      </c>
      <c r="D229" s="238">
        <v>100</v>
      </c>
      <c r="E229" s="238"/>
      <c r="F229" s="286"/>
      <c r="G229" s="273" t="s">
        <v>1614</v>
      </c>
      <c r="H229" s="235">
        <v>10862</v>
      </c>
      <c r="I229" s="271">
        <v>45262</v>
      </c>
      <c r="J229" s="272" t="s">
        <v>260</v>
      </c>
    </row>
    <row r="230" spans="1:10">
      <c r="A230" s="229">
        <v>305</v>
      </c>
      <c r="B230" s="230">
        <v>100</v>
      </c>
      <c r="C230" s="230">
        <v>650</v>
      </c>
      <c r="D230" s="238">
        <v>200</v>
      </c>
      <c r="E230" s="238"/>
      <c r="F230" s="286"/>
      <c r="G230" s="273" t="s">
        <v>1615</v>
      </c>
      <c r="H230" s="235">
        <v>466710</v>
      </c>
      <c r="I230" s="271">
        <v>434424</v>
      </c>
      <c r="J230" s="272" t="s">
        <v>261</v>
      </c>
    </row>
    <row r="231" spans="1:10">
      <c r="A231" s="229">
        <v>305</v>
      </c>
      <c r="B231" s="230">
        <v>100</v>
      </c>
      <c r="C231" s="230">
        <v>650</v>
      </c>
      <c r="D231" s="238">
        <v>300</v>
      </c>
      <c r="E231" s="238"/>
      <c r="F231" s="286"/>
      <c r="G231" s="273" t="s">
        <v>1616</v>
      </c>
      <c r="H231" s="235">
        <v>0</v>
      </c>
      <c r="I231" s="271">
        <v>0</v>
      </c>
      <c r="J231" s="272" t="s">
        <v>262</v>
      </c>
    </row>
    <row r="232" spans="1:10" ht="25.5">
      <c r="A232" s="229">
        <v>305</v>
      </c>
      <c r="B232" s="230">
        <v>100</v>
      </c>
      <c r="C232" s="230">
        <v>650</v>
      </c>
      <c r="D232" s="230">
        <v>400</v>
      </c>
      <c r="E232" s="230"/>
      <c r="F232" s="230"/>
      <c r="G232" s="231" t="s">
        <v>333</v>
      </c>
      <c r="H232" s="235">
        <v>0</v>
      </c>
      <c r="I232" s="271">
        <v>0</v>
      </c>
      <c r="J232" s="272" t="s">
        <v>263</v>
      </c>
    </row>
    <row r="233" spans="1:10">
      <c r="A233" s="229">
        <v>305</v>
      </c>
      <c r="B233" s="230">
        <v>100</v>
      </c>
      <c r="C233" s="230">
        <v>650</v>
      </c>
      <c r="D233" s="230">
        <v>400</v>
      </c>
      <c r="E233" s="238">
        <v>10</v>
      </c>
      <c r="F233" s="288"/>
      <c r="G233" s="273" t="s">
        <v>334</v>
      </c>
      <c r="H233" s="235">
        <v>1256</v>
      </c>
      <c r="I233" s="271">
        <v>575</v>
      </c>
      <c r="J233" s="272"/>
    </row>
    <row r="234" spans="1:10">
      <c r="A234" s="229">
        <v>305</v>
      </c>
      <c r="B234" s="230">
        <v>100</v>
      </c>
      <c r="C234" s="230">
        <v>650</v>
      </c>
      <c r="D234" s="230">
        <v>400</v>
      </c>
      <c r="E234" s="238">
        <v>20</v>
      </c>
      <c r="F234" s="288"/>
      <c r="G234" s="273" t="s">
        <v>335</v>
      </c>
      <c r="H234" s="235">
        <v>53018</v>
      </c>
      <c r="I234" s="271">
        <v>48707</v>
      </c>
      <c r="J234" s="272"/>
    </row>
    <row r="235" spans="1:10">
      <c r="A235" s="229">
        <v>305</v>
      </c>
      <c r="B235" s="230">
        <v>100</v>
      </c>
      <c r="C235" s="230">
        <v>650</v>
      </c>
      <c r="D235" s="230">
        <v>400</v>
      </c>
      <c r="E235" s="238">
        <v>30</v>
      </c>
      <c r="F235" s="288"/>
      <c r="G235" s="273" t="s">
        <v>336</v>
      </c>
      <c r="H235" s="235">
        <v>1205</v>
      </c>
      <c r="I235" s="271">
        <v>15994</v>
      </c>
      <c r="J235" s="272"/>
    </row>
    <row r="236" spans="1:10">
      <c r="A236" s="229">
        <v>305</v>
      </c>
      <c r="B236" s="230">
        <v>100</v>
      </c>
      <c r="C236" s="230">
        <v>650</v>
      </c>
      <c r="D236" s="230">
        <v>400</v>
      </c>
      <c r="E236" s="238">
        <v>90</v>
      </c>
      <c r="F236" s="288"/>
      <c r="G236" s="273" t="s">
        <v>337</v>
      </c>
      <c r="H236" s="235">
        <v>0</v>
      </c>
      <c r="I236" s="271">
        <v>0</v>
      </c>
      <c r="J236" s="272"/>
    </row>
    <row r="237" spans="1:10" ht="25.5">
      <c r="A237" s="229">
        <v>305</v>
      </c>
      <c r="B237" s="230">
        <v>100</v>
      </c>
      <c r="C237" s="230">
        <v>650</v>
      </c>
      <c r="D237" s="230">
        <v>500</v>
      </c>
      <c r="E237" s="230"/>
      <c r="F237" s="230"/>
      <c r="G237" s="231" t="s">
        <v>1104</v>
      </c>
      <c r="H237" s="235">
        <v>0</v>
      </c>
      <c r="I237" s="271">
        <v>0</v>
      </c>
      <c r="J237" s="272" t="s">
        <v>264</v>
      </c>
    </row>
    <row r="238" spans="1:10">
      <c r="A238" s="229">
        <v>305</v>
      </c>
      <c r="B238" s="230">
        <v>100</v>
      </c>
      <c r="C238" s="230">
        <v>650</v>
      </c>
      <c r="D238" s="230">
        <v>500</v>
      </c>
      <c r="E238" s="238">
        <v>10</v>
      </c>
      <c r="F238" s="288"/>
      <c r="G238" s="273" t="s">
        <v>334</v>
      </c>
      <c r="H238" s="235">
        <v>78127</v>
      </c>
      <c r="I238" s="271">
        <v>69301</v>
      </c>
      <c r="J238" s="272"/>
    </row>
    <row r="239" spans="1:10">
      <c r="A239" s="229">
        <v>305</v>
      </c>
      <c r="B239" s="230">
        <v>100</v>
      </c>
      <c r="C239" s="230">
        <v>650</v>
      </c>
      <c r="D239" s="230">
        <v>500</v>
      </c>
      <c r="E239" s="238">
        <v>20</v>
      </c>
      <c r="F239" s="288"/>
      <c r="G239" s="273" t="s">
        <v>335</v>
      </c>
      <c r="H239" s="235">
        <v>0</v>
      </c>
      <c r="I239" s="271">
        <v>0</v>
      </c>
      <c r="J239" s="272"/>
    </row>
    <row r="240" spans="1:10">
      <c r="A240" s="229">
        <v>305</v>
      </c>
      <c r="B240" s="230">
        <v>100</v>
      </c>
      <c r="C240" s="230">
        <v>650</v>
      </c>
      <c r="D240" s="230">
        <v>500</v>
      </c>
      <c r="E240" s="238">
        <v>30</v>
      </c>
      <c r="F240" s="288"/>
      <c r="G240" s="273" t="s">
        <v>336</v>
      </c>
      <c r="H240" s="235">
        <v>0</v>
      </c>
      <c r="I240" s="271">
        <v>0</v>
      </c>
      <c r="J240" s="272"/>
    </row>
    <row r="241" spans="1:10">
      <c r="A241" s="229">
        <v>305</v>
      </c>
      <c r="B241" s="230">
        <v>100</v>
      </c>
      <c r="C241" s="230">
        <v>650</v>
      </c>
      <c r="D241" s="230">
        <v>500</v>
      </c>
      <c r="E241" s="238">
        <v>90</v>
      </c>
      <c r="F241" s="288"/>
      <c r="G241" s="273" t="s">
        <v>337</v>
      </c>
      <c r="H241" s="235">
        <v>0</v>
      </c>
      <c r="I241" s="271">
        <v>0</v>
      </c>
      <c r="J241" s="272"/>
    </row>
    <row r="242" spans="1:10">
      <c r="A242" s="229">
        <v>305</v>
      </c>
      <c r="B242" s="230">
        <v>100</v>
      </c>
      <c r="C242" s="230">
        <v>650</v>
      </c>
      <c r="D242" s="230">
        <v>600</v>
      </c>
      <c r="E242" s="230"/>
      <c r="F242" s="230"/>
      <c r="G242" s="231" t="s">
        <v>1105</v>
      </c>
      <c r="H242" s="235">
        <v>0</v>
      </c>
      <c r="I242" s="271">
        <v>0</v>
      </c>
      <c r="J242" s="272" t="s">
        <v>265</v>
      </c>
    </row>
    <row r="243" spans="1:10">
      <c r="A243" s="229">
        <v>305</v>
      </c>
      <c r="B243" s="230">
        <v>100</v>
      </c>
      <c r="C243" s="230">
        <v>650</v>
      </c>
      <c r="D243" s="230">
        <v>600</v>
      </c>
      <c r="E243" s="238">
        <v>5</v>
      </c>
      <c r="F243" s="288"/>
      <c r="G243" s="273" t="s">
        <v>1106</v>
      </c>
      <c r="H243" s="235">
        <v>0</v>
      </c>
      <c r="I243" s="271">
        <v>0</v>
      </c>
      <c r="J243" s="272"/>
    </row>
    <row r="244" spans="1:10">
      <c r="A244" s="229">
        <v>305</v>
      </c>
      <c r="B244" s="230">
        <v>100</v>
      </c>
      <c r="C244" s="230">
        <v>650</v>
      </c>
      <c r="D244" s="230">
        <v>600</v>
      </c>
      <c r="E244" s="238">
        <v>10</v>
      </c>
      <c r="F244" s="288"/>
      <c r="G244" s="273" t="s">
        <v>1107</v>
      </c>
      <c r="H244" s="235">
        <v>0</v>
      </c>
      <c r="I244" s="271">
        <v>0</v>
      </c>
      <c r="J244" s="272"/>
    </row>
    <row r="245" spans="1:10">
      <c r="A245" s="229">
        <v>305</v>
      </c>
      <c r="B245" s="230">
        <v>100</v>
      </c>
      <c r="C245" s="230">
        <v>650</v>
      </c>
      <c r="D245" s="230">
        <v>600</v>
      </c>
      <c r="E245" s="238">
        <v>15</v>
      </c>
      <c r="F245" s="288"/>
      <c r="G245" s="273" t="s">
        <v>1108</v>
      </c>
      <c r="H245" s="235">
        <v>0</v>
      </c>
      <c r="I245" s="271">
        <v>1055</v>
      </c>
      <c r="J245" s="272"/>
    </row>
    <row r="246" spans="1:10">
      <c r="A246" s="229">
        <v>305</v>
      </c>
      <c r="B246" s="230">
        <v>100</v>
      </c>
      <c r="C246" s="230">
        <v>650</v>
      </c>
      <c r="D246" s="230">
        <v>600</v>
      </c>
      <c r="E246" s="238">
        <v>20</v>
      </c>
      <c r="F246" s="288"/>
      <c r="G246" s="273" t="s">
        <v>1109</v>
      </c>
      <c r="H246" s="235">
        <v>0</v>
      </c>
      <c r="I246" s="271">
        <v>0</v>
      </c>
      <c r="J246" s="272"/>
    </row>
    <row r="247" spans="1:10">
      <c r="A247" s="229">
        <v>305</v>
      </c>
      <c r="B247" s="230">
        <v>100</v>
      </c>
      <c r="C247" s="230">
        <v>650</v>
      </c>
      <c r="D247" s="230">
        <v>600</v>
      </c>
      <c r="E247" s="238">
        <v>25</v>
      </c>
      <c r="F247" s="288"/>
      <c r="G247" s="273" t="s">
        <v>1110</v>
      </c>
      <c r="H247" s="235">
        <v>0</v>
      </c>
      <c r="I247" s="271">
        <v>0</v>
      </c>
      <c r="J247" s="272"/>
    </row>
    <row r="248" spans="1:10">
      <c r="A248" s="229">
        <v>305</v>
      </c>
      <c r="B248" s="230">
        <v>100</v>
      </c>
      <c r="C248" s="230">
        <v>650</v>
      </c>
      <c r="D248" s="230">
        <v>600</v>
      </c>
      <c r="E248" s="238">
        <v>30</v>
      </c>
      <c r="F248" s="288"/>
      <c r="G248" s="273" t="s">
        <v>1111</v>
      </c>
      <c r="H248" s="235">
        <v>0</v>
      </c>
      <c r="I248" s="271">
        <v>0</v>
      </c>
      <c r="J248" s="272"/>
    </row>
    <row r="249" spans="1:10">
      <c r="A249" s="229">
        <v>305</v>
      </c>
      <c r="B249" s="230">
        <v>100</v>
      </c>
      <c r="C249" s="230">
        <v>650</v>
      </c>
      <c r="D249" s="230">
        <v>600</v>
      </c>
      <c r="E249" s="238">
        <v>35</v>
      </c>
      <c r="F249" s="288"/>
      <c r="G249" s="273" t="s">
        <v>1112</v>
      </c>
      <c r="H249" s="235">
        <v>0</v>
      </c>
      <c r="I249" s="271">
        <v>0</v>
      </c>
      <c r="J249" s="272"/>
    </row>
    <row r="250" spans="1:10">
      <c r="A250" s="229">
        <v>305</v>
      </c>
      <c r="B250" s="230">
        <v>100</v>
      </c>
      <c r="C250" s="230">
        <v>650</v>
      </c>
      <c r="D250" s="230">
        <v>600</v>
      </c>
      <c r="E250" s="238">
        <v>40</v>
      </c>
      <c r="F250" s="288"/>
      <c r="G250" s="273" t="s">
        <v>1113</v>
      </c>
      <c r="H250" s="235">
        <v>17799</v>
      </c>
      <c r="I250" s="271">
        <v>23755</v>
      </c>
      <c r="J250" s="272"/>
    </row>
    <row r="251" spans="1:10">
      <c r="A251" s="229">
        <v>305</v>
      </c>
      <c r="B251" s="230">
        <v>100</v>
      </c>
      <c r="C251" s="230">
        <v>650</v>
      </c>
      <c r="D251" s="230">
        <v>600</v>
      </c>
      <c r="E251" s="238">
        <v>45</v>
      </c>
      <c r="F251" s="288"/>
      <c r="G251" s="273" t="s">
        <v>1114</v>
      </c>
      <c r="H251" s="235">
        <v>33522</v>
      </c>
      <c r="I251" s="271">
        <v>33346</v>
      </c>
      <c r="J251" s="272"/>
    </row>
    <row r="252" spans="1:10">
      <c r="A252" s="229">
        <v>305</v>
      </c>
      <c r="B252" s="230">
        <v>100</v>
      </c>
      <c r="C252" s="230">
        <v>650</v>
      </c>
      <c r="D252" s="230">
        <v>600</v>
      </c>
      <c r="E252" s="238">
        <v>50</v>
      </c>
      <c r="F252" s="288"/>
      <c r="G252" s="273" t="s">
        <v>1105</v>
      </c>
      <c r="H252" s="235">
        <v>0</v>
      </c>
      <c r="I252" s="271">
        <v>0</v>
      </c>
      <c r="J252" s="272"/>
    </row>
    <row r="253" spans="1:10">
      <c r="A253" s="229">
        <v>305</v>
      </c>
      <c r="B253" s="230">
        <v>100</v>
      </c>
      <c r="C253" s="230">
        <v>650</v>
      </c>
      <c r="D253" s="230">
        <v>600</v>
      </c>
      <c r="E253" s="238">
        <v>90</v>
      </c>
      <c r="F253" s="288"/>
      <c r="G253" s="273" t="s">
        <v>337</v>
      </c>
      <c r="H253" s="235">
        <v>0</v>
      </c>
      <c r="I253" s="271">
        <v>0</v>
      </c>
      <c r="J253" s="272"/>
    </row>
    <row r="254" spans="1:10" ht="25.5">
      <c r="A254" s="229">
        <v>305</v>
      </c>
      <c r="B254" s="230">
        <v>100</v>
      </c>
      <c r="C254" s="230">
        <v>650</v>
      </c>
      <c r="D254" s="230">
        <v>700</v>
      </c>
      <c r="E254" s="230"/>
      <c r="F254" s="230"/>
      <c r="G254" s="231" t="s">
        <v>1115</v>
      </c>
      <c r="H254" s="235">
        <v>0</v>
      </c>
      <c r="I254" s="271">
        <v>0</v>
      </c>
      <c r="J254" s="272" t="s">
        <v>266</v>
      </c>
    </row>
    <row r="255" spans="1:10">
      <c r="A255" s="229">
        <v>305</v>
      </c>
      <c r="B255" s="230">
        <v>100</v>
      </c>
      <c r="C255" s="230">
        <v>650</v>
      </c>
      <c r="D255" s="230">
        <v>700</v>
      </c>
      <c r="E255" s="238">
        <v>5</v>
      </c>
      <c r="F255" s="288"/>
      <c r="G255" s="273" t="s">
        <v>1106</v>
      </c>
      <c r="H255" s="235">
        <v>0</v>
      </c>
      <c r="I255" s="271">
        <v>0</v>
      </c>
      <c r="J255" s="272"/>
    </row>
    <row r="256" spans="1:10">
      <c r="A256" s="229">
        <v>305</v>
      </c>
      <c r="B256" s="230">
        <v>100</v>
      </c>
      <c r="C256" s="230">
        <v>650</v>
      </c>
      <c r="D256" s="230">
        <v>700</v>
      </c>
      <c r="E256" s="238">
        <v>10</v>
      </c>
      <c r="F256" s="288"/>
      <c r="G256" s="273" t="s">
        <v>1107</v>
      </c>
      <c r="H256" s="235">
        <v>0</v>
      </c>
      <c r="I256" s="271">
        <v>0</v>
      </c>
      <c r="J256" s="272"/>
    </row>
    <row r="257" spans="1:10">
      <c r="A257" s="229">
        <v>305</v>
      </c>
      <c r="B257" s="230">
        <v>100</v>
      </c>
      <c r="C257" s="230">
        <v>650</v>
      </c>
      <c r="D257" s="230">
        <v>700</v>
      </c>
      <c r="E257" s="238">
        <v>15</v>
      </c>
      <c r="F257" s="288"/>
      <c r="G257" s="273" t="s">
        <v>1108</v>
      </c>
      <c r="H257" s="235">
        <v>0</v>
      </c>
      <c r="I257" s="271">
        <v>0</v>
      </c>
      <c r="J257" s="272"/>
    </row>
    <row r="258" spans="1:10">
      <c r="A258" s="229">
        <v>305</v>
      </c>
      <c r="B258" s="230">
        <v>100</v>
      </c>
      <c r="C258" s="230">
        <v>650</v>
      </c>
      <c r="D258" s="230">
        <v>700</v>
      </c>
      <c r="E258" s="238">
        <v>20</v>
      </c>
      <c r="F258" s="288"/>
      <c r="G258" s="273" t="s">
        <v>1109</v>
      </c>
      <c r="H258" s="235">
        <v>0</v>
      </c>
      <c r="I258" s="271">
        <v>0</v>
      </c>
      <c r="J258" s="272"/>
    </row>
    <row r="259" spans="1:10">
      <c r="A259" s="229">
        <v>305</v>
      </c>
      <c r="B259" s="230">
        <v>100</v>
      </c>
      <c r="C259" s="230">
        <v>650</v>
      </c>
      <c r="D259" s="230">
        <v>700</v>
      </c>
      <c r="E259" s="238">
        <v>25</v>
      </c>
      <c r="F259" s="288"/>
      <c r="G259" s="273" t="s">
        <v>1110</v>
      </c>
      <c r="H259" s="235">
        <v>0</v>
      </c>
      <c r="I259" s="271">
        <v>0</v>
      </c>
      <c r="J259" s="272"/>
    </row>
    <row r="260" spans="1:10">
      <c r="A260" s="229">
        <v>305</v>
      </c>
      <c r="B260" s="230">
        <v>100</v>
      </c>
      <c r="C260" s="230">
        <v>650</v>
      </c>
      <c r="D260" s="230">
        <v>700</v>
      </c>
      <c r="E260" s="238">
        <v>30</v>
      </c>
      <c r="F260" s="288"/>
      <c r="G260" s="273" t="s">
        <v>1111</v>
      </c>
      <c r="H260" s="235">
        <v>0</v>
      </c>
      <c r="I260" s="271">
        <v>0</v>
      </c>
      <c r="J260" s="272"/>
    </row>
    <row r="261" spans="1:10">
      <c r="A261" s="229">
        <v>305</v>
      </c>
      <c r="B261" s="230">
        <v>100</v>
      </c>
      <c r="C261" s="230">
        <v>650</v>
      </c>
      <c r="D261" s="230">
        <v>700</v>
      </c>
      <c r="E261" s="238">
        <v>35</v>
      </c>
      <c r="F261" s="288"/>
      <c r="G261" s="273" t="s">
        <v>1112</v>
      </c>
      <c r="H261" s="235">
        <v>0</v>
      </c>
      <c r="I261" s="271">
        <v>0</v>
      </c>
      <c r="J261" s="272"/>
    </row>
    <row r="262" spans="1:10">
      <c r="A262" s="229">
        <v>305</v>
      </c>
      <c r="B262" s="230">
        <v>100</v>
      </c>
      <c r="C262" s="230">
        <v>650</v>
      </c>
      <c r="D262" s="230">
        <v>700</v>
      </c>
      <c r="E262" s="238">
        <v>40</v>
      </c>
      <c r="F262" s="288"/>
      <c r="G262" s="273" t="s">
        <v>1105</v>
      </c>
      <c r="H262" s="235">
        <v>0</v>
      </c>
      <c r="I262" s="271">
        <v>0</v>
      </c>
      <c r="J262" s="272"/>
    </row>
    <row r="263" spans="1:10">
      <c r="A263" s="229">
        <v>305</v>
      </c>
      <c r="B263" s="230">
        <v>100</v>
      </c>
      <c r="C263" s="230">
        <v>650</v>
      </c>
      <c r="D263" s="230">
        <v>700</v>
      </c>
      <c r="E263" s="238">
        <v>90</v>
      </c>
      <c r="F263" s="288"/>
      <c r="G263" s="273" t="s">
        <v>337</v>
      </c>
      <c r="H263" s="235">
        <v>0</v>
      </c>
      <c r="I263" s="271">
        <v>0</v>
      </c>
      <c r="J263" s="272"/>
    </row>
    <row r="264" spans="1:10">
      <c r="A264" s="229">
        <v>305</v>
      </c>
      <c r="B264" s="230">
        <v>100</v>
      </c>
      <c r="C264" s="230">
        <v>700</v>
      </c>
      <c r="D264" s="230"/>
      <c r="E264" s="230"/>
      <c r="F264" s="230"/>
      <c r="G264" s="231" t="s">
        <v>1116</v>
      </c>
      <c r="H264" s="235">
        <v>0</v>
      </c>
      <c r="I264" s="271">
        <v>0</v>
      </c>
      <c r="J264" s="272"/>
    </row>
    <row r="265" spans="1:10">
      <c r="A265" s="229">
        <v>305</v>
      </c>
      <c r="B265" s="230">
        <v>100</v>
      </c>
      <c r="C265" s="230">
        <v>700</v>
      </c>
      <c r="D265" s="238">
        <v>100</v>
      </c>
      <c r="E265" s="238"/>
      <c r="F265" s="286"/>
      <c r="G265" s="273" t="s">
        <v>1117</v>
      </c>
      <c r="H265" s="235">
        <v>0</v>
      </c>
      <c r="I265" s="271">
        <v>0</v>
      </c>
      <c r="J265" s="272" t="s">
        <v>267</v>
      </c>
    </row>
    <row r="266" spans="1:10">
      <c r="A266" s="229">
        <v>305</v>
      </c>
      <c r="B266" s="230">
        <v>100</v>
      </c>
      <c r="C266" s="230">
        <v>700</v>
      </c>
      <c r="D266" s="238">
        <v>200</v>
      </c>
      <c r="E266" s="238"/>
      <c r="F266" s="286"/>
      <c r="G266" s="273" t="s">
        <v>1118</v>
      </c>
      <c r="H266" s="235">
        <v>0</v>
      </c>
      <c r="I266" s="271">
        <v>0</v>
      </c>
      <c r="J266" s="272" t="s">
        <v>910</v>
      </c>
    </row>
    <row r="267" spans="1:10">
      <c r="A267" s="229">
        <v>305</v>
      </c>
      <c r="B267" s="230">
        <v>100</v>
      </c>
      <c r="C267" s="230">
        <v>700</v>
      </c>
      <c r="D267" s="238">
        <v>300</v>
      </c>
      <c r="E267" s="238"/>
      <c r="F267" s="286"/>
      <c r="G267" s="273" t="s">
        <v>1119</v>
      </c>
      <c r="H267" s="235">
        <v>0</v>
      </c>
      <c r="I267" s="271">
        <v>0</v>
      </c>
      <c r="J267" s="272" t="s">
        <v>485</v>
      </c>
    </row>
    <row r="268" spans="1:10">
      <c r="A268" s="229">
        <v>305</v>
      </c>
      <c r="B268" s="230">
        <v>100</v>
      </c>
      <c r="C268" s="230">
        <v>700</v>
      </c>
      <c r="D268" s="238">
        <v>400</v>
      </c>
      <c r="E268" s="238"/>
      <c r="F268" s="286"/>
      <c r="G268" s="273" t="s">
        <v>1120</v>
      </c>
      <c r="H268" s="235">
        <v>0</v>
      </c>
      <c r="I268" s="271">
        <v>0</v>
      </c>
      <c r="J268" s="272" t="s">
        <v>486</v>
      </c>
    </row>
    <row r="269" spans="1:10">
      <c r="A269" s="229">
        <v>305</v>
      </c>
      <c r="B269" s="230">
        <v>100</v>
      </c>
      <c r="C269" s="230">
        <v>700</v>
      </c>
      <c r="D269" s="230">
        <v>500</v>
      </c>
      <c r="E269" s="230"/>
      <c r="F269" s="230"/>
      <c r="G269" s="274" t="s">
        <v>1121</v>
      </c>
      <c r="H269" s="235">
        <v>0</v>
      </c>
      <c r="I269" s="271">
        <v>0</v>
      </c>
      <c r="J269" s="272" t="s">
        <v>487</v>
      </c>
    </row>
    <row r="270" spans="1:10">
      <c r="A270" s="229">
        <v>305</v>
      </c>
      <c r="B270" s="230">
        <v>100</v>
      </c>
      <c r="C270" s="230">
        <v>700</v>
      </c>
      <c r="D270" s="230">
        <v>500</v>
      </c>
      <c r="E270" s="238">
        <v>5</v>
      </c>
      <c r="F270" s="288"/>
      <c r="G270" s="273" t="s">
        <v>1122</v>
      </c>
      <c r="H270" s="235">
        <v>0</v>
      </c>
      <c r="I270" s="271">
        <v>0</v>
      </c>
      <c r="J270" s="272"/>
    </row>
    <row r="271" spans="1:10">
      <c r="A271" s="229">
        <v>305</v>
      </c>
      <c r="B271" s="230">
        <v>100</v>
      </c>
      <c r="C271" s="230">
        <v>700</v>
      </c>
      <c r="D271" s="230">
        <v>500</v>
      </c>
      <c r="E271" s="238">
        <v>10</v>
      </c>
      <c r="F271" s="288"/>
      <c r="G271" s="273" t="s">
        <v>1123</v>
      </c>
      <c r="H271" s="235">
        <v>0</v>
      </c>
      <c r="I271" s="271">
        <v>0</v>
      </c>
      <c r="J271" s="272"/>
    </row>
    <row r="272" spans="1:10">
      <c r="A272" s="229">
        <v>305</v>
      </c>
      <c r="B272" s="230">
        <v>100</v>
      </c>
      <c r="C272" s="230">
        <v>700</v>
      </c>
      <c r="D272" s="230">
        <v>500</v>
      </c>
      <c r="E272" s="238">
        <v>15</v>
      </c>
      <c r="F272" s="288"/>
      <c r="G272" s="273" t="s">
        <v>1124</v>
      </c>
      <c r="H272" s="235">
        <v>0</v>
      </c>
      <c r="I272" s="271">
        <v>0</v>
      </c>
      <c r="J272" s="272"/>
    </row>
    <row r="273" spans="1:10">
      <c r="A273" s="229">
        <v>305</v>
      </c>
      <c r="B273" s="230">
        <v>100</v>
      </c>
      <c r="C273" s="230">
        <v>700</v>
      </c>
      <c r="D273" s="230">
        <v>500</v>
      </c>
      <c r="E273" s="238">
        <v>20</v>
      </c>
      <c r="F273" s="286"/>
      <c r="G273" s="273" t="s">
        <v>1125</v>
      </c>
      <c r="H273" s="235">
        <v>0</v>
      </c>
      <c r="I273" s="271">
        <v>0</v>
      </c>
      <c r="J273" s="272"/>
    </row>
    <row r="274" spans="1:10">
      <c r="A274" s="229">
        <v>305</v>
      </c>
      <c r="B274" s="230">
        <v>100</v>
      </c>
      <c r="C274" s="230">
        <v>700</v>
      </c>
      <c r="D274" s="230">
        <v>500</v>
      </c>
      <c r="E274" s="238">
        <v>25</v>
      </c>
      <c r="F274" s="288"/>
      <c r="G274" s="273" t="s">
        <v>1126</v>
      </c>
      <c r="H274" s="235">
        <v>0</v>
      </c>
      <c r="I274" s="271">
        <v>0</v>
      </c>
      <c r="J274" s="272"/>
    </row>
    <row r="275" spans="1:10">
      <c r="A275" s="229">
        <v>305</v>
      </c>
      <c r="B275" s="230">
        <v>100</v>
      </c>
      <c r="C275" s="230">
        <v>700</v>
      </c>
      <c r="D275" s="230">
        <v>500</v>
      </c>
      <c r="E275" s="238">
        <v>30</v>
      </c>
      <c r="F275" s="240"/>
      <c r="G275" s="273" t="s">
        <v>1127</v>
      </c>
      <c r="H275" s="235">
        <v>0</v>
      </c>
      <c r="I275" s="271">
        <v>0</v>
      </c>
      <c r="J275" s="272"/>
    </row>
    <row r="276" spans="1:10">
      <c r="A276" s="229">
        <v>305</v>
      </c>
      <c r="B276" s="230">
        <v>100</v>
      </c>
      <c r="C276" s="230">
        <v>700</v>
      </c>
      <c r="D276" s="230">
        <v>500</v>
      </c>
      <c r="E276" s="238">
        <v>35</v>
      </c>
      <c r="F276" s="288"/>
      <c r="G276" s="273" t="s">
        <v>1128</v>
      </c>
      <c r="H276" s="235">
        <v>674448</v>
      </c>
      <c r="I276" s="271">
        <v>1187475</v>
      </c>
      <c r="J276" s="272"/>
    </row>
    <row r="277" spans="1:10">
      <c r="A277" s="229">
        <v>305</v>
      </c>
      <c r="B277" s="230">
        <v>100</v>
      </c>
      <c r="C277" s="230">
        <v>700</v>
      </c>
      <c r="D277" s="230">
        <v>500</v>
      </c>
      <c r="E277" s="238">
        <v>40</v>
      </c>
      <c r="F277" s="288"/>
      <c r="G277" s="273" t="s">
        <v>1129</v>
      </c>
      <c r="H277" s="235">
        <v>0</v>
      </c>
      <c r="I277" s="271">
        <v>0</v>
      </c>
      <c r="J277" s="272"/>
    </row>
    <row r="278" spans="1:10">
      <c r="A278" s="229">
        <v>305</v>
      </c>
      <c r="B278" s="230">
        <v>100</v>
      </c>
      <c r="C278" s="230">
        <v>700</v>
      </c>
      <c r="D278" s="230">
        <v>500</v>
      </c>
      <c r="E278" s="238">
        <v>45</v>
      </c>
      <c r="F278" s="288"/>
      <c r="G278" s="273" t="s">
        <v>1130</v>
      </c>
      <c r="H278" s="235">
        <v>0</v>
      </c>
      <c r="I278" s="271">
        <v>0</v>
      </c>
      <c r="J278" s="272"/>
    </row>
    <row r="279" spans="1:10">
      <c r="A279" s="229">
        <v>305</v>
      </c>
      <c r="B279" s="230">
        <v>100</v>
      </c>
      <c r="C279" s="230">
        <v>700</v>
      </c>
      <c r="D279" s="230">
        <v>500</v>
      </c>
      <c r="E279" s="238">
        <v>90</v>
      </c>
      <c r="F279" s="286"/>
      <c r="G279" s="273" t="s">
        <v>1121</v>
      </c>
      <c r="H279" s="235">
        <v>24500</v>
      </c>
      <c r="I279" s="271">
        <v>38538</v>
      </c>
      <c r="J279" s="272"/>
    </row>
    <row r="280" spans="1:10">
      <c r="A280" s="229">
        <v>305</v>
      </c>
      <c r="B280" s="230">
        <v>100</v>
      </c>
      <c r="C280" s="230">
        <v>700</v>
      </c>
      <c r="D280" s="230">
        <v>600</v>
      </c>
      <c r="E280" s="230"/>
      <c r="F280" s="230"/>
      <c r="G280" s="231" t="s">
        <v>1131</v>
      </c>
      <c r="H280" s="235">
        <v>0</v>
      </c>
      <c r="I280" s="271">
        <v>0</v>
      </c>
      <c r="J280" s="272" t="s">
        <v>488</v>
      </c>
    </row>
    <row r="281" spans="1:10">
      <c r="A281" s="229">
        <v>305</v>
      </c>
      <c r="B281" s="230">
        <v>100</v>
      </c>
      <c r="C281" s="230">
        <v>700</v>
      </c>
      <c r="D281" s="230">
        <v>600</v>
      </c>
      <c r="E281" s="238">
        <v>10</v>
      </c>
      <c r="F281" s="288"/>
      <c r="G281" s="273" t="s">
        <v>1130</v>
      </c>
      <c r="H281" s="235">
        <v>0</v>
      </c>
      <c r="I281" s="271">
        <v>0</v>
      </c>
      <c r="J281" s="272"/>
    </row>
    <row r="282" spans="1:10">
      <c r="A282" s="229">
        <v>305</v>
      </c>
      <c r="B282" s="230">
        <v>100</v>
      </c>
      <c r="C282" s="230">
        <v>700</v>
      </c>
      <c r="D282" s="230">
        <v>600</v>
      </c>
      <c r="E282" s="238">
        <v>90</v>
      </c>
      <c r="F282" s="288"/>
      <c r="G282" s="273" t="s">
        <v>1132</v>
      </c>
      <c r="H282" s="235">
        <v>1164003</v>
      </c>
      <c r="I282" s="271">
        <v>1047423</v>
      </c>
      <c r="J282" s="322"/>
    </row>
    <row r="283" spans="1:10">
      <c r="A283" s="229">
        <v>305</v>
      </c>
      <c r="B283" s="230">
        <v>100</v>
      </c>
      <c r="C283" s="230">
        <v>750</v>
      </c>
      <c r="D283" s="230"/>
      <c r="E283" s="230"/>
      <c r="F283" s="230"/>
      <c r="G283" s="231" t="s">
        <v>1133</v>
      </c>
      <c r="H283" s="235">
        <v>0</v>
      </c>
      <c r="I283" s="271">
        <v>0</v>
      </c>
      <c r="J283" s="272"/>
    </row>
    <row r="284" spans="1:10">
      <c r="A284" s="229">
        <v>305</v>
      </c>
      <c r="B284" s="230">
        <v>100</v>
      </c>
      <c r="C284" s="230">
        <v>750</v>
      </c>
      <c r="D284" s="238">
        <v>100</v>
      </c>
      <c r="E284" s="238"/>
      <c r="F284" s="238"/>
      <c r="G284" s="234" t="s">
        <v>1134</v>
      </c>
      <c r="H284" s="235">
        <v>69077</v>
      </c>
      <c r="I284" s="271">
        <v>60054</v>
      </c>
      <c r="J284" s="272" t="s">
        <v>489</v>
      </c>
    </row>
    <row r="285" spans="1:10">
      <c r="A285" s="229">
        <v>305</v>
      </c>
      <c r="B285" s="230">
        <v>100</v>
      </c>
      <c r="C285" s="230">
        <v>750</v>
      </c>
      <c r="D285" s="238">
        <v>200</v>
      </c>
      <c r="E285" s="230"/>
      <c r="F285" s="230"/>
      <c r="G285" s="273" t="s">
        <v>1135</v>
      </c>
      <c r="H285" s="235">
        <v>14094</v>
      </c>
      <c r="I285" s="271">
        <v>26623</v>
      </c>
      <c r="J285" s="272" t="s">
        <v>490</v>
      </c>
    </row>
    <row r="286" spans="1:10" ht="25.5">
      <c r="A286" s="229">
        <v>305</v>
      </c>
      <c r="B286" s="230">
        <v>100</v>
      </c>
      <c r="C286" s="230">
        <v>750</v>
      </c>
      <c r="D286" s="230">
        <v>300</v>
      </c>
      <c r="E286" s="230"/>
      <c r="F286" s="230"/>
      <c r="G286" s="231" t="s">
        <v>1617</v>
      </c>
      <c r="H286" s="235">
        <v>0</v>
      </c>
      <c r="I286" s="271">
        <v>0</v>
      </c>
      <c r="J286" s="272"/>
    </row>
    <row r="287" spans="1:10">
      <c r="A287" s="229">
        <v>305</v>
      </c>
      <c r="B287" s="230">
        <v>100</v>
      </c>
      <c r="C287" s="230">
        <v>750</v>
      </c>
      <c r="D287" s="230">
        <v>300</v>
      </c>
      <c r="E287" s="238">
        <v>10</v>
      </c>
      <c r="F287" s="286"/>
      <c r="G287" s="273" t="s">
        <v>1618</v>
      </c>
      <c r="H287" s="235">
        <v>0</v>
      </c>
      <c r="I287" s="271">
        <v>0</v>
      </c>
      <c r="J287" s="272" t="s">
        <v>513</v>
      </c>
    </row>
    <row r="288" spans="1:10">
      <c r="A288" s="229">
        <v>305</v>
      </c>
      <c r="B288" s="230">
        <v>100</v>
      </c>
      <c r="C288" s="230">
        <v>750</v>
      </c>
      <c r="D288" s="230">
        <v>300</v>
      </c>
      <c r="E288" s="230">
        <v>20</v>
      </c>
      <c r="F288" s="230"/>
      <c r="G288" s="231" t="s">
        <v>1619</v>
      </c>
      <c r="H288" s="235">
        <v>0</v>
      </c>
      <c r="I288" s="271">
        <v>0</v>
      </c>
      <c r="J288" s="272" t="s">
        <v>514</v>
      </c>
    </row>
    <row r="289" spans="1:10">
      <c r="A289" s="229">
        <v>305</v>
      </c>
      <c r="B289" s="230">
        <v>100</v>
      </c>
      <c r="C289" s="230">
        <v>750</v>
      </c>
      <c r="D289" s="230">
        <v>300</v>
      </c>
      <c r="E289" s="230">
        <v>20</v>
      </c>
      <c r="F289" s="238">
        <v>5</v>
      </c>
      <c r="G289" s="273" t="s">
        <v>1620</v>
      </c>
      <c r="H289" s="235">
        <v>0</v>
      </c>
      <c r="I289" s="271">
        <v>0</v>
      </c>
      <c r="J289" s="272"/>
    </row>
    <row r="290" spans="1:10">
      <c r="A290" s="229">
        <v>305</v>
      </c>
      <c r="B290" s="230">
        <v>100</v>
      </c>
      <c r="C290" s="230">
        <v>750</v>
      </c>
      <c r="D290" s="230">
        <v>300</v>
      </c>
      <c r="E290" s="230">
        <v>20</v>
      </c>
      <c r="F290" s="238">
        <v>10</v>
      </c>
      <c r="G290" s="273" t="s">
        <v>1621</v>
      </c>
      <c r="H290" s="235">
        <v>105556</v>
      </c>
      <c r="I290" s="271">
        <v>127860</v>
      </c>
      <c r="J290" s="272"/>
    </row>
    <row r="291" spans="1:10">
      <c r="A291" s="229">
        <v>305</v>
      </c>
      <c r="B291" s="230">
        <v>100</v>
      </c>
      <c r="C291" s="230">
        <v>750</v>
      </c>
      <c r="D291" s="230">
        <v>300</v>
      </c>
      <c r="E291" s="230">
        <v>20</v>
      </c>
      <c r="F291" s="238">
        <v>15</v>
      </c>
      <c r="G291" s="273" t="s">
        <v>1622</v>
      </c>
      <c r="H291" s="235">
        <v>0</v>
      </c>
      <c r="I291" s="271">
        <v>0</v>
      </c>
      <c r="J291" s="272"/>
    </row>
    <row r="292" spans="1:10">
      <c r="A292" s="229">
        <v>305</v>
      </c>
      <c r="B292" s="230">
        <v>100</v>
      </c>
      <c r="C292" s="230">
        <v>750</v>
      </c>
      <c r="D292" s="230">
        <v>300</v>
      </c>
      <c r="E292" s="230">
        <v>30</v>
      </c>
      <c r="F292" s="230"/>
      <c r="G292" s="231" t="s">
        <v>1623</v>
      </c>
      <c r="H292" s="235">
        <v>0</v>
      </c>
      <c r="I292" s="271">
        <v>0</v>
      </c>
      <c r="J292" s="272" t="s">
        <v>515</v>
      </c>
    </row>
    <row r="293" spans="1:10">
      <c r="A293" s="229">
        <v>305</v>
      </c>
      <c r="B293" s="230">
        <v>100</v>
      </c>
      <c r="C293" s="230">
        <v>750</v>
      </c>
      <c r="D293" s="230">
        <v>300</v>
      </c>
      <c r="E293" s="230">
        <v>30</v>
      </c>
      <c r="F293" s="238">
        <v>5</v>
      </c>
      <c r="G293" s="273" t="s">
        <v>1624</v>
      </c>
      <c r="H293" s="235">
        <v>0</v>
      </c>
      <c r="I293" s="271">
        <v>0</v>
      </c>
      <c r="J293" s="272"/>
    </row>
    <row r="294" spans="1:10">
      <c r="A294" s="229">
        <v>305</v>
      </c>
      <c r="B294" s="230">
        <v>100</v>
      </c>
      <c r="C294" s="230">
        <v>750</v>
      </c>
      <c r="D294" s="230">
        <v>300</v>
      </c>
      <c r="E294" s="230">
        <v>30</v>
      </c>
      <c r="F294" s="238">
        <v>10</v>
      </c>
      <c r="G294" s="273" t="s">
        <v>1625</v>
      </c>
      <c r="H294" s="235">
        <v>10443</v>
      </c>
      <c r="I294" s="271">
        <v>27302</v>
      </c>
      <c r="J294" s="272"/>
    </row>
    <row r="295" spans="1:10">
      <c r="A295" s="229">
        <v>305</v>
      </c>
      <c r="B295" s="230">
        <v>100</v>
      </c>
      <c r="C295" s="230">
        <v>750</v>
      </c>
      <c r="D295" s="230">
        <v>300</v>
      </c>
      <c r="E295" s="230">
        <v>30</v>
      </c>
      <c r="F295" s="238">
        <v>15</v>
      </c>
      <c r="G295" s="273" t="s">
        <v>1626</v>
      </c>
      <c r="H295" s="235">
        <v>869790</v>
      </c>
      <c r="I295" s="271">
        <v>846513</v>
      </c>
      <c r="J295" s="272"/>
    </row>
    <row r="296" spans="1:10">
      <c r="A296" s="229">
        <v>305</v>
      </c>
      <c r="B296" s="230">
        <v>100</v>
      </c>
      <c r="C296" s="230">
        <v>750</v>
      </c>
      <c r="D296" s="230">
        <v>300</v>
      </c>
      <c r="E296" s="230">
        <v>30</v>
      </c>
      <c r="F296" s="238">
        <v>20</v>
      </c>
      <c r="G296" s="273" t="s">
        <v>1627</v>
      </c>
      <c r="H296" s="235">
        <v>526515</v>
      </c>
      <c r="I296" s="271">
        <v>449968</v>
      </c>
      <c r="J296" s="272"/>
    </row>
    <row r="297" spans="1:10">
      <c r="A297" s="229">
        <v>305</v>
      </c>
      <c r="B297" s="230">
        <v>100</v>
      </c>
      <c r="C297" s="230">
        <v>750</v>
      </c>
      <c r="D297" s="230">
        <v>300</v>
      </c>
      <c r="E297" s="230">
        <v>40</v>
      </c>
      <c r="F297" s="230"/>
      <c r="G297" s="231" t="s">
        <v>1628</v>
      </c>
      <c r="H297" s="235">
        <v>0</v>
      </c>
      <c r="I297" s="271">
        <v>0</v>
      </c>
      <c r="J297" s="272" t="s">
        <v>516</v>
      </c>
    </row>
    <row r="298" spans="1:10">
      <c r="A298" s="229">
        <v>305</v>
      </c>
      <c r="B298" s="230">
        <v>100</v>
      </c>
      <c r="C298" s="230">
        <v>750</v>
      </c>
      <c r="D298" s="230">
        <v>300</v>
      </c>
      <c r="E298" s="230">
        <v>40</v>
      </c>
      <c r="F298" s="238">
        <v>5</v>
      </c>
      <c r="G298" s="273" t="s">
        <v>1629</v>
      </c>
      <c r="H298" s="235">
        <v>434797</v>
      </c>
      <c r="I298" s="271">
        <v>345469</v>
      </c>
      <c r="J298" s="322"/>
    </row>
    <row r="299" spans="1:10">
      <c r="A299" s="229">
        <v>305</v>
      </c>
      <c r="B299" s="230">
        <v>100</v>
      </c>
      <c r="C299" s="230">
        <v>750</v>
      </c>
      <c r="D299" s="230">
        <v>300</v>
      </c>
      <c r="E299" s="230">
        <v>40</v>
      </c>
      <c r="F299" s="238">
        <v>10</v>
      </c>
      <c r="G299" s="273" t="s">
        <v>997</v>
      </c>
      <c r="H299" s="235">
        <v>172170</v>
      </c>
      <c r="I299" s="271">
        <v>141632</v>
      </c>
      <c r="J299" s="280"/>
    </row>
    <row r="300" spans="1:10">
      <c r="A300" s="229">
        <v>305</v>
      </c>
      <c r="B300" s="230">
        <v>100</v>
      </c>
      <c r="C300" s="230">
        <v>750</v>
      </c>
      <c r="D300" s="230">
        <v>300</v>
      </c>
      <c r="E300" s="238">
        <v>50</v>
      </c>
      <c r="F300" s="286"/>
      <c r="G300" s="273" t="s">
        <v>1630</v>
      </c>
      <c r="H300" s="235">
        <v>59862</v>
      </c>
      <c r="I300" s="271">
        <v>63460</v>
      </c>
      <c r="J300" s="272" t="s">
        <v>528</v>
      </c>
    </row>
    <row r="301" spans="1:10">
      <c r="A301" s="229">
        <v>305</v>
      </c>
      <c r="B301" s="230">
        <v>100</v>
      </c>
      <c r="C301" s="230">
        <v>750</v>
      </c>
      <c r="D301" s="230">
        <v>300</v>
      </c>
      <c r="E301" s="230">
        <v>60</v>
      </c>
      <c r="F301" s="230"/>
      <c r="G301" s="231" t="s">
        <v>1631</v>
      </c>
      <c r="H301" s="235">
        <v>0</v>
      </c>
      <c r="I301" s="271">
        <v>0</v>
      </c>
      <c r="J301" s="272" t="s">
        <v>529</v>
      </c>
    </row>
    <row r="302" spans="1:10">
      <c r="A302" s="229">
        <v>305</v>
      </c>
      <c r="B302" s="230">
        <v>100</v>
      </c>
      <c r="C302" s="230">
        <v>750</v>
      </c>
      <c r="D302" s="230">
        <v>300</v>
      </c>
      <c r="E302" s="230">
        <v>60</v>
      </c>
      <c r="F302" s="238">
        <v>5</v>
      </c>
      <c r="G302" s="273" t="s">
        <v>1632</v>
      </c>
      <c r="H302" s="235">
        <v>0</v>
      </c>
      <c r="I302" s="271">
        <v>20998</v>
      </c>
      <c r="J302" s="272"/>
    </row>
    <row r="303" spans="1:10">
      <c r="A303" s="229">
        <v>305</v>
      </c>
      <c r="B303" s="230">
        <v>100</v>
      </c>
      <c r="C303" s="230">
        <v>750</v>
      </c>
      <c r="D303" s="230">
        <v>300</v>
      </c>
      <c r="E303" s="230">
        <v>60</v>
      </c>
      <c r="F303" s="238">
        <v>10</v>
      </c>
      <c r="G303" s="273" t="s">
        <v>1633</v>
      </c>
      <c r="H303" s="235">
        <v>0</v>
      </c>
      <c r="I303" s="271">
        <v>0</v>
      </c>
      <c r="J303" s="272"/>
    </row>
    <row r="304" spans="1:10">
      <c r="A304" s="229">
        <v>305</v>
      </c>
      <c r="B304" s="230">
        <v>100</v>
      </c>
      <c r="C304" s="230">
        <v>750</v>
      </c>
      <c r="D304" s="230">
        <v>300</v>
      </c>
      <c r="E304" s="230">
        <v>60</v>
      </c>
      <c r="F304" s="238">
        <v>15</v>
      </c>
      <c r="G304" s="273" t="s">
        <v>1634</v>
      </c>
      <c r="H304" s="235">
        <v>117657</v>
      </c>
      <c r="I304" s="271">
        <v>94344</v>
      </c>
      <c r="J304" s="272"/>
    </row>
    <row r="305" spans="1:10">
      <c r="A305" s="229">
        <v>305</v>
      </c>
      <c r="B305" s="230">
        <v>100</v>
      </c>
      <c r="C305" s="230">
        <v>750</v>
      </c>
      <c r="D305" s="230">
        <v>300</v>
      </c>
      <c r="E305" s="230">
        <v>60</v>
      </c>
      <c r="F305" s="238">
        <v>20</v>
      </c>
      <c r="G305" s="273" t="s">
        <v>1635</v>
      </c>
      <c r="H305" s="235">
        <v>56060</v>
      </c>
      <c r="I305" s="271">
        <v>113023</v>
      </c>
      <c r="J305" s="272"/>
    </row>
    <row r="306" spans="1:10">
      <c r="A306" s="229">
        <v>305</v>
      </c>
      <c r="B306" s="230">
        <v>100</v>
      </c>
      <c r="C306" s="230">
        <v>750</v>
      </c>
      <c r="D306" s="230">
        <v>300</v>
      </c>
      <c r="E306" s="230">
        <v>60</v>
      </c>
      <c r="F306" s="238">
        <v>25</v>
      </c>
      <c r="G306" s="273" t="s">
        <v>1636</v>
      </c>
      <c r="H306" s="235">
        <v>17782</v>
      </c>
      <c r="I306" s="271">
        <v>4475</v>
      </c>
      <c r="J306" s="272"/>
    </row>
    <row r="307" spans="1:10">
      <c r="A307" s="229">
        <v>305</v>
      </c>
      <c r="B307" s="230">
        <v>100</v>
      </c>
      <c r="C307" s="230">
        <v>750</v>
      </c>
      <c r="D307" s="230">
        <v>300</v>
      </c>
      <c r="E307" s="230">
        <v>60</v>
      </c>
      <c r="F307" s="238">
        <v>30</v>
      </c>
      <c r="G307" s="273" t="s">
        <v>1637</v>
      </c>
      <c r="H307" s="235">
        <v>71651</v>
      </c>
      <c r="I307" s="271">
        <v>0</v>
      </c>
      <c r="J307" s="322"/>
    </row>
    <row r="308" spans="1:10">
      <c r="A308" s="229">
        <v>305</v>
      </c>
      <c r="B308" s="230">
        <v>100</v>
      </c>
      <c r="C308" s="230">
        <v>750</v>
      </c>
      <c r="D308" s="230">
        <v>300</v>
      </c>
      <c r="E308" s="230">
        <v>60</v>
      </c>
      <c r="F308" s="238">
        <v>35</v>
      </c>
      <c r="G308" s="273" t="s">
        <v>1638</v>
      </c>
      <c r="H308" s="235">
        <v>0</v>
      </c>
      <c r="I308" s="271">
        <v>0</v>
      </c>
      <c r="J308" s="272"/>
    </row>
    <row r="309" spans="1:10">
      <c r="A309" s="229">
        <v>305</v>
      </c>
      <c r="B309" s="230">
        <v>100</v>
      </c>
      <c r="C309" s="230">
        <v>750</v>
      </c>
      <c r="D309" s="230">
        <v>300</v>
      </c>
      <c r="E309" s="230">
        <v>60</v>
      </c>
      <c r="F309" s="238">
        <v>40</v>
      </c>
      <c r="G309" s="273" t="s">
        <v>1639</v>
      </c>
      <c r="H309" s="235">
        <v>0</v>
      </c>
      <c r="I309" s="271">
        <v>0</v>
      </c>
      <c r="J309" s="272"/>
    </row>
    <row r="310" spans="1:10">
      <c r="A310" s="229">
        <v>305</v>
      </c>
      <c r="B310" s="230">
        <v>100</v>
      </c>
      <c r="C310" s="230">
        <v>750</v>
      </c>
      <c r="D310" s="230">
        <v>300</v>
      </c>
      <c r="E310" s="230">
        <v>60</v>
      </c>
      <c r="F310" s="238">
        <v>90</v>
      </c>
      <c r="G310" s="273" t="s">
        <v>1640</v>
      </c>
      <c r="H310" s="235">
        <v>28764</v>
      </c>
      <c r="I310" s="271">
        <v>0</v>
      </c>
      <c r="J310" s="322"/>
    </row>
    <row r="311" spans="1:10">
      <c r="A311" s="229">
        <v>305</v>
      </c>
      <c r="B311" s="230">
        <v>100</v>
      </c>
      <c r="C311" s="230">
        <v>750</v>
      </c>
      <c r="D311" s="230">
        <v>400</v>
      </c>
      <c r="E311" s="230"/>
      <c r="F311" s="230"/>
      <c r="G311" s="231" t="s">
        <v>1641</v>
      </c>
      <c r="H311" s="235">
        <v>0</v>
      </c>
      <c r="I311" s="271">
        <v>0</v>
      </c>
      <c r="J311" s="272"/>
    </row>
    <row r="312" spans="1:10" ht="25.5">
      <c r="A312" s="229">
        <v>305</v>
      </c>
      <c r="B312" s="230">
        <v>100</v>
      </c>
      <c r="C312" s="230">
        <v>750</v>
      </c>
      <c r="D312" s="230">
        <v>400</v>
      </c>
      <c r="E312" s="238">
        <v>10</v>
      </c>
      <c r="F312" s="286"/>
      <c r="G312" s="273" t="s">
        <v>1642</v>
      </c>
      <c r="H312" s="235">
        <v>0</v>
      </c>
      <c r="I312" s="271">
        <v>0</v>
      </c>
      <c r="J312" s="272" t="s">
        <v>530</v>
      </c>
    </row>
    <row r="313" spans="1:10" ht="25.5">
      <c r="A313" s="229">
        <v>305</v>
      </c>
      <c r="B313" s="230">
        <v>100</v>
      </c>
      <c r="C313" s="230">
        <v>750</v>
      </c>
      <c r="D313" s="230">
        <v>400</v>
      </c>
      <c r="E313" s="238">
        <v>20</v>
      </c>
      <c r="F313" s="286"/>
      <c r="G313" s="273" t="s">
        <v>1643</v>
      </c>
      <c r="H313" s="235">
        <v>0</v>
      </c>
      <c r="I313" s="271">
        <v>0</v>
      </c>
      <c r="J313" s="272" t="s">
        <v>531</v>
      </c>
    </row>
    <row r="314" spans="1:10" ht="25.5">
      <c r="A314" s="229">
        <v>305</v>
      </c>
      <c r="B314" s="230">
        <v>100</v>
      </c>
      <c r="C314" s="230">
        <v>750</v>
      </c>
      <c r="D314" s="230">
        <v>400</v>
      </c>
      <c r="E314" s="238">
        <v>30</v>
      </c>
      <c r="F314" s="286"/>
      <c r="G314" s="273" t="s">
        <v>1644</v>
      </c>
      <c r="H314" s="235">
        <v>0</v>
      </c>
      <c r="I314" s="271">
        <v>0</v>
      </c>
      <c r="J314" s="272" t="s">
        <v>532</v>
      </c>
    </row>
    <row r="315" spans="1:10">
      <c r="A315" s="229">
        <v>305</v>
      </c>
      <c r="B315" s="230">
        <v>100</v>
      </c>
      <c r="C315" s="230">
        <v>800</v>
      </c>
      <c r="D315" s="230"/>
      <c r="E315" s="230"/>
      <c r="F315" s="230"/>
      <c r="G315" s="231" t="s">
        <v>1645</v>
      </c>
      <c r="H315" s="235">
        <v>0</v>
      </c>
      <c r="I315" s="271">
        <v>0</v>
      </c>
      <c r="J315" s="272"/>
    </row>
    <row r="316" spans="1:10" ht="25.5">
      <c r="A316" s="229">
        <v>305</v>
      </c>
      <c r="B316" s="230">
        <v>100</v>
      </c>
      <c r="C316" s="230">
        <v>800</v>
      </c>
      <c r="D316" s="238">
        <v>100</v>
      </c>
      <c r="E316" s="230"/>
      <c r="F316" s="230"/>
      <c r="G316" s="273" t="s">
        <v>1646</v>
      </c>
      <c r="H316" s="235">
        <v>0</v>
      </c>
      <c r="I316" s="271">
        <v>0</v>
      </c>
      <c r="J316" s="272" t="s">
        <v>273</v>
      </c>
    </row>
    <row r="317" spans="1:10" ht="25.5">
      <c r="A317" s="229">
        <v>305</v>
      </c>
      <c r="B317" s="230">
        <v>100</v>
      </c>
      <c r="C317" s="230">
        <v>800</v>
      </c>
      <c r="D317" s="238">
        <v>200</v>
      </c>
      <c r="E317" s="230"/>
      <c r="F317" s="230"/>
      <c r="G317" s="273" t="s">
        <v>1647</v>
      </c>
      <c r="H317" s="235">
        <v>0</v>
      </c>
      <c r="I317" s="271">
        <v>0</v>
      </c>
      <c r="J317" s="272" t="s">
        <v>274</v>
      </c>
    </row>
    <row r="318" spans="1:10">
      <c r="A318" s="229">
        <v>305</v>
      </c>
      <c r="B318" s="230">
        <v>100</v>
      </c>
      <c r="C318" s="230">
        <v>800</v>
      </c>
      <c r="D318" s="238">
        <v>300</v>
      </c>
      <c r="E318" s="230"/>
      <c r="F318" s="230"/>
      <c r="G318" s="273" t="s">
        <v>1648</v>
      </c>
      <c r="H318" s="235">
        <v>0</v>
      </c>
      <c r="I318" s="271">
        <v>0</v>
      </c>
      <c r="J318" s="272" t="s">
        <v>275</v>
      </c>
    </row>
    <row r="319" spans="1:10">
      <c r="A319" s="229">
        <v>305</v>
      </c>
      <c r="B319" s="230">
        <v>100</v>
      </c>
      <c r="C319" s="230">
        <v>800</v>
      </c>
      <c r="D319" s="230">
        <v>400</v>
      </c>
      <c r="E319" s="230"/>
      <c r="F319" s="230"/>
      <c r="G319" s="231" t="s">
        <v>1649</v>
      </c>
      <c r="H319" s="235">
        <v>0</v>
      </c>
      <c r="I319" s="271">
        <v>0</v>
      </c>
      <c r="J319" s="272" t="s">
        <v>276</v>
      </c>
    </row>
    <row r="320" spans="1:10">
      <c r="A320" s="229">
        <v>305</v>
      </c>
      <c r="B320" s="230">
        <v>100</v>
      </c>
      <c r="C320" s="230">
        <v>800</v>
      </c>
      <c r="D320" s="230">
        <v>400</v>
      </c>
      <c r="E320" s="238">
        <v>10</v>
      </c>
      <c r="F320" s="286"/>
      <c r="G320" s="273" t="s">
        <v>1650</v>
      </c>
      <c r="H320" s="235">
        <v>0</v>
      </c>
      <c r="I320" s="271">
        <v>0</v>
      </c>
      <c r="J320" s="272"/>
    </row>
    <row r="321" spans="1:10">
      <c r="A321" s="229">
        <v>305</v>
      </c>
      <c r="B321" s="230">
        <v>100</v>
      </c>
      <c r="C321" s="230">
        <v>800</v>
      </c>
      <c r="D321" s="230">
        <v>400</v>
      </c>
      <c r="E321" s="238">
        <v>90</v>
      </c>
      <c r="F321" s="286"/>
      <c r="G321" s="273" t="s">
        <v>1649</v>
      </c>
      <c r="H321" s="235">
        <v>736963</v>
      </c>
      <c r="I321" s="271">
        <v>128170</v>
      </c>
      <c r="J321" s="322"/>
    </row>
    <row r="322" spans="1:10">
      <c r="A322" s="229">
        <v>305</v>
      </c>
      <c r="B322" s="230">
        <v>100</v>
      </c>
      <c r="C322" s="230">
        <v>800</v>
      </c>
      <c r="D322" s="238">
        <v>500</v>
      </c>
      <c r="E322" s="230"/>
      <c r="F322" s="230"/>
      <c r="G322" s="273" t="s">
        <v>1651</v>
      </c>
      <c r="H322" s="235">
        <v>0</v>
      </c>
      <c r="I322" s="271">
        <v>0</v>
      </c>
      <c r="J322" s="272" t="s">
        <v>983</v>
      </c>
    </row>
    <row r="323" spans="1:10">
      <c r="A323" s="229">
        <v>305</v>
      </c>
      <c r="B323" s="230">
        <v>100</v>
      </c>
      <c r="C323" s="238">
        <v>850</v>
      </c>
      <c r="D323" s="230"/>
      <c r="E323" s="230"/>
      <c r="F323" s="230"/>
      <c r="G323" s="273" t="s">
        <v>1652</v>
      </c>
      <c r="H323" s="235">
        <v>0</v>
      </c>
      <c r="I323" s="271">
        <v>0</v>
      </c>
      <c r="J323" s="272" t="s">
        <v>984</v>
      </c>
    </row>
    <row r="324" spans="1:10">
      <c r="A324" s="229">
        <v>305</v>
      </c>
      <c r="B324" s="230">
        <v>200</v>
      </c>
      <c r="C324" s="230"/>
      <c r="D324" s="230"/>
      <c r="E324" s="230"/>
      <c r="F324" s="230"/>
      <c r="G324" s="231" t="s">
        <v>1534</v>
      </c>
      <c r="H324" s="235">
        <v>0</v>
      </c>
      <c r="I324" s="271">
        <v>0</v>
      </c>
      <c r="J324" s="272"/>
    </row>
    <row r="325" spans="1:10">
      <c r="A325" s="229">
        <v>305</v>
      </c>
      <c r="B325" s="230">
        <v>200</v>
      </c>
      <c r="C325" s="230">
        <v>100</v>
      </c>
      <c r="D325" s="230"/>
      <c r="E325" s="230"/>
      <c r="F325" s="230"/>
      <c r="G325" s="231" t="s">
        <v>1653</v>
      </c>
      <c r="H325" s="235">
        <v>0</v>
      </c>
      <c r="I325" s="271">
        <v>0</v>
      </c>
      <c r="J325" s="272"/>
    </row>
    <row r="326" spans="1:10">
      <c r="A326" s="229">
        <v>305</v>
      </c>
      <c r="B326" s="230">
        <v>200</v>
      </c>
      <c r="C326" s="230">
        <v>100</v>
      </c>
      <c r="D326" s="238">
        <v>50</v>
      </c>
      <c r="E326" s="230"/>
      <c r="F326" s="230"/>
      <c r="G326" s="273" t="s">
        <v>1654</v>
      </c>
      <c r="H326" s="235">
        <v>273623</v>
      </c>
      <c r="I326" s="271">
        <v>270224</v>
      </c>
      <c r="J326" s="272" t="s">
        <v>2125</v>
      </c>
    </row>
    <row r="327" spans="1:10">
      <c r="A327" s="229">
        <v>305</v>
      </c>
      <c r="B327" s="230">
        <v>200</v>
      </c>
      <c r="C327" s="230">
        <v>100</v>
      </c>
      <c r="D327" s="238">
        <v>100</v>
      </c>
      <c r="E327" s="230"/>
      <c r="F327" s="230"/>
      <c r="G327" s="273" t="s">
        <v>1655</v>
      </c>
      <c r="H327" s="235">
        <v>1008326</v>
      </c>
      <c r="I327" s="271">
        <v>1015504</v>
      </c>
      <c r="J327" s="272" t="s">
        <v>2126</v>
      </c>
    </row>
    <row r="328" spans="1:10">
      <c r="A328" s="229">
        <v>305</v>
      </c>
      <c r="B328" s="230">
        <v>200</v>
      </c>
      <c r="C328" s="230">
        <v>100</v>
      </c>
      <c r="D328" s="238">
        <v>150</v>
      </c>
      <c r="E328" s="230"/>
      <c r="F328" s="230"/>
      <c r="G328" s="273" t="s">
        <v>1656</v>
      </c>
      <c r="H328" s="235">
        <v>794268</v>
      </c>
      <c r="I328" s="271">
        <v>778905</v>
      </c>
      <c r="J328" s="272" t="s">
        <v>2127</v>
      </c>
    </row>
    <row r="329" spans="1:10">
      <c r="A329" s="229">
        <v>305</v>
      </c>
      <c r="B329" s="230">
        <v>200</v>
      </c>
      <c r="C329" s="230">
        <v>100</v>
      </c>
      <c r="D329" s="238">
        <v>200</v>
      </c>
      <c r="E329" s="230"/>
      <c r="F329" s="230"/>
      <c r="G329" s="273" t="s">
        <v>1657</v>
      </c>
      <c r="H329" s="235">
        <v>1197947</v>
      </c>
      <c r="I329" s="271">
        <v>1250000</v>
      </c>
      <c r="J329" s="272" t="s">
        <v>2128</v>
      </c>
    </row>
    <row r="330" spans="1:10">
      <c r="A330" s="229">
        <v>305</v>
      </c>
      <c r="B330" s="230">
        <v>200</v>
      </c>
      <c r="C330" s="230">
        <v>100</v>
      </c>
      <c r="D330" s="230">
        <v>250</v>
      </c>
      <c r="E330" s="230"/>
      <c r="F330" s="230"/>
      <c r="G330" s="231" t="s">
        <v>1658</v>
      </c>
      <c r="H330" s="235">
        <v>0</v>
      </c>
      <c r="I330" s="271">
        <v>0</v>
      </c>
      <c r="J330" s="272" t="s">
        <v>2129</v>
      </c>
    </row>
    <row r="331" spans="1:10">
      <c r="A331" s="229">
        <v>305</v>
      </c>
      <c r="B331" s="230">
        <v>200</v>
      </c>
      <c r="C331" s="230">
        <v>100</v>
      </c>
      <c r="D331" s="230">
        <v>250</v>
      </c>
      <c r="E331" s="238">
        <v>10</v>
      </c>
      <c r="F331" s="238"/>
      <c r="G331" s="234" t="s">
        <v>1659</v>
      </c>
      <c r="H331" s="235">
        <v>0</v>
      </c>
      <c r="I331" s="271">
        <v>0</v>
      </c>
      <c r="J331" s="272"/>
    </row>
    <row r="332" spans="1:10">
      <c r="A332" s="229">
        <v>305</v>
      </c>
      <c r="B332" s="230">
        <v>200</v>
      </c>
      <c r="C332" s="230">
        <v>100</v>
      </c>
      <c r="D332" s="230">
        <v>250</v>
      </c>
      <c r="E332" s="238">
        <v>20</v>
      </c>
      <c r="F332" s="238"/>
      <c r="G332" s="234" t="s">
        <v>1660</v>
      </c>
      <c r="H332" s="235">
        <v>0</v>
      </c>
      <c r="I332" s="271">
        <v>0</v>
      </c>
      <c r="J332" s="272"/>
    </row>
    <row r="333" spans="1:10">
      <c r="A333" s="229">
        <v>305</v>
      </c>
      <c r="B333" s="230">
        <v>200</v>
      </c>
      <c r="C333" s="230">
        <v>100</v>
      </c>
      <c r="D333" s="230">
        <v>250</v>
      </c>
      <c r="E333" s="238">
        <v>90</v>
      </c>
      <c r="F333" s="238"/>
      <c r="G333" s="234" t="s">
        <v>1661</v>
      </c>
      <c r="H333" s="235">
        <v>0</v>
      </c>
      <c r="I333" s="271">
        <v>0</v>
      </c>
      <c r="J333" s="272"/>
    </row>
    <row r="334" spans="1:10">
      <c r="A334" s="229">
        <v>305</v>
      </c>
      <c r="B334" s="230">
        <v>200</v>
      </c>
      <c r="C334" s="230">
        <v>100</v>
      </c>
      <c r="D334" s="238">
        <v>300</v>
      </c>
      <c r="E334" s="238"/>
      <c r="F334" s="238"/>
      <c r="G334" s="234" t="s">
        <v>1662</v>
      </c>
      <c r="H334" s="235">
        <v>301486</v>
      </c>
      <c r="I334" s="271">
        <v>262105</v>
      </c>
      <c r="J334" s="272" t="s">
        <v>2130</v>
      </c>
    </row>
    <row r="335" spans="1:10">
      <c r="A335" s="229">
        <v>305</v>
      </c>
      <c r="B335" s="230">
        <v>200</v>
      </c>
      <c r="C335" s="230">
        <v>100</v>
      </c>
      <c r="D335" s="238">
        <v>350</v>
      </c>
      <c r="E335" s="238"/>
      <c r="F335" s="238"/>
      <c r="G335" s="234" t="s">
        <v>1663</v>
      </c>
      <c r="H335" s="235">
        <v>219514</v>
      </c>
      <c r="I335" s="271">
        <v>273799</v>
      </c>
      <c r="J335" s="272" t="s">
        <v>2131</v>
      </c>
    </row>
    <row r="336" spans="1:10">
      <c r="A336" s="229">
        <v>305</v>
      </c>
      <c r="B336" s="230">
        <v>200</v>
      </c>
      <c r="C336" s="230">
        <v>100</v>
      </c>
      <c r="D336" s="230">
        <v>400</v>
      </c>
      <c r="E336" s="230"/>
      <c r="F336" s="230"/>
      <c r="G336" s="231" t="s">
        <v>1664</v>
      </c>
      <c r="H336" s="235">
        <v>0</v>
      </c>
      <c r="I336" s="271">
        <v>0</v>
      </c>
      <c r="J336" s="272" t="s">
        <v>2132</v>
      </c>
    </row>
    <row r="337" spans="1:10">
      <c r="A337" s="229">
        <v>305</v>
      </c>
      <c r="B337" s="230">
        <v>200</v>
      </c>
      <c r="C337" s="230">
        <v>100</v>
      </c>
      <c r="D337" s="230">
        <v>400</v>
      </c>
      <c r="E337" s="238">
        <v>10</v>
      </c>
      <c r="F337" s="238"/>
      <c r="G337" s="234" t="s">
        <v>1665</v>
      </c>
      <c r="H337" s="235">
        <v>55245</v>
      </c>
      <c r="I337" s="271">
        <v>55261</v>
      </c>
      <c r="J337" s="272"/>
    </row>
    <row r="338" spans="1:10">
      <c r="A338" s="229">
        <v>305</v>
      </c>
      <c r="B338" s="230">
        <v>200</v>
      </c>
      <c r="C338" s="230">
        <v>100</v>
      </c>
      <c r="D338" s="230">
        <v>400</v>
      </c>
      <c r="E338" s="238">
        <v>20</v>
      </c>
      <c r="F338" s="238"/>
      <c r="G338" s="234" t="s">
        <v>1666</v>
      </c>
      <c r="H338" s="235">
        <v>7320</v>
      </c>
      <c r="I338" s="271">
        <v>0</v>
      </c>
      <c r="J338" s="272"/>
    </row>
    <row r="339" spans="1:10">
      <c r="A339" s="229">
        <v>305</v>
      </c>
      <c r="B339" s="230">
        <v>200</v>
      </c>
      <c r="C339" s="230">
        <v>100</v>
      </c>
      <c r="D339" s="238">
        <v>450</v>
      </c>
      <c r="E339" s="238"/>
      <c r="F339" s="238"/>
      <c r="G339" s="234" t="s">
        <v>1667</v>
      </c>
      <c r="H339" s="235">
        <v>795456</v>
      </c>
      <c r="I339" s="271">
        <v>794121</v>
      </c>
      <c r="J339" s="272" t="s">
        <v>2133</v>
      </c>
    </row>
    <row r="340" spans="1:10">
      <c r="A340" s="229">
        <v>305</v>
      </c>
      <c r="B340" s="230">
        <v>200</v>
      </c>
      <c r="C340" s="230">
        <v>100</v>
      </c>
      <c r="D340" s="270">
        <v>500</v>
      </c>
      <c r="E340" s="270"/>
      <c r="F340" s="270"/>
      <c r="G340" s="277" t="s">
        <v>1158</v>
      </c>
      <c r="H340" s="278">
        <v>0</v>
      </c>
      <c r="I340" s="279">
        <v>0</v>
      </c>
      <c r="J340" s="290" t="s">
        <v>2134</v>
      </c>
    </row>
    <row r="341" spans="1:10">
      <c r="A341" s="229">
        <v>305</v>
      </c>
      <c r="B341" s="230">
        <v>200</v>
      </c>
      <c r="C341" s="230">
        <v>100</v>
      </c>
      <c r="D341" s="270">
        <v>500</v>
      </c>
      <c r="E341" s="238">
        <v>10</v>
      </c>
      <c r="F341" s="238"/>
      <c r="G341" s="234" t="s">
        <v>1159</v>
      </c>
      <c r="H341" s="235">
        <v>199677</v>
      </c>
      <c r="I341" s="271">
        <v>186222</v>
      </c>
      <c r="J341" s="272"/>
    </row>
    <row r="342" spans="1:10">
      <c r="A342" s="229">
        <v>305</v>
      </c>
      <c r="B342" s="230">
        <v>200</v>
      </c>
      <c r="C342" s="230">
        <v>100</v>
      </c>
      <c r="D342" s="270">
        <v>500</v>
      </c>
      <c r="E342" s="238">
        <v>20</v>
      </c>
      <c r="F342" s="238"/>
      <c r="G342" s="234" t="s">
        <v>1160</v>
      </c>
      <c r="H342" s="235">
        <v>943</v>
      </c>
      <c r="I342" s="271">
        <v>891</v>
      </c>
      <c r="J342" s="272"/>
    </row>
    <row r="343" spans="1:10">
      <c r="A343" s="229">
        <v>305</v>
      </c>
      <c r="B343" s="230">
        <v>200</v>
      </c>
      <c r="C343" s="230">
        <v>100</v>
      </c>
      <c r="D343" s="270">
        <v>500</v>
      </c>
      <c r="E343" s="238">
        <v>30</v>
      </c>
      <c r="F343" s="238"/>
      <c r="G343" s="234" t="s">
        <v>1161</v>
      </c>
      <c r="H343" s="235">
        <v>407</v>
      </c>
      <c r="I343" s="271">
        <v>407</v>
      </c>
      <c r="J343" s="272"/>
    </row>
    <row r="344" spans="1:10">
      <c r="A344" s="229">
        <v>305</v>
      </c>
      <c r="B344" s="230">
        <v>200</v>
      </c>
      <c r="C344" s="230">
        <v>100</v>
      </c>
      <c r="D344" s="270">
        <v>500</v>
      </c>
      <c r="E344" s="238">
        <v>40</v>
      </c>
      <c r="F344" s="238"/>
      <c r="G344" s="234" t="s">
        <v>1162</v>
      </c>
      <c r="H344" s="235">
        <v>0</v>
      </c>
      <c r="I344" s="271">
        <v>0</v>
      </c>
      <c r="J344" s="272"/>
    </row>
    <row r="345" spans="1:10">
      <c r="A345" s="229">
        <v>305</v>
      </c>
      <c r="B345" s="230">
        <v>200</v>
      </c>
      <c r="C345" s="230">
        <v>100</v>
      </c>
      <c r="D345" s="270">
        <v>500</v>
      </c>
      <c r="E345" s="238">
        <v>50</v>
      </c>
      <c r="F345" s="238"/>
      <c r="G345" s="234" t="s">
        <v>1158</v>
      </c>
      <c r="H345" s="235">
        <v>0</v>
      </c>
      <c r="I345" s="271">
        <v>0</v>
      </c>
      <c r="J345" s="272"/>
    </row>
    <row r="346" spans="1:10">
      <c r="A346" s="229">
        <v>305</v>
      </c>
      <c r="B346" s="230">
        <v>200</v>
      </c>
      <c r="C346" s="230">
        <v>100</v>
      </c>
      <c r="D346" s="230">
        <v>550</v>
      </c>
      <c r="E346" s="230"/>
      <c r="F346" s="230"/>
      <c r="G346" s="231" t="s">
        <v>1163</v>
      </c>
      <c r="H346" s="235">
        <v>0</v>
      </c>
      <c r="I346" s="271">
        <v>0</v>
      </c>
      <c r="J346" s="272"/>
    </row>
    <row r="347" spans="1:10">
      <c r="A347" s="229">
        <v>305</v>
      </c>
      <c r="B347" s="230">
        <v>200</v>
      </c>
      <c r="C347" s="230">
        <v>100</v>
      </c>
      <c r="D347" s="230">
        <v>550</v>
      </c>
      <c r="E347" s="238">
        <v>10</v>
      </c>
      <c r="F347" s="238"/>
      <c r="G347" s="234" t="s">
        <v>1164</v>
      </c>
      <c r="H347" s="235">
        <v>0</v>
      </c>
      <c r="I347" s="271">
        <v>0</v>
      </c>
      <c r="J347" s="272" t="s">
        <v>2135</v>
      </c>
    </row>
    <row r="348" spans="1:10">
      <c r="A348" s="229">
        <v>305</v>
      </c>
      <c r="B348" s="230">
        <v>200</v>
      </c>
      <c r="C348" s="230">
        <v>100</v>
      </c>
      <c r="D348" s="230">
        <v>550</v>
      </c>
      <c r="E348" s="238">
        <v>20</v>
      </c>
      <c r="F348" s="238"/>
      <c r="G348" s="234" t="s">
        <v>1165</v>
      </c>
      <c r="H348" s="235">
        <v>65578</v>
      </c>
      <c r="I348" s="271">
        <v>59600</v>
      </c>
      <c r="J348" s="272" t="s">
        <v>2136</v>
      </c>
    </row>
    <row r="349" spans="1:10">
      <c r="A349" s="229">
        <v>305</v>
      </c>
      <c r="B349" s="230">
        <v>200</v>
      </c>
      <c r="C349" s="230">
        <v>100</v>
      </c>
      <c r="D349" s="230">
        <v>600</v>
      </c>
      <c r="E349" s="230"/>
      <c r="F349" s="230"/>
      <c r="G349" s="231" t="s">
        <v>1166</v>
      </c>
      <c r="H349" s="235">
        <v>0</v>
      </c>
      <c r="I349" s="271">
        <v>0</v>
      </c>
      <c r="J349" s="272"/>
    </row>
    <row r="350" spans="1:10">
      <c r="A350" s="229">
        <v>305</v>
      </c>
      <c r="B350" s="230">
        <v>200</v>
      </c>
      <c r="C350" s="230">
        <v>100</v>
      </c>
      <c r="D350" s="230">
        <v>600</v>
      </c>
      <c r="E350" s="238">
        <v>10</v>
      </c>
      <c r="F350" s="238"/>
      <c r="G350" s="234" t="s">
        <v>1167</v>
      </c>
      <c r="H350" s="235">
        <v>514598</v>
      </c>
      <c r="I350" s="271">
        <v>489339</v>
      </c>
      <c r="J350" s="272" t="s">
        <v>2137</v>
      </c>
    </row>
    <row r="351" spans="1:10">
      <c r="A351" s="229">
        <v>305</v>
      </c>
      <c r="B351" s="230">
        <v>200</v>
      </c>
      <c r="C351" s="230">
        <v>100</v>
      </c>
      <c r="D351" s="230">
        <v>600</v>
      </c>
      <c r="E351" s="230">
        <v>20</v>
      </c>
      <c r="F351" s="230"/>
      <c r="G351" s="231" t="s">
        <v>1168</v>
      </c>
      <c r="H351" s="235">
        <v>0</v>
      </c>
      <c r="I351" s="271">
        <v>0</v>
      </c>
      <c r="J351" s="272" t="s">
        <v>2138</v>
      </c>
    </row>
    <row r="352" spans="1:10">
      <c r="A352" s="229">
        <v>305</v>
      </c>
      <c r="B352" s="230">
        <v>200</v>
      </c>
      <c r="C352" s="230">
        <v>100</v>
      </c>
      <c r="D352" s="230">
        <v>600</v>
      </c>
      <c r="E352" s="230">
        <v>20</v>
      </c>
      <c r="F352" s="238">
        <v>5</v>
      </c>
      <c r="G352" s="234" t="s">
        <v>1169</v>
      </c>
      <c r="H352" s="235">
        <v>23809</v>
      </c>
      <c r="I352" s="271">
        <v>0</v>
      </c>
      <c r="J352" s="272"/>
    </row>
    <row r="353" spans="1:10" s="291" customFormat="1">
      <c r="A353" s="229">
        <v>305</v>
      </c>
      <c r="B353" s="230">
        <v>200</v>
      </c>
      <c r="C353" s="230">
        <v>100</v>
      </c>
      <c r="D353" s="230">
        <v>600</v>
      </c>
      <c r="E353" s="230">
        <v>20</v>
      </c>
      <c r="F353" s="238">
        <v>10</v>
      </c>
      <c r="G353" s="234" t="s">
        <v>1170</v>
      </c>
      <c r="H353" s="235">
        <v>0</v>
      </c>
      <c r="I353" s="271">
        <v>0</v>
      </c>
      <c r="J353" s="272"/>
    </row>
    <row r="354" spans="1:10">
      <c r="A354" s="229">
        <v>305</v>
      </c>
      <c r="B354" s="230">
        <v>200</v>
      </c>
      <c r="C354" s="230">
        <v>100</v>
      </c>
      <c r="D354" s="230">
        <v>600</v>
      </c>
      <c r="E354" s="230">
        <v>30</v>
      </c>
      <c r="F354" s="230"/>
      <c r="G354" s="231" t="s">
        <v>1171</v>
      </c>
      <c r="H354" s="235">
        <v>0</v>
      </c>
      <c r="I354" s="271">
        <v>0</v>
      </c>
      <c r="J354" s="272" t="s">
        <v>993</v>
      </c>
    </row>
    <row r="355" spans="1:10">
      <c r="A355" s="229">
        <v>305</v>
      </c>
      <c r="B355" s="230">
        <v>200</v>
      </c>
      <c r="C355" s="230">
        <v>100</v>
      </c>
      <c r="D355" s="230">
        <v>600</v>
      </c>
      <c r="E355" s="230">
        <v>30</v>
      </c>
      <c r="F355" s="238">
        <v>5</v>
      </c>
      <c r="G355" s="234" t="s">
        <v>1172</v>
      </c>
      <c r="H355" s="235">
        <v>357734</v>
      </c>
      <c r="I355" s="235">
        <v>357647</v>
      </c>
      <c r="J355" s="272"/>
    </row>
    <row r="356" spans="1:10">
      <c r="A356" s="229">
        <v>305</v>
      </c>
      <c r="B356" s="230">
        <v>200</v>
      </c>
      <c r="C356" s="230">
        <v>100</v>
      </c>
      <c r="D356" s="230">
        <v>600</v>
      </c>
      <c r="E356" s="230">
        <v>30</v>
      </c>
      <c r="F356" s="238">
        <v>10</v>
      </c>
      <c r="G356" s="234" t="s">
        <v>1173</v>
      </c>
      <c r="H356" s="235">
        <v>28105</v>
      </c>
      <c r="I356" s="271">
        <v>28105</v>
      </c>
      <c r="J356" s="272"/>
    </row>
    <row r="357" spans="1:10">
      <c r="A357" s="229">
        <v>305</v>
      </c>
      <c r="B357" s="230">
        <v>200</v>
      </c>
      <c r="C357" s="230">
        <v>100</v>
      </c>
      <c r="D357" s="230">
        <v>600</v>
      </c>
      <c r="E357" s="230">
        <v>30</v>
      </c>
      <c r="F357" s="233">
        <v>15</v>
      </c>
      <c r="G357" s="245" t="s">
        <v>1174</v>
      </c>
      <c r="H357" s="246">
        <v>6477</v>
      </c>
      <c r="I357" s="292">
        <v>6405</v>
      </c>
      <c r="J357" s="281"/>
    </row>
    <row r="358" spans="1:10">
      <c r="A358" s="229">
        <v>305</v>
      </c>
      <c r="B358" s="230">
        <v>200</v>
      </c>
      <c r="C358" s="230">
        <v>100</v>
      </c>
      <c r="D358" s="230">
        <v>600</v>
      </c>
      <c r="E358" s="230">
        <v>30</v>
      </c>
      <c r="F358" s="233">
        <v>20</v>
      </c>
      <c r="G358" s="245" t="s">
        <v>1175</v>
      </c>
      <c r="H358" s="246">
        <v>0</v>
      </c>
      <c r="I358" s="292">
        <v>135</v>
      </c>
      <c r="J358" s="281"/>
    </row>
    <row r="359" spans="1:10">
      <c r="A359" s="229">
        <v>305</v>
      </c>
      <c r="B359" s="230">
        <v>200</v>
      </c>
      <c r="C359" s="230">
        <v>100</v>
      </c>
      <c r="D359" s="230">
        <v>600</v>
      </c>
      <c r="E359" s="230">
        <v>30</v>
      </c>
      <c r="F359" s="238">
        <v>25</v>
      </c>
      <c r="G359" s="234" t="s">
        <v>1176</v>
      </c>
      <c r="H359" s="235">
        <v>0</v>
      </c>
      <c r="I359" s="271">
        <v>0</v>
      </c>
      <c r="J359" s="272"/>
    </row>
    <row r="360" spans="1:10">
      <c r="A360" s="229">
        <v>305</v>
      </c>
      <c r="B360" s="230">
        <v>200</v>
      </c>
      <c r="C360" s="230">
        <v>100</v>
      </c>
      <c r="D360" s="230">
        <v>600</v>
      </c>
      <c r="E360" s="230">
        <v>30</v>
      </c>
      <c r="F360" s="238">
        <v>30</v>
      </c>
      <c r="G360" s="234" t="s">
        <v>1177</v>
      </c>
      <c r="H360" s="235">
        <v>3378</v>
      </c>
      <c r="I360" s="271">
        <v>3378</v>
      </c>
      <c r="J360" s="272"/>
    </row>
    <row r="361" spans="1:10">
      <c r="A361" s="229">
        <v>305</v>
      </c>
      <c r="B361" s="230">
        <v>200</v>
      </c>
      <c r="C361" s="230">
        <v>100</v>
      </c>
      <c r="D361" s="230">
        <v>600</v>
      </c>
      <c r="E361" s="230">
        <v>30</v>
      </c>
      <c r="F361" s="238">
        <v>35</v>
      </c>
      <c r="G361" s="234" t="s">
        <v>1178</v>
      </c>
      <c r="H361" s="235">
        <v>88052</v>
      </c>
      <c r="I361" s="271">
        <v>126844</v>
      </c>
      <c r="J361" s="272"/>
    </row>
    <row r="362" spans="1:10">
      <c r="A362" s="229">
        <v>305</v>
      </c>
      <c r="B362" s="230">
        <v>200</v>
      </c>
      <c r="C362" s="230">
        <v>100</v>
      </c>
      <c r="D362" s="230">
        <v>600</v>
      </c>
      <c r="E362" s="230">
        <v>30</v>
      </c>
      <c r="F362" s="238">
        <v>40</v>
      </c>
      <c r="G362" s="234" t="s">
        <v>1179</v>
      </c>
      <c r="H362" s="235">
        <v>25602</v>
      </c>
      <c r="I362" s="271">
        <v>25603</v>
      </c>
      <c r="J362" s="272"/>
    </row>
    <row r="363" spans="1:10">
      <c r="A363" s="229">
        <v>305</v>
      </c>
      <c r="B363" s="230">
        <v>200</v>
      </c>
      <c r="C363" s="230">
        <v>100</v>
      </c>
      <c r="D363" s="230">
        <v>600</v>
      </c>
      <c r="E363" s="230">
        <v>30</v>
      </c>
      <c r="F363" s="238">
        <v>45</v>
      </c>
      <c r="G363" s="234" t="s">
        <v>1180</v>
      </c>
      <c r="H363" s="235">
        <v>498</v>
      </c>
      <c r="I363" s="271">
        <v>1634</v>
      </c>
      <c r="J363" s="272"/>
    </row>
    <row r="364" spans="1:10">
      <c r="A364" s="229">
        <v>305</v>
      </c>
      <c r="B364" s="230">
        <v>200</v>
      </c>
      <c r="C364" s="230">
        <v>100</v>
      </c>
      <c r="D364" s="230">
        <v>600</v>
      </c>
      <c r="E364" s="230">
        <v>30</v>
      </c>
      <c r="F364" s="238">
        <v>50</v>
      </c>
      <c r="G364" s="234" t="s">
        <v>1181</v>
      </c>
      <c r="H364" s="235">
        <v>259853</v>
      </c>
      <c r="I364" s="271">
        <v>177251</v>
      </c>
      <c r="J364" s="322"/>
    </row>
    <row r="365" spans="1:10">
      <c r="A365" s="229">
        <v>305</v>
      </c>
      <c r="B365" s="230">
        <v>200</v>
      </c>
      <c r="C365" s="230">
        <v>100</v>
      </c>
      <c r="D365" s="230">
        <v>600</v>
      </c>
      <c r="E365" s="230">
        <v>30</v>
      </c>
      <c r="F365" s="238">
        <v>55</v>
      </c>
      <c r="G365" s="234" t="s">
        <v>1182</v>
      </c>
      <c r="H365" s="235">
        <v>21901</v>
      </c>
      <c r="I365" s="271">
        <v>3594</v>
      </c>
      <c r="J365" s="272"/>
    </row>
    <row r="366" spans="1:10">
      <c r="A366" s="229">
        <v>305</v>
      </c>
      <c r="B366" s="230">
        <v>200</v>
      </c>
      <c r="C366" s="230">
        <v>100</v>
      </c>
      <c r="D366" s="230">
        <v>600</v>
      </c>
      <c r="E366" s="230">
        <v>30</v>
      </c>
      <c r="F366" s="238">
        <v>60</v>
      </c>
      <c r="G366" s="234" t="s">
        <v>1183</v>
      </c>
      <c r="H366" s="235">
        <v>0</v>
      </c>
      <c r="I366" s="271">
        <v>0</v>
      </c>
      <c r="J366" s="272"/>
    </row>
    <row r="367" spans="1:10">
      <c r="A367" s="229">
        <v>305</v>
      </c>
      <c r="B367" s="230">
        <v>200</v>
      </c>
      <c r="C367" s="230">
        <v>100</v>
      </c>
      <c r="D367" s="230">
        <v>600</v>
      </c>
      <c r="E367" s="230">
        <v>30</v>
      </c>
      <c r="F367" s="238">
        <v>65</v>
      </c>
      <c r="G367" s="234" t="s">
        <v>1184</v>
      </c>
      <c r="H367" s="235">
        <v>62009</v>
      </c>
      <c r="I367" s="271">
        <v>33209</v>
      </c>
      <c r="J367" s="272"/>
    </row>
    <row r="368" spans="1:10">
      <c r="A368" s="229">
        <v>305</v>
      </c>
      <c r="B368" s="230">
        <v>200</v>
      </c>
      <c r="C368" s="230">
        <v>100</v>
      </c>
      <c r="D368" s="230">
        <v>600</v>
      </c>
      <c r="E368" s="230">
        <v>30</v>
      </c>
      <c r="F368" s="238">
        <v>80</v>
      </c>
      <c r="G368" s="234" t="s">
        <v>1185</v>
      </c>
      <c r="H368" s="235">
        <v>0</v>
      </c>
      <c r="I368" s="271">
        <v>0</v>
      </c>
      <c r="J368" s="272"/>
    </row>
    <row r="369" spans="1:10">
      <c r="A369" s="229">
        <v>305</v>
      </c>
      <c r="B369" s="230">
        <v>200</v>
      </c>
      <c r="C369" s="230">
        <v>100</v>
      </c>
      <c r="D369" s="230">
        <v>600</v>
      </c>
      <c r="E369" s="230">
        <v>30</v>
      </c>
      <c r="F369" s="238">
        <v>90</v>
      </c>
      <c r="G369" s="234" t="s">
        <v>1171</v>
      </c>
      <c r="H369" s="235">
        <v>626721</v>
      </c>
      <c r="I369" s="271">
        <v>624604</v>
      </c>
      <c r="J369" s="322"/>
    </row>
    <row r="370" spans="1:10">
      <c r="A370" s="229">
        <v>305</v>
      </c>
      <c r="B370" s="230">
        <v>200</v>
      </c>
      <c r="C370" s="230">
        <v>200</v>
      </c>
      <c r="D370" s="230"/>
      <c r="E370" s="230"/>
      <c r="F370" s="230"/>
      <c r="G370" s="231" t="s">
        <v>1186</v>
      </c>
      <c r="H370" s="235">
        <v>0</v>
      </c>
      <c r="I370" s="271">
        <v>0</v>
      </c>
      <c r="J370" s="272"/>
    </row>
    <row r="371" spans="1:10">
      <c r="A371" s="229">
        <v>305</v>
      </c>
      <c r="B371" s="230">
        <v>200</v>
      </c>
      <c r="C371" s="230">
        <v>200</v>
      </c>
      <c r="D371" s="238">
        <v>100</v>
      </c>
      <c r="E371" s="238"/>
      <c r="F371" s="238"/>
      <c r="G371" s="234" t="s">
        <v>1187</v>
      </c>
      <c r="H371" s="235">
        <v>2321</v>
      </c>
      <c r="I371" s="271">
        <v>2287</v>
      </c>
      <c r="J371" s="272" t="s">
        <v>994</v>
      </c>
    </row>
    <row r="372" spans="1:10">
      <c r="A372" s="229">
        <v>305</v>
      </c>
      <c r="B372" s="230">
        <v>200</v>
      </c>
      <c r="C372" s="230">
        <v>200</v>
      </c>
      <c r="D372" s="238">
        <v>200</v>
      </c>
      <c r="E372" s="238"/>
      <c r="F372" s="238"/>
      <c r="G372" s="234" t="s">
        <v>1188</v>
      </c>
      <c r="H372" s="235">
        <v>0</v>
      </c>
      <c r="I372" s="271">
        <v>0</v>
      </c>
      <c r="J372" s="272" t="s">
        <v>2139</v>
      </c>
    </row>
    <row r="373" spans="1:10">
      <c r="A373" s="229">
        <v>305</v>
      </c>
      <c r="B373" s="230">
        <v>200</v>
      </c>
      <c r="C373" s="230">
        <v>200</v>
      </c>
      <c r="D373" s="230">
        <v>300</v>
      </c>
      <c r="E373" s="230"/>
      <c r="F373" s="230"/>
      <c r="G373" s="231" t="s">
        <v>1189</v>
      </c>
      <c r="H373" s="235">
        <v>0</v>
      </c>
      <c r="I373" s="271">
        <v>0</v>
      </c>
      <c r="J373" s="272"/>
    </row>
    <row r="374" spans="1:10">
      <c r="A374" s="229">
        <v>305</v>
      </c>
      <c r="B374" s="230">
        <v>200</v>
      </c>
      <c r="C374" s="230">
        <v>200</v>
      </c>
      <c r="D374" s="230">
        <v>300</v>
      </c>
      <c r="E374" s="230">
        <v>10</v>
      </c>
      <c r="F374" s="230"/>
      <c r="G374" s="231" t="s">
        <v>1190</v>
      </c>
      <c r="H374" s="235">
        <v>0</v>
      </c>
      <c r="I374" s="271">
        <v>0</v>
      </c>
      <c r="J374" s="272" t="s">
        <v>548</v>
      </c>
    </row>
    <row r="375" spans="1:10">
      <c r="A375" s="229">
        <v>305</v>
      </c>
      <c r="B375" s="230">
        <v>200</v>
      </c>
      <c r="C375" s="230">
        <v>200</v>
      </c>
      <c r="D375" s="230">
        <v>300</v>
      </c>
      <c r="E375" s="230">
        <v>10</v>
      </c>
      <c r="F375" s="238">
        <v>5</v>
      </c>
      <c r="G375" s="234" t="s">
        <v>1191</v>
      </c>
      <c r="H375" s="235">
        <v>6916</v>
      </c>
      <c r="I375" s="271">
        <v>8524</v>
      </c>
      <c r="J375" s="272"/>
    </row>
    <row r="376" spans="1:10">
      <c r="A376" s="229">
        <v>305</v>
      </c>
      <c r="B376" s="230">
        <v>200</v>
      </c>
      <c r="C376" s="230">
        <v>200</v>
      </c>
      <c r="D376" s="230">
        <v>300</v>
      </c>
      <c r="E376" s="230">
        <v>10</v>
      </c>
      <c r="F376" s="238">
        <v>10</v>
      </c>
      <c r="G376" s="234" t="s">
        <v>1192</v>
      </c>
      <c r="H376" s="235">
        <v>0</v>
      </c>
      <c r="I376" s="271">
        <v>0</v>
      </c>
      <c r="J376" s="272"/>
    </row>
    <row r="377" spans="1:10">
      <c r="A377" s="229">
        <v>305</v>
      </c>
      <c r="B377" s="230">
        <v>200</v>
      </c>
      <c r="C377" s="230">
        <v>200</v>
      </c>
      <c r="D377" s="230">
        <v>300</v>
      </c>
      <c r="E377" s="230">
        <v>10</v>
      </c>
      <c r="F377" s="238">
        <v>15</v>
      </c>
      <c r="G377" s="234" t="s">
        <v>1193</v>
      </c>
      <c r="H377" s="235">
        <v>33110</v>
      </c>
      <c r="I377" s="271">
        <v>35488</v>
      </c>
      <c r="J377" s="272"/>
    </row>
    <row r="378" spans="1:10">
      <c r="A378" s="229">
        <v>305</v>
      </c>
      <c r="B378" s="230">
        <v>200</v>
      </c>
      <c r="C378" s="230">
        <v>200</v>
      </c>
      <c r="D378" s="230">
        <v>300</v>
      </c>
      <c r="E378" s="230">
        <v>10</v>
      </c>
      <c r="F378" s="238">
        <v>20</v>
      </c>
      <c r="G378" s="234" t="s">
        <v>1194</v>
      </c>
      <c r="H378" s="235">
        <v>0</v>
      </c>
      <c r="I378" s="271">
        <v>0</v>
      </c>
      <c r="J378" s="272"/>
    </row>
    <row r="379" spans="1:10">
      <c r="A379" s="229">
        <v>305</v>
      </c>
      <c r="B379" s="230">
        <v>200</v>
      </c>
      <c r="C379" s="230">
        <v>200</v>
      </c>
      <c r="D379" s="230">
        <v>300</v>
      </c>
      <c r="E379" s="230">
        <v>10</v>
      </c>
      <c r="F379" s="238">
        <v>90</v>
      </c>
      <c r="G379" s="234" t="s">
        <v>1195</v>
      </c>
      <c r="H379" s="235">
        <v>0</v>
      </c>
      <c r="I379" s="271">
        <v>83</v>
      </c>
      <c r="J379" s="272"/>
    </row>
    <row r="380" spans="1:10">
      <c r="A380" s="229">
        <v>305</v>
      </c>
      <c r="B380" s="230">
        <v>200</v>
      </c>
      <c r="C380" s="230">
        <v>200</v>
      </c>
      <c r="D380" s="230">
        <v>300</v>
      </c>
      <c r="E380" s="238">
        <v>20</v>
      </c>
      <c r="F380" s="238"/>
      <c r="G380" s="234" t="s">
        <v>1196</v>
      </c>
      <c r="H380" s="235">
        <v>0</v>
      </c>
      <c r="I380" s="271">
        <v>0</v>
      </c>
      <c r="J380" s="272" t="s">
        <v>549</v>
      </c>
    </row>
    <row r="381" spans="1:10">
      <c r="A381" s="229">
        <v>305</v>
      </c>
      <c r="B381" s="230">
        <v>200</v>
      </c>
      <c r="C381" s="230">
        <v>200</v>
      </c>
      <c r="D381" s="230">
        <v>300</v>
      </c>
      <c r="E381" s="238">
        <v>30</v>
      </c>
      <c r="F381" s="238"/>
      <c r="G381" s="234" t="s">
        <v>377</v>
      </c>
      <c r="H381" s="235">
        <v>0</v>
      </c>
      <c r="I381" s="271">
        <v>0</v>
      </c>
      <c r="J381" s="272" t="s">
        <v>550</v>
      </c>
    </row>
    <row r="382" spans="1:10">
      <c r="A382" s="229">
        <v>305</v>
      </c>
      <c r="B382" s="230">
        <v>200</v>
      </c>
      <c r="C382" s="230">
        <v>200</v>
      </c>
      <c r="D382" s="230">
        <v>300</v>
      </c>
      <c r="E382" s="238">
        <v>40</v>
      </c>
      <c r="F382" s="238"/>
      <c r="G382" s="234" t="s">
        <v>378</v>
      </c>
      <c r="H382" s="235">
        <v>307834</v>
      </c>
      <c r="I382" s="271">
        <v>313654</v>
      </c>
      <c r="J382" s="272" t="s">
        <v>551</v>
      </c>
    </row>
    <row r="383" spans="1:10">
      <c r="A383" s="229">
        <v>305</v>
      </c>
      <c r="B383" s="230">
        <v>200</v>
      </c>
      <c r="C383" s="230">
        <v>200</v>
      </c>
      <c r="D383" s="230">
        <v>300</v>
      </c>
      <c r="E383" s="230">
        <v>50</v>
      </c>
      <c r="F383" s="230"/>
      <c r="G383" s="231" t="s">
        <v>379</v>
      </c>
      <c r="H383" s="235">
        <v>0</v>
      </c>
      <c r="I383" s="271">
        <v>0</v>
      </c>
      <c r="J383" s="272" t="s">
        <v>552</v>
      </c>
    </row>
    <row r="384" spans="1:10">
      <c r="A384" s="229">
        <v>305</v>
      </c>
      <c r="B384" s="230">
        <v>200</v>
      </c>
      <c r="C384" s="230">
        <v>200</v>
      </c>
      <c r="D384" s="230">
        <v>300</v>
      </c>
      <c r="E384" s="230">
        <v>50</v>
      </c>
      <c r="F384" s="238">
        <v>10</v>
      </c>
      <c r="G384" s="234" t="s">
        <v>380</v>
      </c>
      <c r="H384" s="235">
        <v>0</v>
      </c>
      <c r="I384" s="271">
        <v>0</v>
      </c>
      <c r="J384" s="272"/>
    </row>
    <row r="385" spans="1:10">
      <c r="A385" s="229">
        <v>305</v>
      </c>
      <c r="B385" s="230">
        <v>200</v>
      </c>
      <c r="C385" s="230">
        <v>200</v>
      </c>
      <c r="D385" s="230">
        <v>300</v>
      </c>
      <c r="E385" s="230">
        <v>50</v>
      </c>
      <c r="F385" s="238">
        <v>20</v>
      </c>
      <c r="G385" s="234" t="s">
        <v>381</v>
      </c>
      <c r="H385" s="235">
        <v>23333</v>
      </c>
      <c r="I385" s="271">
        <v>27500</v>
      </c>
      <c r="J385" s="272"/>
    </row>
    <row r="386" spans="1:10">
      <c r="A386" s="229">
        <v>305</v>
      </c>
      <c r="B386" s="230">
        <v>200</v>
      </c>
      <c r="C386" s="230">
        <v>200</v>
      </c>
      <c r="D386" s="230">
        <v>300</v>
      </c>
      <c r="E386" s="230">
        <v>50</v>
      </c>
      <c r="F386" s="238">
        <v>30</v>
      </c>
      <c r="G386" s="234" t="s">
        <v>382</v>
      </c>
      <c r="H386" s="235">
        <v>0</v>
      </c>
      <c r="I386" s="271">
        <v>0</v>
      </c>
      <c r="J386" s="272"/>
    </row>
    <row r="387" spans="1:10">
      <c r="A387" s="229">
        <v>305</v>
      </c>
      <c r="B387" s="230">
        <v>200</v>
      </c>
      <c r="C387" s="230">
        <v>200</v>
      </c>
      <c r="D387" s="230">
        <v>300</v>
      </c>
      <c r="E387" s="230">
        <v>50</v>
      </c>
      <c r="F387" s="238">
        <v>40</v>
      </c>
      <c r="G387" s="234" t="s">
        <v>383</v>
      </c>
      <c r="H387" s="235">
        <v>3730</v>
      </c>
      <c r="I387" s="271">
        <v>2900</v>
      </c>
      <c r="J387" s="272"/>
    </row>
    <row r="388" spans="1:10">
      <c r="A388" s="229">
        <v>305</v>
      </c>
      <c r="B388" s="230">
        <v>200</v>
      </c>
      <c r="C388" s="230">
        <v>200</v>
      </c>
      <c r="D388" s="230">
        <v>300</v>
      </c>
      <c r="E388" s="230">
        <v>50</v>
      </c>
      <c r="F388" s="238">
        <v>90</v>
      </c>
      <c r="G388" s="234" t="s">
        <v>379</v>
      </c>
      <c r="H388" s="235">
        <v>0</v>
      </c>
      <c r="I388" s="271">
        <v>0</v>
      </c>
      <c r="J388" s="272"/>
    </row>
    <row r="389" spans="1:10">
      <c r="A389" s="229">
        <v>305</v>
      </c>
      <c r="B389" s="230">
        <v>200</v>
      </c>
      <c r="C389" s="230">
        <v>200</v>
      </c>
      <c r="D389" s="230">
        <v>400</v>
      </c>
      <c r="E389" s="230"/>
      <c r="F389" s="230"/>
      <c r="G389" s="231" t="s">
        <v>384</v>
      </c>
      <c r="H389" s="235">
        <v>0</v>
      </c>
      <c r="I389" s="271">
        <v>0</v>
      </c>
      <c r="J389" s="272"/>
    </row>
    <row r="390" spans="1:10" ht="25.5">
      <c r="A390" s="229">
        <v>305</v>
      </c>
      <c r="B390" s="230">
        <v>200</v>
      </c>
      <c r="C390" s="230">
        <v>200</v>
      </c>
      <c r="D390" s="230">
        <v>400</v>
      </c>
      <c r="E390" s="238">
        <v>10</v>
      </c>
      <c r="F390" s="238"/>
      <c r="G390" s="234" t="s">
        <v>385</v>
      </c>
      <c r="H390" s="235">
        <v>0</v>
      </c>
      <c r="I390" s="271">
        <v>0</v>
      </c>
      <c r="J390" s="272" t="s">
        <v>553</v>
      </c>
    </row>
    <row r="391" spans="1:10" ht="25.5">
      <c r="A391" s="229">
        <v>305</v>
      </c>
      <c r="B391" s="230">
        <v>200</v>
      </c>
      <c r="C391" s="230">
        <v>200</v>
      </c>
      <c r="D391" s="230">
        <v>400</v>
      </c>
      <c r="E391" s="238">
        <v>20</v>
      </c>
      <c r="F391" s="238"/>
      <c r="G391" s="234" t="s">
        <v>386</v>
      </c>
      <c r="H391" s="235">
        <v>0</v>
      </c>
      <c r="I391" s="271">
        <v>0</v>
      </c>
      <c r="J391" s="272" t="s">
        <v>554</v>
      </c>
    </row>
    <row r="392" spans="1:10" ht="25.5">
      <c r="A392" s="229">
        <v>305</v>
      </c>
      <c r="B392" s="230">
        <v>200</v>
      </c>
      <c r="C392" s="230">
        <v>200</v>
      </c>
      <c r="D392" s="230">
        <v>400</v>
      </c>
      <c r="E392" s="238">
        <v>30</v>
      </c>
      <c r="F392" s="238"/>
      <c r="G392" s="234" t="s">
        <v>387</v>
      </c>
      <c r="H392" s="235">
        <v>0</v>
      </c>
      <c r="I392" s="271">
        <v>0</v>
      </c>
      <c r="J392" s="272" t="s">
        <v>555</v>
      </c>
    </row>
    <row r="393" spans="1:10">
      <c r="A393" s="229">
        <v>305</v>
      </c>
      <c r="B393" s="230">
        <v>200</v>
      </c>
      <c r="C393" s="230">
        <v>300</v>
      </c>
      <c r="D393" s="230"/>
      <c r="E393" s="230"/>
      <c r="F393" s="230"/>
      <c r="G393" s="231" t="s">
        <v>388</v>
      </c>
      <c r="H393" s="235">
        <v>0</v>
      </c>
      <c r="I393" s="271">
        <v>0</v>
      </c>
      <c r="J393" s="272"/>
    </row>
    <row r="394" spans="1:10">
      <c r="A394" s="229">
        <v>305</v>
      </c>
      <c r="B394" s="230">
        <v>200</v>
      </c>
      <c r="C394" s="230">
        <v>300</v>
      </c>
      <c r="D394" s="238">
        <v>100</v>
      </c>
      <c r="E394" s="238"/>
      <c r="F394" s="238"/>
      <c r="G394" s="234" t="s">
        <v>1668</v>
      </c>
      <c r="H394" s="235">
        <v>0</v>
      </c>
      <c r="I394" s="271">
        <v>936</v>
      </c>
      <c r="J394" s="272" t="s">
        <v>574</v>
      </c>
    </row>
    <row r="395" spans="1:10">
      <c r="A395" s="229">
        <v>305</v>
      </c>
      <c r="B395" s="230">
        <v>200</v>
      </c>
      <c r="C395" s="230">
        <v>300</v>
      </c>
      <c r="D395" s="238">
        <v>200</v>
      </c>
      <c r="E395" s="238"/>
      <c r="F395" s="238"/>
      <c r="G395" s="234" t="s">
        <v>1669</v>
      </c>
      <c r="H395" s="235">
        <v>96454</v>
      </c>
      <c r="I395" s="271">
        <v>40068</v>
      </c>
      <c r="J395" s="272" t="s">
        <v>575</v>
      </c>
    </row>
    <row r="396" spans="1:10" s="228" customFormat="1">
      <c r="A396" s="222">
        <v>310</v>
      </c>
      <c r="B396" s="223">
        <v>0</v>
      </c>
      <c r="C396" s="223">
        <v>0</v>
      </c>
      <c r="D396" s="223">
        <v>0</v>
      </c>
      <c r="E396" s="223">
        <v>0</v>
      </c>
      <c r="F396" s="223">
        <v>0</v>
      </c>
      <c r="G396" s="266" t="s">
        <v>1670</v>
      </c>
      <c r="H396" s="282">
        <v>0</v>
      </c>
      <c r="I396" s="267">
        <v>0</v>
      </c>
      <c r="J396" s="268"/>
    </row>
    <row r="397" spans="1:10">
      <c r="A397" s="229">
        <v>310</v>
      </c>
      <c r="B397" s="238">
        <v>100</v>
      </c>
      <c r="C397" s="238"/>
      <c r="D397" s="238"/>
      <c r="E397" s="238"/>
      <c r="F397" s="238"/>
      <c r="G397" s="234" t="s">
        <v>1671</v>
      </c>
      <c r="H397" s="235">
        <v>33191</v>
      </c>
      <c r="I397" s="271">
        <v>59999</v>
      </c>
      <c r="J397" s="272" t="s">
        <v>576</v>
      </c>
    </row>
    <row r="398" spans="1:10">
      <c r="A398" s="229">
        <v>310</v>
      </c>
      <c r="B398" s="230">
        <v>200</v>
      </c>
      <c r="C398" s="230"/>
      <c r="D398" s="230"/>
      <c r="E398" s="230"/>
      <c r="F398" s="230"/>
      <c r="G398" s="231" t="s">
        <v>1672</v>
      </c>
      <c r="H398" s="235">
        <v>0</v>
      </c>
      <c r="I398" s="271">
        <v>0</v>
      </c>
      <c r="J398" s="272" t="s">
        <v>577</v>
      </c>
    </row>
    <row r="399" spans="1:10">
      <c r="A399" s="229">
        <v>310</v>
      </c>
      <c r="B399" s="230">
        <v>200</v>
      </c>
      <c r="C399" s="238">
        <v>100</v>
      </c>
      <c r="D399" s="238"/>
      <c r="E399" s="238"/>
      <c r="F399" s="238"/>
      <c r="G399" s="234" t="s">
        <v>1673</v>
      </c>
      <c r="H399" s="235">
        <v>42380</v>
      </c>
      <c r="I399" s="271">
        <v>35088</v>
      </c>
      <c r="J399" s="272"/>
    </row>
    <row r="400" spans="1:10">
      <c r="A400" s="229">
        <v>310</v>
      </c>
      <c r="B400" s="230">
        <v>200</v>
      </c>
      <c r="C400" s="238">
        <v>200</v>
      </c>
      <c r="D400" s="238"/>
      <c r="E400" s="238"/>
      <c r="F400" s="238"/>
      <c r="G400" s="234" t="s">
        <v>1674</v>
      </c>
      <c r="H400" s="235">
        <v>197173</v>
      </c>
      <c r="I400" s="271">
        <v>172372</v>
      </c>
      <c r="J400" s="272"/>
    </row>
    <row r="401" spans="1:10">
      <c r="A401" s="229">
        <v>310</v>
      </c>
      <c r="B401" s="230">
        <v>200</v>
      </c>
      <c r="C401" s="238">
        <v>300</v>
      </c>
      <c r="D401" s="238"/>
      <c r="E401" s="238"/>
      <c r="F401" s="238"/>
      <c r="G401" s="234" t="s">
        <v>1675</v>
      </c>
      <c r="H401" s="235">
        <v>0</v>
      </c>
      <c r="I401" s="271">
        <v>0</v>
      </c>
      <c r="J401" s="272"/>
    </row>
    <row r="402" spans="1:10">
      <c r="A402" s="229">
        <v>310</v>
      </c>
      <c r="B402" s="238">
        <v>300</v>
      </c>
      <c r="C402" s="238"/>
      <c r="D402" s="238"/>
      <c r="E402" s="238"/>
      <c r="F402" s="238"/>
      <c r="G402" s="234" t="s">
        <v>1676</v>
      </c>
      <c r="H402" s="235">
        <v>1180073</v>
      </c>
      <c r="I402" s="271">
        <v>1136859</v>
      </c>
      <c r="J402" s="272" t="s">
        <v>586</v>
      </c>
    </row>
    <row r="403" spans="1:10">
      <c r="A403" s="229">
        <v>310</v>
      </c>
      <c r="B403" s="238">
        <v>400</v>
      </c>
      <c r="C403" s="238"/>
      <c r="D403" s="238"/>
      <c r="E403" s="238"/>
      <c r="F403" s="238"/>
      <c r="G403" s="234" t="s">
        <v>1677</v>
      </c>
      <c r="H403" s="235">
        <v>0</v>
      </c>
      <c r="I403" s="271">
        <v>0</v>
      </c>
      <c r="J403" s="272" t="s">
        <v>587</v>
      </c>
    </row>
    <row r="404" spans="1:10">
      <c r="A404" s="229">
        <v>310</v>
      </c>
      <c r="B404" s="238">
        <v>500</v>
      </c>
      <c r="C404" s="238"/>
      <c r="D404" s="238"/>
      <c r="E404" s="238"/>
      <c r="F404" s="238"/>
      <c r="G404" s="234" t="s">
        <v>1678</v>
      </c>
      <c r="H404" s="235">
        <v>5226</v>
      </c>
      <c r="I404" s="271">
        <v>5013</v>
      </c>
      <c r="J404" s="272" t="s">
        <v>588</v>
      </c>
    </row>
    <row r="405" spans="1:10">
      <c r="A405" s="229">
        <v>310</v>
      </c>
      <c r="B405" s="230">
        <v>600</v>
      </c>
      <c r="C405" s="230"/>
      <c r="D405" s="230"/>
      <c r="E405" s="230"/>
      <c r="F405" s="230"/>
      <c r="G405" s="231" t="s">
        <v>1679</v>
      </c>
      <c r="H405" s="235">
        <v>0</v>
      </c>
      <c r="I405" s="271">
        <v>0</v>
      </c>
      <c r="J405" s="272" t="s">
        <v>589</v>
      </c>
    </row>
    <row r="406" spans="1:10">
      <c r="A406" s="229">
        <v>310</v>
      </c>
      <c r="B406" s="230">
        <v>600</v>
      </c>
      <c r="C406" s="238">
        <v>100</v>
      </c>
      <c r="D406" s="238"/>
      <c r="E406" s="238"/>
      <c r="F406" s="238"/>
      <c r="G406" s="234" t="s">
        <v>1680</v>
      </c>
      <c r="H406" s="235">
        <v>115372</v>
      </c>
      <c r="I406" s="271">
        <v>129545</v>
      </c>
      <c r="J406" s="272"/>
    </row>
    <row r="407" spans="1:10">
      <c r="A407" s="229">
        <v>310</v>
      </c>
      <c r="B407" s="230">
        <v>600</v>
      </c>
      <c r="C407" s="238">
        <v>200</v>
      </c>
      <c r="D407" s="238"/>
      <c r="E407" s="238"/>
      <c r="F407" s="238"/>
      <c r="G407" s="234" t="s">
        <v>1681</v>
      </c>
      <c r="H407" s="235">
        <v>2616</v>
      </c>
      <c r="I407" s="271">
        <v>0</v>
      </c>
      <c r="J407" s="272"/>
    </row>
    <row r="408" spans="1:10">
      <c r="A408" s="229">
        <v>310</v>
      </c>
      <c r="B408" s="230">
        <v>600</v>
      </c>
      <c r="C408" s="238">
        <v>300</v>
      </c>
      <c r="D408" s="238"/>
      <c r="E408" s="238"/>
      <c r="F408" s="238"/>
      <c r="G408" s="234" t="s">
        <v>1679</v>
      </c>
      <c r="H408" s="235">
        <v>670</v>
      </c>
      <c r="I408" s="271">
        <v>11210</v>
      </c>
      <c r="J408" s="272"/>
    </row>
    <row r="409" spans="1:10">
      <c r="A409" s="229">
        <v>310</v>
      </c>
      <c r="B409" s="238">
        <v>700</v>
      </c>
      <c r="C409" s="238"/>
      <c r="D409" s="238"/>
      <c r="E409" s="238"/>
      <c r="F409" s="238"/>
      <c r="G409" s="234" t="s">
        <v>1682</v>
      </c>
      <c r="H409" s="235">
        <v>0</v>
      </c>
      <c r="I409" s="271">
        <v>0</v>
      </c>
      <c r="J409" s="272" t="s">
        <v>590</v>
      </c>
    </row>
    <row r="410" spans="1:10" s="228" customFormat="1">
      <c r="A410" s="222">
        <v>315</v>
      </c>
      <c r="B410" s="223">
        <v>0</v>
      </c>
      <c r="C410" s="223">
        <v>0</v>
      </c>
      <c r="D410" s="223">
        <v>0</v>
      </c>
      <c r="E410" s="223">
        <v>0</v>
      </c>
      <c r="F410" s="223">
        <v>0</v>
      </c>
      <c r="G410" s="266" t="s">
        <v>1368</v>
      </c>
      <c r="H410" s="282">
        <v>0</v>
      </c>
      <c r="I410" s="267">
        <v>0</v>
      </c>
      <c r="J410" s="268"/>
    </row>
    <row r="411" spans="1:10">
      <c r="A411" s="229">
        <v>315</v>
      </c>
      <c r="B411" s="230">
        <v>100</v>
      </c>
      <c r="C411" s="230"/>
      <c r="D411" s="230"/>
      <c r="E411" s="230"/>
      <c r="F411" s="230"/>
      <c r="G411" s="231" t="s">
        <v>1683</v>
      </c>
      <c r="H411" s="235">
        <v>0</v>
      </c>
      <c r="I411" s="271">
        <v>0</v>
      </c>
      <c r="J411" s="272" t="s">
        <v>611</v>
      </c>
    </row>
    <row r="412" spans="1:10">
      <c r="A412" s="229">
        <v>315</v>
      </c>
      <c r="B412" s="230">
        <v>100</v>
      </c>
      <c r="C412" s="238">
        <v>100</v>
      </c>
      <c r="D412" s="238"/>
      <c r="E412" s="238"/>
      <c r="F412" s="238"/>
      <c r="G412" s="234" t="s">
        <v>1684</v>
      </c>
      <c r="H412" s="235">
        <v>25474</v>
      </c>
      <c r="I412" s="271">
        <v>25220</v>
      </c>
      <c r="J412" s="272"/>
    </row>
    <row r="413" spans="1:10">
      <c r="A413" s="229">
        <v>315</v>
      </c>
      <c r="B413" s="230">
        <v>100</v>
      </c>
      <c r="C413" s="238">
        <v>200</v>
      </c>
      <c r="D413" s="238"/>
      <c r="E413" s="238"/>
      <c r="F413" s="238"/>
      <c r="G413" s="234" t="s">
        <v>1685</v>
      </c>
      <c r="H413" s="235">
        <v>6868</v>
      </c>
      <c r="I413" s="271">
        <v>6236</v>
      </c>
      <c r="J413" s="272"/>
    </row>
    <row r="414" spans="1:10">
      <c r="A414" s="229">
        <v>315</v>
      </c>
      <c r="B414" s="230">
        <v>200</v>
      </c>
      <c r="C414" s="230"/>
      <c r="D414" s="230"/>
      <c r="E414" s="230"/>
      <c r="F414" s="230"/>
      <c r="G414" s="231" t="s">
        <v>1686</v>
      </c>
      <c r="H414" s="235">
        <v>0</v>
      </c>
      <c r="I414" s="271">
        <v>0</v>
      </c>
      <c r="J414" s="272"/>
    </row>
    <row r="415" spans="1:10">
      <c r="A415" s="229">
        <v>315</v>
      </c>
      <c r="B415" s="230">
        <v>200</v>
      </c>
      <c r="C415" s="238">
        <v>100</v>
      </c>
      <c r="D415" s="238"/>
      <c r="E415" s="238"/>
      <c r="F415" s="238"/>
      <c r="G415" s="234" t="s">
        <v>1687</v>
      </c>
      <c r="H415" s="235">
        <v>203137</v>
      </c>
      <c r="I415" s="271">
        <v>137417</v>
      </c>
      <c r="J415" s="272" t="s">
        <v>612</v>
      </c>
    </row>
    <row r="416" spans="1:10">
      <c r="A416" s="229">
        <v>315</v>
      </c>
      <c r="B416" s="230">
        <v>200</v>
      </c>
      <c r="C416" s="230">
        <v>200</v>
      </c>
      <c r="D416" s="230"/>
      <c r="E416" s="230"/>
      <c r="F416" s="230"/>
      <c r="G416" s="231" t="s">
        <v>1688</v>
      </c>
      <c r="H416" s="235">
        <v>0</v>
      </c>
      <c r="I416" s="271">
        <v>0</v>
      </c>
      <c r="J416" s="272" t="s">
        <v>613</v>
      </c>
    </row>
    <row r="417" spans="1:10">
      <c r="A417" s="229">
        <v>315</v>
      </c>
      <c r="B417" s="230">
        <v>200</v>
      </c>
      <c r="C417" s="230">
        <v>200</v>
      </c>
      <c r="D417" s="238">
        <v>100</v>
      </c>
      <c r="E417" s="238"/>
      <c r="F417" s="238"/>
      <c r="G417" s="234" t="s">
        <v>1689</v>
      </c>
      <c r="H417" s="235">
        <v>0</v>
      </c>
      <c r="I417" s="271">
        <v>0</v>
      </c>
      <c r="J417" s="272"/>
    </row>
    <row r="418" spans="1:10">
      <c r="A418" s="229">
        <v>315</v>
      </c>
      <c r="B418" s="230">
        <v>200</v>
      </c>
      <c r="C418" s="230">
        <v>200</v>
      </c>
      <c r="D418" s="238">
        <v>200</v>
      </c>
      <c r="E418" s="238"/>
      <c r="F418" s="238"/>
      <c r="G418" s="234" t="s">
        <v>1690</v>
      </c>
      <c r="H418" s="235">
        <v>11993</v>
      </c>
      <c r="I418" s="271">
        <v>16990</v>
      </c>
      <c r="J418" s="272"/>
    </row>
    <row r="419" spans="1:10">
      <c r="A419" s="229">
        <v>315</v>
      </c>
      <c r="B419" s="230">
        <v>200</v>
      </c>
      <c r="C419" s="230">
        <v>200</v>
      </c>
      <c r="D419" s="238">
        <v>300</v>
      </c>
      <c r="E419" s="238"/>
      <c r="F419" s="238"/>
      <c r="G419" s="234" t="s">
        <v>1691</v>
      </c>
      <c r="H419" s="235">
        <v>0</v>
      </c>
      <c r="I419" s="271">
        <v>0</v>
      </c>
      <c r="J419" s="272"/>
    </row>
    <row r="420" spans="1:10">
      <c r="A420" s="229">
        <v>315</v>
      </c>
      <c r="B420" s="230">
        <v>200</v>
      </c>
      <c r="C420" s="230">
        <v>200</v>
      </c>
      <c r="D420" s="238">
        <v>900</v>
      </c>
      <c r="E420" s="238"/>
      <c r="F420" s="238"/>
      <c r="G420" s="234" t="s">
        <v>1692</v>
      </c>
      <c r="H420" s="235">
        <v>0</v>
      </c>
      <c r="I420" s="271">
        <v>0</v>
      </c>
      <c r="J420" s="272"/>
    </row>
    <row r="421" spans="1:10">
      <c r="A421" s="229">
        <v>315</v>
      </c>
      <c r="B421" s="230">
        <v>300</v>
      </c>
      <c r="C421" s="230"/>
      <c r="D421" s="230"/>
      <c r="E421" s="230"/>
      <c r="F421" s="230"/>
      <c r="G421" s="231" t="s">
        <v>1693</v>
      </c>
      <c r="H421" s="235">
        <v>0</v>
      </c>
      <c r="I421" s="271">
        <v>0</v>
      </c>
      <c r="J421" s="272"/>
    </row>
    <row r="422" spans="1:10">
      <c r="A422" s="229">
        <v>315</v>
      </c>
      <c r="B422" s="230">
        <v>300</v>
      </c>
      <c r="C422" s="230">
        <v>100</v>
      </c>
      <c r="D422" s="230"/>
      <c r="E422" s="230"/>
      <c r="F422" s="230"/>
      <c r="G422" s="231" t="s">
        <v>1694</v>
      </c>
      <c r="H422" s="235">
        <v>0</v>
      </c>
      <c r="I422" s="271">
        <v>0</v>
      </c>
      <c r="J422" s="272" t="s">
        <v>1055</v>
      </c>
    </row>
    <row r="423" spans="1:10">
      <c r="A423" s="229">
        <v>315</v>
      </c>
      <c r="B423" s="230">
        <v>300</v>
      </c>
      <c r="C423" s="230">
        <v>100</v>
      </c>
      <c r="D423" s="238">
        <v>100</v>
      </c>
      <c r="E423" s="238"/>
      <c r="F423" s="238"/>
      <c r="G423" s="234" t="s">
        <v>1695</v>
      </c>
      <c r="H423" s="235">
        <v>0</v>
      </c>
      <c r="I423" s="271">
        <v>0</v>
      </c>
      <c r="J423" s="272"/>
    </row>
    <row r="424" spans="1:10">
      <c r="A424" s="229">
        <v>315</v>
      </c>
      <c r="B424" s="230">
        <v>300</v>
      </c>
      <c r="C424" s="230">
        <v>100</v>
      </c>
      <c r="D424" s="238">
        <v>200</v>
      </c>
      <c r="E424" s="238"/>
      <c r="F424" s="238"/>
      <c r="G424" s="234" t="s">
        <v>1696</v>
      </c>
      <c r="H424" s="235">
        <v>0</v>
      </c>
      <c r="I424" s="271">
        <v>0</v>
      </c>
      <c r="J424" s="272"/>
    </row>
    <row r="425" spans="1:10">
      <c r="A425" s="229">
        <v>315</v>
      </c>
      <c r="B425" s="230">
        <v>300</v>
      </c>
      <c r="C425" s="230">
        <v>200</v>
      </c>
      <c r="D425" s="230"/>
      <c r="E425" s="230"/>
      <c r="F425" s="230"/>
      <c r="G425" s="231" t="s">
        <v>1697</v>
      </c>
      <c r="H425" s="235">
        <v>0</v>
      </c>
      <c r="I425" s="271">
        <v>0</v>
      </c>
      <c r="J425" s="272" t="s">
        <v>1056</v>
      </c>
    </row>
    <row r="426" spans="1:10">
      <c r="A426" s="229">
        <v>315</v>
      </c>
      <c r="B426" s="230">
        <v>300</v>
      </c>
      <c r="C426" s="230">
        <v>200</v>
      </c>
      <c r="D426" s="238">
        <v>100</v>
      </c>
      <c r="E426" s="238"/>
      <c r="F426" s="238"/>
      <c r="G426" s="234" t="s">
        <v>1695</v>
      </c>
      <c r="H426" s="235">
        <v>0</v>
      </c>
      <c r="I426" s="271">
        <v>0</v>
      </c>
      <c r="J426" s="272"/>
    </row>
    <row r="427" spans="1:10">
      <c r="A427" s="229">
        <v>315</v>
      </c>
      <c r="B427" s="230">
        <v>300</v>
      </c>
      <c r="C427" s="230">
        <v>200</v>
      </c>
      <c r="D427" s="238">
        <v>200</v>
      </c>
      <c r="E427" s="238"/>
      <c r="F427" s="238"/>
      <c r="G427" s="234" t="s">
        <v>1696</v>
      </c>
      <c r="H427" s="235">
        <v>0</v>
      </c>
      <c r="I427" s="271">
        <v>0</v>
      </c>
      <c r="J427" s="272"/>
    </row>
    <row r="428" spans="1:10">
      <c r="A428" s="229">
        <v>315</v>
      </c>
      <c r="B428" s="238">
        <v>400</v>
      </c>
      <c r="C428" s="238"/>
      <c r="D428" s="238"/>
      <c r="E428" s="238"/>
      <c r="F428" s="238"/>
      <c r="G428" s="234" t="s">
        <v>1698</v>
      </c>
      <c r="H428" s="235">
        <v>0</v>
      </c>
      <c r="I428" s="271">
        <v>0</v>
      </c>
      <c r="J428" s="272" t="s">
        <v>1057</v>
      </c>
    </row>
    <row r="429" spans="1:10" s="228" customFormat="1">
      <c r="A429" s="222">
        <v>320</v>
      </c>
      <c r="B429" s="223">
        <v>0</v>
      </c>
      <c r="C429" s="223">
        <v>0</v>
      </c>
      <c r="D429" s="223">
        <v>0</v>
      </c>
      <c r="E429" s="223">
        <v>0</v>
      </c>
      <c r="F429" s="223">
        <v>0</v>
      </c>
      <c r="G429" s="266" t="s">
        <v>1699</v>
      </c>
      <c r="H429" s="282">
        <v>0</v>
      </c>
      <c r="I429" s="267">
        <v>0</v>
      </c>
      <c r="J429" s="268"/>
    </row>
    <row r="430" spans="1:10">
      <c r="A430" s="229">
        <v>320</v>
      </c>
      <c r="B430" s="230">
        <v>100</v>
      </c>
      <c r="C430" s="230"/>
      <c r="D430" s="230"/>
      <c r="E430" s="230"/>
      <c r="F430" s="230"/>
      <c r="G430" s="231" t="s">
        <v>1700</v>
      </c>
      <c r="H430" s="235">
        <v>0</v>
      </c>
      <c r="I430" s="271">
        <v>0</v>
      </c>
      <c r="J430" s="272"/>
    </row>
    <row r="431" spans="1:10">
      <c r="A431" s="229">
        <v>320</v>
      </c>
      <c r="B431" s="230">
        <v>100</v>
      </c>
      <c r="C431" s="230">
        <v>100</v>
      </c>
      <c r="D431" s="230"/>
      <c r="E431" s="230"/>
      <c r="F431" s="230"/>
      <c r="G431" s="231" t="s">
        <v>1701</v>
      </c>
      <c r="H431" s="235">
        <v>0</v>
      </c>
      <c r="I431" s="271">
        <v>0</v>
      </c>
      <c r="J431" s="272"/>
    </row>
    <row r="432" spans="1:10">
      <c r="A432" s="229">
        <v>320</v>
      </c>
      <c r="B432" s="230">
        <v>100</v>
      </c>
      <c r="C432" s="230">
        <v>100</v>
      </c>
      <c r="D432" s="230">
        <v>100</v>
      </c>
      <c r="E432" s="230"/>
      <c r="F432" s="230"/>
      <c r="G432" s="231" t="s">
        <v>1702</v>
      </c>
      <c r="H432" s="235">
        <v>0</v>
      </c>
      <c r="I432" s="271">
        <v>0</v>
      </c>
      <c r="J432" s="272" t="s">
        <v>1058</v>
      </c>
    </row>
    <row r="433" spans="1:10">
      <c r="A433" s="229">
        <v>320</v>
      </c>
      <c r="B433" s="230">
        <v>100</v>
      </c>
      <c r="C433" s="230">
        <v>100</v>
      </c>
      <c r="D433" s="230">
        <v>100</v>
      </c>
      <c r="E433" s="238">
        <v>10</v>
      </c>
      <c r="F433" s="238"/>
      <c r="G433" s="293" t="s">
        <v>1703</v>
      </c>
      <c r="H433" s="294">
        <v>6327788</v>
      </c>
      <c r="I433" s="295">
        <v>5574319</v>
      </c>
      <c r="J433" s="272"/>
    </row>
    <row r="434" spans="1:10">
      <c r="A434" s="229">
        <v>320</v>
      </c>
      <c r="B434" s="230">
        <v>100</v>
      </c>
      <c r="C434" s="230">
        <v>100</v>
      </c>
      <c r="D434" s="230">
        <v>100</v>
      </c>
      <c r="E434" s="238">
        <v>20</v>
      </c>
      <c r="F434" s="238"/>
      <c r="G434" s="293" t="s">
        <v>1704</v>
      </c>
      <c r="H434" s="294">
        <v>2289121</v>
      </c>
      <c r="I434" s="295">
        <v>2195058</v>
      </c>
      <c r="J434" s="272"/>
    </row>
    <row r="435" spans="1:10">
      <c r="A435" s="229">
        <v>320</v>
      </c>
      <c r="B435" s="230">
        <v>100</v>
      </c>
      <c r="C435" s="230">
        <v>100</v>
      </c>
      <c r="D435" s="230">
        <v>100</v>
      </c>
      <c r="E435" s="230">
        <v>30</v>
      </c>
      <c r="F435" s="230"/>
      <c r="G435" s="296" t="s">
        <v>1705</v>
      </c>
      <c r="H435" s="294">
        <v>0</v>
      </c>
      <c r="I435" s="295">
        <v>0</v>
      </c>
      <c r="J435" s="272"/>
    </row>
    <row r="436" spans="1:10">
      <c r="A436" s="229">
        <v>320</v>
      </c>
      <c r="B436" s="230">
        <v>100</v>
      </c>
      <c r="C436" s="230">
        <v>100</v>
      </c>
      <c r="D436" s="230">
        <v>100</v>
      </c>
      <c r="E436" s="230">
        <v>30</v>
      </c>
      <c r="F436" s="238">
        <v>5</v>
      </c>
      <c r="G436" s="293" t="s">
        <v>1706</v>
      </c>
      <c r="H436" s="294">
        <v>449954</v>
      </c>
      <c r="I436" s="295">
        <v>429866</v>
      </c>
      <c r="J436" s="272"/>
    </row>
    <row r="437" spans="1:10">
      <c r="A437" s="229">
        <v>320</v>
      </c>
      <c r="B437" s="230">
        <v>100</v>
      </c>
      <c r="C437" s="230">
        <v>100</v>
      </c>
      <c r="D437" s="230">
        <v>100</v>
      </c>
      <c r="E437" s="230">
        <v>30</v>
      </c>
      <c r="F437" s="238">
        <v>10</v>
      </c>
      <c r="G437" s="293" t="s">
        <v>1707</v>
      </c>
      <c r="H437" s="294">
        <v>0</v>
      </c>
      <c r="I437" s="295">
        <v>0</v>
      </c>
      <c r="J437" s="272"/>
    </row>
    <row r="438" spans="1:10">
      <c r="A438" s="229">
        <v>320</v>
      </c>
      <c r="B438" s="230">
        <v>100</v>
      </c>
      <c r="C438" s="230">
        <v>100</v>
      </c>
      <c r="D438" s="230">
        <v>100</v>
      </c>
      <c r="E438" s="230">
        <v>40</v>
      </c>
      <c r="F438" s="230"/>
      <c r="G438" s="296" t="s">
        <v>1708</v>
      </c>
      <c r="H438" s="294">
        <v>0</v>
      </c>
      <c r="I438" s="295">
        <v>0</v>
      </c>
      <c r="J438" s="272"/>
    </row>
    <row r="439" spans="1:10">
      <c r="A439" s="229">
        <v>320</v>
      </c>
      <c r="B439" s="230">
        <v>100</v>
      </c>
      <c r="C439" s="230">
        <v>100</v>
      </c>
      <c r="D439" s="230">
        <v>100</v>
      </c>
      <c r="E439" s="230">
        <v>40</v>
      </c>
      <c r="F439" s="238">
        <v>5</v>
      </c>
      <c r="G439" s="293" t="s">
        <v>1709</v>
      </c>
      <c r="H439" s="294">
        <v>421874</v>
      </c>
      <c r="I439" s="295">
        <v>356738</v>
      </c>
      <c r="J439" s="272"/>
    </row>
    <row r="440" spans="1:10">
      <c r="A440" s="229">
        <v>320</v>
      </c>
      <c r="B440" s="230">
        <v>100</v>
      </c>
      <c r="C440" s="230">
        <v>100</v>
      </c>
      <c r="D440" s="230">
        <v>100</v>
      </c>
      <c r="E440" s="230">
        <v>40</v>
      </c>
      <c r="F440" s="238">
        <v>10</v>
      </c>
      <c r="G440" s="293" t="s">
        <v>1710</v>
      </c>
      <c r="H440" s="294">
        <v>0</v>
      </c>
      <c r="I440" s="295">
        <v>0</v>
      </c>
      <c r="J440" s="272"/>
    </row>
    <row r="441" spans="1:10">
      <c r="A441" s="229">
        <v>320</v>
      </c>
      <c r="B441" s="230">
        <v>100</v>
      </c>
      <c r="C441" s="230">
        <v>100</v>
      </c>
      <c r="D441" s="230">
        <v>100</v>
      </c>
      <c r="E441" s="230">
        <v>50</v>
      </c>
      <c r="F441" s="230"/>
      <c r="G441" s="296" t="s">
        <v>1711</v>
      </c>
      <c r="H441" s="294">
        <v>0</v>
      </c>
      <c r="I441" s="295">
        <v>0</v>
      </c>
      <c r="J441" s="272"/>
    </row>
    <row r="442" spans="1:10">
      <c r="A442" s="229">
        <v>320</v>
      </c>
      <c r="B442" s="230">
        <v>100</v>
      </c>
      <c r="C442" s="230">
        <v>100</v>
      </c>
      <c r="D442" s="230">
        <v>100</v>
      </c>
      <c r="E442" s="230">
        <v>50</v>
      </c>
      <c r="F442" s="238">
        <v>5</v>
      </c>
      <c r="G442" s="293" t="s">
        <v>1714</v>
      </c>
      <c r="H442" s="294">
        <v>0</v>
      </c>
      <c r="I442" s="295">
        <v>0</v>
      </c>
      <c r="J442" s="272"/>
    </row>
    <row r="443" spans="1:10">
      <c r="A443" s="229">
        <v>320</v>
      </c>
      <c r="B443" s="230">
        <v>100</v>
      </c>
      <c r="C443" s="230">
        <v>100</v>
      </c>
      <c r="D443" s="230">
        <v>100</v>
      </c>
      <c r="E443" s="230">
        <v>50</v>
      </c>
      <c r="F443" s="238">
        <v>10</v>
      </c>
      <c r="G443" s="293" t="s">
        <v>1715</v>
      </c>
      <c r="H443" s="294">
        <v>0</v>
      </c>
      <c r="I443" s="295">
        <v>0</v>
      </c>
      <c r="J443" s="272"/>
    </row>
    <row r="444" spans="1:10">
      <c r="A444" s="229">
        <v>320</v>
      </c>
      <c r="B444" s="230">
        <v>100</v>
      </c>
      <c r="C444" s="230">
        <v>100</v>
      </c>
      <c r="D444" s="230">
        <v>100</v>
      </c>
      <c r="E444" s="230">
        <v>50</v>
      </c>
      <c r="F444" s="238">
        <v>15</v>
      </c>
      <c r="G444" s="293" t="s">
        <v>1712</v>
      </c>
      <c r="H444" s="294">
        <v>37218</v>
      </c>
      <c r="I444" s="295">
        <v>33681</v>
      </c>
      <c r="J444" s="272"/>
    </row>
    <row r="445" spans="1:10">
      <c r="A445" s="229">
        <v>320</v>
      </c>
      <c r="B445" s="230">
        <v>100</v>
      </c>
      <c r="C445" s="230">
        <v>100</v>
      </c>
      <c r="D445" s="230">
        <v>100</v>
      </c>
      <c r="E445" s="230">
        <v>50</v>
      </c>
      <c r="F445" s="238">
        <v>20</v>
      </c>
      <c r="G445" s="293" t="s">
        <v>1713</v>
      </c>
      <c r="H445" s="294">
        <v>0</v>
      </c>
      <c r="I445" s="295">
        <v>0</v>
      </c>
      <c r="J445" s="272"/>
    </row>
    <row r="446" spans="1:10">
      <c r="A446" s="229">
        <v>320</v>
      </c>
      <c r="B446" s="230">
        <v>100</v>
      </c>
      <c r="C446" s="230">
        <v>100</v>
      </c>
      <c r="D446" s="230">
        <v>100</v>
      </c>
      <c r="E446" s="230">
        <v>90</v>
      </c>
      <c r="F446" s="230"/>
      <c r="G446" s="296" t="s">
        <v>1716</v>
      </c>
      <c r="H446" s="294">
        <v>0</v>
      </c>
      <c r="I446" s="295">
        <v>0</v>
      </c>
      <c r="J446" s="272"/>
    </row>
    <row r="447" spans="1:10">
      <c r="A447" s="229">
        <v>320</v>
      </c>
      <c r="B447" s="230">
        <v>100</v>
      </c>
      <c r="C447" s="230">
        <v>100</v>
      </c>
      <c r="D447" s="230">
        <v>100</v>
      </c>
      <c r="E447" s="230">
        <v>90</v>
      </c>
      <c r="F447" s="238">
        <v>5</v>
      </c>
      <c r="G447" s="293" t="s">
        <v>1717</v>
      </c>
      <c r="H447" s="294">
        <v>2674404</v>
      </c>
      <c r="I447" s="295">
        <v>2382573</v>
      </c>
      <c r="J447" s="272"/>
    </row>
    <row r="448" spans="1:10">
      <c r="A448" s="229">
        <v>320</v>
      </c>
      <c r="B448" s="230">
        <v>100</v>
      </c>
      <c r="C448" s="230">
        <v>100</v>
      </c>
      <c r="D448" s="230">
        <v>100</v>
      </c>
      <c r="E448" s="230">
        <v>90</v>
      </c>
      <c r="F448" s="238">
        <v>10</v>
      </c>
      <c r="G448" s="293" t="s">
        <v>1718</v>
      </c>
      <c r="H448" s="294">
        <v>0</v>
      </c>
      <c r="I448" s="295">
        <v>0</v>
      </c>
      <c r="J448" s="272"/>
    </row>
    <row r="449" spans="1:10">
      <c r="A449" s="229">
        <v>320</v>
      </c>
      <c r="B449" s="230">
        <v>100</v>
      </c>
      <c r="C449" s="230">
        <v>100</v>
      </c>
      <c r="D449" s="230">
        <v>200</v>
      </c>
      <c r="E449" s="230"/>
      <c r="F449" s="230"/>
      <c r="G449" s="231" t="s">
        <v>1719</v>
      </c>
      <c r="H449" s="235">
        <v>0</v>
      </c>
      <c r="I449" s="271">
        <v>0</v>
      </c>
      <c r="J449" s="272" t="s">
        <v>1059</v>
      </c>
    </row>
    <row r="450" spans="1:10">
      <c r="A450" s="229">
        <v>320</v>
      </c>
      <c r="B450" s="230">
        <v>100</v>
      </c>
      <c r="C450" s="230">
        <v>100</v>
      </c>
      <c r="D450" s="230">
        <v>200</v>
      </c>
      <c r="E450" s="238">
        <v>10</v>
      </c>
      <c r="F450" s="238"/>
      <c r="G450" s="293" t="s">
        <v>1703</v>
      </c>
      <c r="H450" s="294">
        <v>567572</v>
      </c>
      <c r="I450" s="295">
        <v>1007335</v>
      </c>
      <c r="J450" s="272"/>
    </row>
    <row r="451" spans="1:10">
      <c r="A451" s="229">
        <v>320</v>
      </c>
      <c r="B451" s="230">
        <v>100</v>
      </c>
      <c r="C451" s="230">
        <v>100</v>
      </c>
      <c r="D451" s="230">
        <v>200</v>
      </c>
      <c r="E451" s="238">
        <v>20</v>
      </c>
      <c r="F451" s="238"/>
      <c r="G451" s="293" t="s">
        <v>1704</v>
      </c>
      <c r="H451" s="294">
        <v>150223</v>
      </c>
      <c r="I451" s="295">
        <v>271340</v>
      </c>
      <c r="J451" s="272"/>
    </row>
    <row r="452" spans="1:10">
      <c r="A452" s="229">
        <v>320</v>
      </c>
      <c r="B452" s="230">
        <v>100</v>
      </c>
      <c r="C452" s="230">
        <v>100</v>
      </c>
      <c r="D452" s="230">
        <v>200</v>
      </c>
      <c r="E452" s="230">
        <v>30</v>
      </c>
      <c r="F452" s="230"/>
      <c r="G452" s="296" t="s">
        <v>1705</v>
      </c>
      <c r="H452" s="294">
        <v>0</v>
      </c>
      <c r="I452" s="295">
        <v>0</v>
      </c>
      <c r="J452" s="272"/>
    </row>
    <row r="453" spans="1:10">
      <c r="A453" s="229">
        <v>320</v>
      </c>
      <c r="B453" s="230">
        <v>100</v>
      </c>
      <c r="C453" s="230">
        <v>100</v>
      </c>
      <c r="D453" s="230">
        <v>200</v>
      </c>
      <c r="E453" s="230">
        <v>30</v>
      </c>
      <c r="F453" s="238">
        <v>5</v>
      </c>
      <c r="G453" s="293" t="s">
        <v>1706</v>
      </c>
      <c r="H453" s="294">
        <v>62612</v>
      </c>
      <c r="I453" s="295">
        <v>90318</v>
      </c>
      <c r="J453" s="272"/>
    </row>
    <row r="454" spans="1:10">
      <c r="A454" s="229">
        <v>320</v>
      </c>
      <c r="B454" s="230">
        <v>100</v>
      </c>
      <c r="C454" s="230">
        <v>100</v>
      </c>
      <c r="D454" s="230">
        <v>200</v>
      </c>
      <c r="E454" s="230">
        <v>30</v>
      </c>
      <c r="F454" s="238">
        <v>10</v>
      </c>
      <c r="G454" s="293" t="s">
        <v>1707</v>
      </c>
      <c r="H454" s="294">
        <v>19449</v>
      </c>
      <c r="I454" s="295">
        <v>17673</v>
      </c>
      <c r="J454" s="272"/>
    </row>
    <row r="455" spans="1:10">
      <c r="A455" s="229">
        <v>320</v>
      </c>
      <c r="B455" s="230">
        <v>100</v>
      </c>
      <c r="C455" s="230">
        <v>100</v>
      </c>
      <c r="D455" s="230">
        <v>200</v>
      </c>
      <c r="E455" s="230">
        <v>40</v>
      </c>
      <c r="F455" s="230"/>
      <c r="G455" s="296" t="s">
        <v>1708</v>
      </c>
      <c r="H455" s="294">
        <v>0</v>
      </c>
      <c r="I455" s="295">
        <v>0</v>
      </c>
      <c r="J455" s="272"/>
    </row>
    <row r="456" spans="1:10">
      <c r="A456" s="229">
        <v>320</v>
      </c>
      <c r="B456" s="230">
        <v>100</v>
      </c>
      <c r="C456" s="230">
        <v>100</v>
      </c>
      <c r="D456" s="230">
        <v>200</v>
      </c>
      <c r="E456" s="230">
        <v>40</v>
      </c>
      <c r="F456" s="238">
        <v>5</v>
      </c>
      <c r="G456" s="293" t="s">
        <v>1709</v>
      </c>
      <c r="H456" s="294">
        <v>45013</v>
      </c>
      <c r="I456" s="295">
        <v>91987</v>
      </c>
      <c r="J456" s="272"/>
    </row>
    <row r="457" spans="1:10">
      <c r="A457" s="229">
        <v>320</v>
      </c>
      <c r="B457" s="230">
        <v>100</v>
      </c>
      <c r="C457" s="230">
        <v>100</v>
      </c>
      <c r="D457" s="230">
        <v>200</v>
      </c>
      <c r="E457" s="230">
        <v>40</v>
      </c>
      <c r="F457" s="238">
        <v>10</v>
      </c>
      <c r="G457" s="293" t="s">
        <v>1710</v>
      </c>
      <c r="H457" s="294">
        <v>1607</v>
      </c>
      <c r="I457" s="295">
        <v>2920</v>
      </c>
      <c r="J457" s="272"/>
    </row>
    <row r="458" spans="1:10">
      <c r="A458" s="229">
        <v>320</v>
      </c>
      <c r="B458" s="230">
        <v>100</v>
      </c>
      <c r="C458" s="230">
        <v>100</v>
      </c>
      <c r="D458" s="230">
        <v>200</v>
      </c>
      <c r="E458" s="230">
        <v>50</v>
      </c>
      <c r="F458" s="230"/>
      <c r="G458" s="296" t="s">
        <v>1711</v>
      </c>
      <c r="H458" s="294">
        <v>0</v>
      </c>
      <c r="I458" s="295">
        <v>0</v>
      </c>
      <c r="J458" s="272"/>
    </row>
    <row r="459" spans="1:10">
      <c r="A459" s="229">
        <v>320</v>
      </c>
      <c r="B459" s="230">
        <v>100</v>
      </c>
      <c r="C459" s="230">
        <v>100</v>
      </c>
      <c r="D459" s="230">
        <v>200</v>
      </c>
      <c r="E459" s="230">
        <v>50</v>
      </c>
      <c r="F459" s="238">
        <v>5</v>
      </c>
      <c r="G459" s="293" t="s">
        <v>1714</v>
      </c>
      <c r="H459" s="294">
        <v>0</v>
      </c>
      <c r="I459" s="295">
        <v>0</v>
      </c>
      <c r="J459" s="272"/>
    </row>
    <row r="460" spans="1:10">
      <c r="A460" s="229">
        <v>320</v>
      </c>
      <c r="B460" s="230">
        <v>100</v>
      </c>
      <c r="C460" s="230">
        <v>100</v>
      </c>
      <c r="D460" s="230">
        <v>200</v>
      </c>
      <c r="E460" s="230">
        <v>50</v>
      </c>
      <c r="F460" s="238">
        <v>10</v>
      </c>
      <c r="G460" s="293" t="s">
        <v>1715</v>
      </c>
      <c r="H460" s="294">
        <v>0</v>
      </c>
      <c r="I460" s="295">
        <v>0</v>
      </c>
      <c r="J460" s="272"/>
    </row>
    <row r="461" spans="1:10">
      <c r="A461" s="229">
        <v>320</v>
      </c>
      <c r="B461" s="230">
        <v>100</v>
      </c>
      <c r="C461" s="230">
        <v>100</v>
      </c>
      <c r="D461" s="230">
        <v>200</v>
      </c>
      <c r="E461" s="230">
        <v>50</v>
      </c>
      <c r="F461" s="238">
        <v>15</v>
      </c>
      <c r="G461" s="293" t="s">
        <v>1712</v>
      </c>
      <c r="H461" s="294">
        <v>1188</v>
      </c>
      <c r="I461" s="295">
        <v>3668</v>
      </c>
      <c r="J461" s="272"/>
    </row>
    <row r="462" spans="1:10">
      <c r="A462" s="229">
        <v>320</v>
      </c>
      <c r="B462" s="230">
        <v>100</v>
      </c>
      <c r="C462" s="230">
        <v>100</v>
      </c>
      <c r="D462" s="230">
        <v>200</v>
      </c>
      <c r="E462" s="230">
        <v>50</v>
      </c>
      <c r="F462" s="238">
        <v>20</v>
      </c>
      <c r="G462" s="293" t="s">
        <v>1713</v>
      </c>
      <c r="H462" s="294">
        <v>200</v>
      </c>
      <c r="I462" s="295">
        <v>1369</v>
      </c>
      <c r="J462" s="272"/>
    </row>
    <row r="463" spans="1:10">
      <c r="A463" s="229">
        <v>320</v>
      </c>
      <c r="B463" s="230">
        <v>100</v>
      </c>
      <c r="C463" s="230">
        <v>100</v>
      </c>
      <c r="D463" s="230">
        <v>200</v>
      </c>
      <c r="E463" s="230">
        <v>90</v>
      </c>
      <c r="F463" s="230"/>
      <c r="G463" s="296" t="s">
        <v>1716</v>
      </c>
      <c r="H463" s="294">
        <v>0</v>
      </c>
      <c r="I463" s="295">
        <v>0</v>
      </c>
      <c r="J463" s="272"/>
    </row>
    <row r="464" spans="1:10">
      <c r="A464" s="229">
        <v>320</v>
      </c>
      <c r="B464" s="230">
        <v>100</v>
      </c>
      <c r="C464" s="230">
        <v>100</v>
      </c>
      <c r="D464" s="230">
        <v>200</v>
      </c>
      <c r="E464" s="230">
        <v>90</v>
      </c>
      <c r="F464" s="238">
        <v>5</v>
      </c>
      <c r="G464" s="293" t="s">
        <v>1717</v>
      </c>
      <c r="H464" s="294">
        <v>253017</v>
      </c>
      <c r="I464" s="295">
        <v>443955</v>
      </c>
      <c r="J464" s="272"/>
    </row>
    <row r="465" spans="1:10">
      <c r="A465" s="229">
        <v>320</v>
      </c>
      <c r="B465" s="230">
        <v>100</v>
      </c>
      <c r="C465" s="230">
        <v>100</v>
      </c>
      <c r="D465" s="230">
        <v>200</v>
      </c>
      <c r="E465" s="230">
        <v>90</v>
      </c>
      <c r="F465" s="238">
        <v>10</v>
      </c>
      <c r="G465" s="293" t="s">
        <v>1718</v>
      </c>
      <c r="H465" s="294">
        <v>9513</v>
      </c>
      <c r="I465" s="295">
        <v>11507</v>
      </c>
      <c r="J465" s="272"/>
    </row>
    <row r="466" spans="1:10">
      <c r="A466" s="229">
        <v>320</v>
      </c>
      <c r="B466" s="230">
        <v>100</v>
      </c>
      <c r="C466" s="230">
        <v>100</v>
      </c>
      <c r="D466" s="238">
        <v>300</v>
      </c>
      <c r="E466" s="238"/>
      <c r="F466" s="238"/>
      <c r="G466" s="234" t="s">
        <v>1720</v>
      </c>
      <c r="H466" s="235">
        <v>0</v>
      </c>
      <c r="I466" s="271">
        <v>0</v>
      </c>
      <c r="J466" s="272" t="s">
        <v>1060</v>
      </c>
    </row>
    <row r="467" spans="1:10">
      <c r="A467" s="229">
        <v>320</v>
      </c>
      <c r="B467" s="230">
        <v>100</v>
      </c>
      <c r="C467" s="230">
        <v>200</v>
      </c>
      <c r="D467" s="230"/>
      <c r="E467" s="230"/>
      <c r="F467" s="230"/>
      <c r="G467" s="231" t="s">
        <v>1721</v>
      </c>
      <c r="H467" s="235">
        <v>0</v>
      </c>
      <c r="I467" s="271">
        <v>0</v>
      </c>
      <c r="J467" s="272"/>
    </row>
    <row r="468" spans="1:10">
      <c r="A468" s="229">
        <v>320</v>
      </c>
      <c r="B468" s="230">
        <v>100</v>
      </c>
      <c r="C468" s="230">
        <v>200</v>
      </c>
      <c r="D468" s="230">
        <v>100</v>
      </c>
      <c r="E468" s="230"/>
      <c r="F468" s="230"/>
      <c r="G468" s="231" t="s">
        <v>1248</v>
      </c>
      <c r="H468" s="235">
        <v>0</v>
      </c>
      <c r="I468" s="271">
        <v>0</v>
      </c>
      <c r="J468" s="272" t="s">
        <v>1061</v>
      </c>
    </row>
    <row r="469" spans="1:10">
      <c r="A469" s="229">
        <v>320</v>
      </c>
      <c r="B469" s="230">
        <v>100</v>
      </c>
      <c r="C469" s="230">
        <v>200</v>
      </c>
      <c r="D469" s="230">
        <v>100</v>
      </c>
      <c r="E469" s="238">
        <v>10</v>
      </c>
      <c r="F469" s="238"/>
      <c r="G469" s="293" t="s">
        <v>1703</v>
      </c>
      <c r="H469" s="235">
        <v>719661</v>
      </c>
      <c r="I469" s="271">
        <v>717660</v>
      </c>
      <c r="J469" s="272"/>
    </row>
    <row r="470" spans="1:10">
      <c r="A470" s="229">
        <v>320</v>
      </c>
      <c r="B470" s="230">
        <v>100</v>
      </c>
      <c r="C470" s="230">
        <v>200</v>
      </c>
      <c r="D470" s="230">
        <v>100</v>
      </c>
      <c r="E470" s="238">
        <v>20</v>
      </c>
      <c r="F470" s="238"/>
      <c r="G470" s="293" t="s">
        <v>1704</v>
      </c>
      <c r="H470" s="294">
        <v>142095</v>
      </c>
      <c r="I470" s="295">
        <v>148085</v>
      </c>
      <c r="J470" s="272"/>
    </row>
    <row r="471" spans="1:10">
      <c r="A471" s="229">
        <v>320</v>
      </c>
      <c r="B471" s="230">
        <v>100</v>
      </c>
      <c r="C471" s="230">
        <v>200</v>
      </c>
      <c r="D471" s="230">
        <v>100</v>
      </c>
      <c r="E471" s="238">
        <v>30</v>
      </c>
      <c r="F471" s="238"/>
      <c r="G471" s="293" t="s">
        <v>1249</v>
      </c>
      <c r="H471" s="294">
        <v>53731</v>
      </c>
      <c r="I471" s="295">
        <v>52719</v>
      </c>
      <c r="J471" s="272"/>
    </row>
    <row r="472" spans="1:10">
      <c r="A472" s="229">
        <v>320</v>
      </c>
      <c r="B472" s="230">
        <v>100</v>
      </c>
      <c r="C472" s="230">
        <v>200</v>
      </c>
      <c r="D472" s="230">
        <v>100</v>
      </c>
      <c r="E472" s="238">
        <v>40</v>
      </c>
      <c r="F472" s="238"/>
      <c r="G472" s="293" t="s">
        <v>1250</v>
      </c>
      <c r="H472" s="294">
        <v>12860</v>
      </c>
      <c r="I472" s="295">
        <v>13403</v>
      </c>
      <c r="J472" s="272"/>
    </row>
    <row r="473" spans="1:10">
      <c r="A473" s="229">
        <v>320</v>
      </c>
      <c r="B473" s="230">
        <v>100</v>
      </c>
      <c r="C473" s="230">
        <v>200</v>
      </c>
      <c r="D473" s="230">
        <v>100</v>
      </c>
      <c r="E473" s="230">
        <v>50</v>
      </c>
      <c r="F473" s="230"/>
      <c r="G473" s="296" t="s">
        <v>1152</v>
      </c>
      <c r="H473" s="294">
        <v>0</v>
      </c>
      <c r="I473" s="295">
        <v>0</v>
      </c>
      <c r="J473" s="272"/>
    </row>
    <row r="474" spans="1:10">
      <c r="A474" s="229">
        <v>320</v>
      </c>
      <c r="B474" s="230">
        <v>100</v>
      </c>
      <c r="C474" s="230">
        <v>200</v>
      </c>
      <c r="D474" s="230">
        <v>100</v>
      </c>
      <c r="E474" s="230">
        <v>50</v>
      </c>
      <c r="F474" s="238">
        <v>5</v>
      </c>
      <c r="G474" s="293" t="s">
        <v>1714</v>
      </c>
      <c r="H474" s="294">
        <v>0</v>
      </c>
      <c r="I474" s="295">
        <v>0</v>
      </c>
      <c r="J474" s="272"/>
    </row>
    <row r="475" spans="1:10">
      <c r="A475" s="229">
        <v>320</v>
      </c>
      <c r="B475" s="230">
        <v>100</v>
      </c>
      <c r="C475" s="230">
        <v>200</v>
      </c>
      <c r="D475" s="230">
        <v>100</v>
      </c>
      <c r="E475" s="230">
        <v>50</v>
      </c>
      <c r="F475" s="238">
        <v>10</v>
      </c>
      <c r="G475" s="293" t="s">
        <v>1715</v>
      </c>
      <c r="H475" s="294">
        <v>0</v>
      </c>
      <c r="I475" s="295">
        <v>0</v>
      </c>
      <c r="J475" s="272"/>
    </row>
    <row r="476" spans="1:10">
      <c r="A476" s="229">
        <v>320</v>
      </c>
      <c r="B476" s="230">
        <v>100</v>
      </c>
      <c r="C476" s="230">
        <v>200</v>
      </c>
      <c r="D476" s="230">
        <v>100</v>
      </c>
      <c r="E476" s="230">
        <v>50</v>
      </c>
      <c r="F476" s="238">
        <v>15</v>
      </c>
      <c r="G476" s="293" t="s">
        <v>1197</v>
      </c>
      <c r="H476" s="294">
        <v>947</v>
      </c>
      <c r="I476" s="295">
        <v>504</v>
      </c>
      <c r="J476" s="272"/>
    </row>
    <row r="477" spans="1:10">
      <c r="A477" s="229">
        <v>320</v>
      </c>
      <c r="B477" s="230">
        <v>100</v>
      </c>
      <c r="C477" s="230">
        <v>200</v>
      </c>
      <c r="D477" s="230">
        <v>100</v>
      </c>
      <c r="E477" s="238">
        <v>90</v>
      </c>
      <c r="F477" s="238"/>
      <c r="G477" s="293" t="s">
        <v>1251</v>
      </c>
      <c r="H477" s="294">
        <v>267564</v>
      </c>
      <c r="I477" s="295">
        <v>257201</v>
      </c>
      <c r="J477" s="272"/>
    </row>
    <row r="478" spans="1:10">
      <c r="A478" s="229">
        <v>320</v>
      </c>
      <c r="B478" s="230">
        <v>100</v>
      </c>
      <c r="C478" s="230">
        <v>200</v>
      </c>
      <c r="D478" s="230">
        <v>200</v>
      </c>
      <c r="E478" s="230"/>
      <c r="F478" s="230"/>
      <c r="G478" s="231" t="s">
        <v>1252</v>
      </c>
      <c r="H478" s="235">
        <v>0</v>
      </c>
      <c r="I478" s="271">
        <v>0</v>
      </c>
      <c r="J478" s="272" t="s">
        <v>1062</v>
      </c>
    </row>
    <row r="479" spans="1:10">
      <c r="A479" s="229">
        <v>320</v>
      </c>
      <c r="B479" s="230">
        <v>100</v>
      </c>
      <c r="C479" s="230">
        <v>200</v>
      </c>
      <c r="D479" s="230">
        <v>200</v>
      </c>
      <c r="E479" s="238">
        <v>10</v>
      </c>
      <c r="F479" s="238"/>
      <c r="G479" s="293" t="s">
        <v>1703</v>
      </c>
      <c r="H479" s="294">
        <v>163649</v>
      </c>
      <c r="I479" s="295">
        <v>124501</v>
      </c>
      <c r="J479" s="272"/>
    </row>
    <row r="480" spans="1:10">
      <c r="A480" s="229">
        <v>320</v>
      </c>
      <c r="B480" s="230">
        <v>100</v>
      </c>
      <c r="C480" s="230">
        <v>200</v>
      </c>
      <c r="D480" s="230">
        <v>200</v>
      </c>
      <c r="E480" s="238">
        <v>20</v>
      </c>
      <c r="F480" s="238"/>
      <c r="G480" s="293" t="s">
        <v>1704</v>
      </c>
      <c r="H480" s="294">
        <v>5957</v>
      </c>
      <c r="I480" s="295">
        <v>5225</v>
      </c>
      <c r="J480" s="272"/>
    </row>
    <row r="481" spans="1:10">
      <c r="A481" s="229">
        <v>320</v>
      </c>
      <c r="B481" s="230">
        <v>100</v>
      </c>
      <c r="C481" s="230">
        <v>200</v>
      </c>
      <c r="D481" s="230">
        <v>200</v>
      </c>
      <c r="E481" s="238">
        <v>30</v>
      </c>
      <c r="F481" s="238"/>
      <c r="G481" s="293" t="s">
        <v>1249</v>
      </c>
      <c r="H481" s="294">
        <v>15667</v>
      </c>
      <c r="I481" s="295">
        <v>15061</v>
      </c>
      <c r="J481" s="272"/>
    </row>
    <row r="482" spans="1:10">
      <c r="A482" s="229">
        <v>320</v>
      </c>
      <c r="B482" s="230">
        <v>100</v>
      </c>
      <c r="C482" s="230">
        <v>200</v>
      </c>
      <c r="D482" s="230">
        <v>200</v>
      </c>
      <c r="E482" s="238">
        <v>40</v>
      </c>
      <c r="F482" s="238"/>
      <c r="G482" s="293" t="s">
        <v>1250</v>
      </c>
      <c r="H482" s="294">
        <v>5069</v>
      </c>
      <c r="I482" s="295">
        <v>4526</v>
      </c>
      <c r="J482" s="272"/>
    </row>
    <row r="483" spans="1:10">
      <c r="A483" s="229">
        <v>320</v>
      </c>
      <c r="B483" s="230">
        <v>100</v>
      </c>
      <c r="C483" s="230">
        <v>200</v>
      </c>
      <c r="D483" s="230">
        <v>200</v>
      </c>
      <c r="E483" s="230">
        <v>50</v>
      </c>
      <c r="F483" s="230"/>
      <c r="G483" s="296" t="s">
        <v>1152</v>
      </c>
      <c r="H483" s="294">
        <v>0</v>
      </c>
      <c r="I483" s="295">
        <v>0</v>
      </c>
      <c r="J483" s="272"/>
    </row>
    <row r="484" spans="1:10">
      <c r="A484" s="229">
        <v>320</v>
      </c>
      <c r="B484" s="230">
        <v>100</v>
      </c>
      <c r="C484" s="230">
        <v>200</v>
      </c>
      <c r="D484" s="230">
        <v>200</v>
      </c>
      <c r="E484" s="230">
        <v>50</v>
      </c>
      <c r="F484" s="238">
        <v>5</v>
      </c>
      <c r="G484" s="293" t="s">
        <v>1714</v>
      </c>
      <c r="H484" s="294">
        <v>0</v>
      </c>
      <c r="I484" s="295">
        <v>0</v>
      </c>
      <c r="J484" s="272"/>
    </row>
    <row r="485" spans="1:10">
      <c r="A485" s="229">
        <v>320</v>
      </c>
      <c r="B485" s="230">
        <v>100</v>
      </c>
      <c r="C485" s="230">
        <v>200</v>
      </c>
      <c r="D485" s="230">
        <v>200</v>
      </c>
      <c r="E485" s="230">
        <v>50</v>
      </c>
      <c r="F485" s="238">
        <v>10</v>
      </c>
      <c r="G485" s="293" t="s">
        <v>1715</v>
      </c>
      <c r="H485" s="294">
        <v>0</v>
      </c>
      <c r="I485" s="295">
        <v>0</v>
      </c>
      <c r="J485" s="272"/>
    </row>
    <row r="486" spans="1:10">
      <c r="A486" s="229">
        <v>320</v>
      </c>
      <c r="B486" s="230">
        <v>100</v>
      </c>
      <c r="C486" s="230">
        <v>200</v>
      </c>
      <c r="D486" s="230">
        <v>200</v>
      </c>
      <c r="E486" s="230">
        <v>50</v>
      </c>
      <c r="F486" s="238">
        <v>15</v>
      </c>
      <c r="G486" s="293" t="s">
        <v>1197</v>
      </c>
      <c r="H486" s="294">
        <v>612</v>
      </c>
      <c r="I486" s="295">
        <v>2465</v>
      </c>
      <c r="J486" s="272"/>
    </row>
    <row r="487" spans="1:10">
      <c r="A487" s="229">
        <v>320</v>
      </c>
      <c r="B487" s="230">
        <v>100</v>
      </c>
      <c r="C487" s="230">
        <v>200</v>
      </c>
      <c r="D487" s="230">
        <v>200</v>
      </c>
      <c r="E487" s="238">
        <v>90</v>
      </c>
      <c r="F487" s="238"/>
      <c r="G487" s="293" t="s">
        <v>1251</v>
      </c>
      <c r="H487" s="294">
        <v>61443</v>
      </c>
      <c r="I487" s="295">
        <v>46255</v>
      </c>
      <c r="J487" s="272"/>
    </row>
    <row r="488" spans="1:10">
      <c r="A488" s="229">
        <v>320</v>
      </c>
      <c r="B488" s="230">
        <v>100</v>
      </c>
      <c r="C488" s="230">
        <v>200</v>
      </c>
      <c r="D488" s="238">
        <v>300</v>
      </c>
      <c r="E488" s="238"/>
      <c r="F488" s="238"/>
      <c r="G488" s="234" t="s">
        <v>1720</v>
      </c>
      <c r="H488" s="235">
        <v>0</v>
      </c>
      <c r="I488" s="271">
        <v>0</v>
      </c>
      <c r="J488" s="272" t="s">
        <v>1063</v>
      </c>
    </row>
    <row r="489" spans="1:10">
      <c r="A489" s="229">
        <v>320</v>
      </c>
      <c r="B489" s="230">
        <v>200</v>
      </c>
      <c r="C489" s="230"/>
      <c r="D489" s="230"/>
      <c r="E489" s="230"/>
      <c r="F489" s="230"/>
      <c r="G489" s="274" t="s">
        <v>1253</v>
      </c>
      <c r="H489" s="235">
        <v>0</v>
      </c>
      <c r="I489" s="271">
        <v>0</v>
      </c>
      <c r="J489" s="272"/>
    </row>
    <row r="490" spans="1:10">
      <c r="A490" s="229">
        <v>320</v>
      </c>
      <c r="B490" s="230">
        <v>200</v>
      </c>
      <c r="C490" s="230">
        <v>100</v>
      </c>
      <c r="D490" s="230"/>
      <c r="E490" s="230"/>
      <c r="F490" s="230"/>
      <c r="G490" s="231" t="s">
        <v>1254</v>
      </c>
      <c r="H490" s="235">
        <v>0</v>
      </c>
      <c r="I490" s="271">
        <v>0</v>
      </c>
      <c r="J490" s="272" t="s">
        <v>1064</v>
      </c>
    </row>
    <row r="491" spans="1:10">
      <c r="A491" s="229">
        <v>320</v>
      </c>
      <c r="B491" s="230">
        <v>200</v>
      </c>
      <c r="C491" s="230">
        <v>100</v>
      </c>
      <c r="D491" s="238">
        <v>100</v>
      </c>
      <c r="E491" s="238"/>
      <c r="F491" s="238"/>
      <c r="G491" s="293" t="s">
        <v>1703</v>
      </c>
      <c r="H491" s="235">
        <v>7382293</v>
      </c>
      <c r="I491" s="271">
        <v>6833388</v>
      </c>
      <c r="J491" s="272"/>
    </row>
    <row r="492" spans="1:10">
      <c r="A492" s="229">
        <v>320</v>
      </c>
      <c r="B492" s="230">
        <v>200</v>
      </c>
      <c r="C492" s="230">
        <v>100</v>
      </c>
      <c r="D492" s="238">
        <v>200</v>
      </c>
      <c r="E492" s="238"/>
      <c r="F492" s="238"/>
      <c r="G492" s="293" t="s">
        <v>1198</v>
      </c>
      <c r="H492" s="235">
        <v>82371</v>
      </c>
      <c r="I492" s="271">
        <v>77061</v>
      </c>
      <c r="J492" s="272"/>
    </row>
    <row r="493" spans="1:10">
      <c r="A493" s="229"/>
      <c r="B493" s="230"/>
      <c r="C493" s="230"/>
      <c r="D493" s="238">
        <v>300</v>
      </c>
      <c r="E493" s="238"/>
      <c r="F493" s="238"/>
      <c r="G493" s="293" t="s">
        <v>1199</v>
      </c>
      <c r="H493" s="235">
        <v>1546915</v>
      </c>
      <c r="I493" s="271">
        <v>1496682</v>
      </c>
      <c r="J493" s="272"/>
    </row>
    <row r="494" spans="1:10">
      <c r="A494" s="229">
        <v>320</v>
      </c>
      <c r="B494" s="230">
        <v>200</v>
      </c>
      <c r="C494" s="230">
        <v>100</v>
      </c>
      <c r="D494" s="238">
        <v>400</v>
      </c>
      <c r="E494" s="238"/>
      <c r="F494" s="238"/>
      <c r="G494" s="293" t="s">
        <v>1200</v>
      </c>
      <c r="H494" s="235">
        <v>590615</v>
      </c>
      <c r="I494" s="271">
        <v>588076</v>
      </c>
      <c r="J494" s="272"/>
    </row>
    <row r="495" spans="1:10">
      <c r="A495" s="229">
        <v>320</v>
      </c>
      <c r="B495" s="230">
        <v>200</v>
      </c>
      <c r="C495" s="230">
        <v>100</v>
      </c>
      <c r="D495" s="238">
        <v>500</v>
      </c>
      <c r="E495" s="238"/>
      <c r="F495" s="238"/>
      <c r="G495" s="293" t="s">
        <v>1250</v>
      </c>
      <c r="H495" s="235">
        <v>576111</v>
      </c>
      <c r="I495" s="271">
        <v>549209</v>
      </c>
      <c r="J495" s="272"/>
    </row>
    <row r="496" spans="1:10">
      <c r="A496" s="229">
        <v>320</v>
      </c>
      <c r="B496" s="230">
        <v>200</v>
      </c>
      <c r="C496" s="230">
        <v>100</v>
      </c>
      <c r="D496" s="230">
        <v>600</v>
      </c>
      <c r="E496" s="230"/>
      <c r="F496" s="230"/>
      <c r="G496" s="296" t="s">
        <v>1711</v>
      </c>
      <c r="H496" s="235">
        <v>0</v>
      </c>
      <c r="I496" s="271">
        <v>0</v>
      </c>
      <c r="J496" s="272"/>
    </row>
    <row r="497" spans="1:10">
      <c r="A497" s="229">
        <v>320</v>
      </c>
      <c r="B497" s="230">
        <v>200</v>
      </c>
      <c r="C497" s="230">
        <v>100</v>
      </c>
      <c r="D497" s="238"/>
      <c r="E497" s="238">
        <v>5</v>
      </c>
      <c r="F497" s="238"/>
      <c r="G497" s="293" t="s">
        <v>1714</v>
      </c>
      <c r="H497" s="235">
        <v>0</v>
      </c>
      <c r="I497" s="271">
        <v>0</v>
      </c>
      <c r="J497" s="272"/>
    </row>
    <row r="498" spans="1:10">
      <c r="A498" s="229">
        <v>320</v>
      </c>
      <c r="B498" s="230">
        <v>200</v>
      </c>
      <c r="C498" s="230">
        <v>100</v>
      </c>
      <c r="D498" s="238"/>
      <c r="E498" s="238">
        <v>10</v>
      </c>
      <c r="F498" s="238"/>
      <c r="G498" s="293" t="s">
        <v>1715</v>
      </c>
      <c r="H498" s="235">
        <v>0</v>
      </c>
      <c r="I498" s="271">
        <v>0</v>
      </c>
      <c r="J498" s="272"/>
    </row>
    <row r="499" spans="1:10">
      <c r="A499" s="229"/>
      <c r="B499" s="230"/>
      <c r="C499" s="230"/>
      <c r="D499" s="238"/>
      <c r="E499" s="238">
        <v>15</v>
      </c>
      <c r="F499" s="238"/>
      <c r="G499" s="293" t="s">
        <v>1201</v>
      </c>
      <c r="H499" s="235">
        <v>7247</v>
      </c>
      <c r="I499" s="271">
        <v>82358</v>
      </c>
      <c r="J499" s="272"/>
    </row>
    <row r="500" spans="1:10">
      <c r="A500" s="229">
        <v>320</v>
      </c>
      <c r="B500" s="230">
        <v>200</v>
      </c>
      <c r="C500" s="230">
        <v>100</v>
      </c>
      <c r="D500" s="238">
        <v>700</v>
      </c>
      <c r="E500" s="238"/>
      <c r="F500" s="238"/>
      <c r="G500" s="293" t="s">
        <v>1251</v>
      </c>
      <c r="H500" s="235">
        <v>2973952</v>
      </c>
      <c r="I500" s="271">
        <v>2699413</v>
      </c>
      <c r="J500" s="272"/>
    </row>
    <row r="501" spans="1:10">
      <c r="A501" s="229">
        <v>320</v>
      </c>
      <c r="B501" s="230">
        <v>200</v>
      </c>
      <c r="C501" s="230">
        <v>200</v>
      </c>
      <c r="D501" s="230"/>
      <c r="E501" s="230"/>
      <c r="F501" s="230"/>
      <c r="G501" s="231" t="s">
        <v>1255</v>
      </c>
      <c r="H501" s="235">
        <v>0</v>
      </c>
      <c r="I501" s="271">
        <v>0</v>
      </c>
      <c r="J501" s="272" t="s">
        <v>320</v>
      </c>
    </row>
    <row r="502" spans="1:10">
      <c r="A502" s="229">
        <v>320</v>
      </c>
      <c r="B502" s="230">
        <v>200</v>
      </c>
      <c r="C502" s="230">
        <v>200</v>
      </c>
      <c r="D502" s="238">
        <v>100</v>
      </c>
      <c r="E502" s="238"/>
      <c r="F502" s="238"/>
      <c r="G502" s="293" t="s">
        <v>1703</v>
      </c>
      <c r="H502" s="294">
        <v>669797</v>
      </c>
      <c r="I502" s="295">
        <v>885241</v>
      </c>
      <c r="J502" s="272"/>
    </row>
    <row r="503" spans="1:10">
      <c r="A503" s="229">
        <v>320</v>
      </c>
      <c r="B503" s="230">
        <v>200</v>
      </c>
      <c r="C503" s="230">
        <v>200</v>
      </c>
      <c r="D503" s="238">
        <v>200</v>
      </c>
      <c r="E503" s="238"/>
      <c r="F503" s="238"/>
      <c r="G503" s="293" t="s">
        <v>1198</v>
      </c>
      <c r="H503" s="294">
        <v>7268</v>
      </c>
      <c r="I503" s="295">
        <v>14046</v>
      </c>
      <c r="J503" s="272"/>
    </row>
    <row r="504" spans="1:10">
      <c r="A504" s="229">
        <v>320</v>
      </c>
      <c r="B504" s="230">
        <v>200</v>
      </c>
      <c r="C504" s="230">
        <v>200</v>
      </c>
      <c r="D504" s="238">
        <v>300</v>
      </c>
      <c r="E504" s="238"/>
      <c r="F504" s="238"/>
      <c r="G504" s="293" t="s">
        <v>1199</v>
      </c>
      <c r="H504" s="294">
        <v>48897</v>
      </c>
      <c r="I504" s="295">
        <v>63094</v>
      </c>
      <c r="J504" s="272"/>
    </row>
    <row r="505" spans="1:10">
      <c r="A505" s="229">
        <v>320</v>
      </c>
      <c r="B505" s="230">
        <v>200</v>
      </c>
      <c r="C505" s="230">
        <v>200</v>
      </c>
      <c r="D505" s="238">
        <v>400</v>
      </c>
      <c r="E505" s="238"/>
      <c r="F505" s="238"/>
      <c r="G505" s="293" t="s">
        <v>1200</v>
      </c>
      <c r="H505" s="294">
        <v>71251</v>
      </c>
      <c r="I505" s="295">
        <v>94946</v>
      </c>
      <c r="J505" s="272"/>
    </row>
    <row r="506" spans="1:10">
      <c r="A506" s="229">
        <v>320</v>
      </c>
      <c r="B506" s="230">
        <v>200</v>
      </c>
      <c r="C506" s="230">
        <v>200</v>
      </c>
      <c r="D506" s="238">
        <v>500</v>
      </c>
      <c r="E506" s="238"/>
      <c r="F506" s="238"/>
      <c r="G506" s="293" t="s">
        <v>1250</v>
      </c>
      <c r="H506" s="294">
        <v>68937</v>
      </c>
      <c r="I506" s="295">
        <v>87613</v>
      </c>
      <c r="J506" s="272"/>
    </row>
    <row r="507" spans="1:10">
      <c r="A507" s="229">
        <v>320</v>
      </c>
      <c r="B507" s="230">
        <v>200</v>
      </c>
      <c r="C507" s="230">
        <v>200</v>
      </c>
      <c r="D507" s="230">
        <v>600</v>
      </c>
      <c r="E507" s="230"/>
      <c r="F507" s="230"/>
      <c r="G507" s="296" t="s">
        <v>1711</v>
      </c>
      <c r="H507" s="294">
        <v>0</v>
      </c>
      <c r="I507" s="295">
        <v>0</v>
      </c>
      <c r="J507" s="272"/>
    </row>
    <row r="508" spans="1:10">
      <c r="A508" s="229">
        <v>320</v>
      </c>
      <c r="B508" s="230">
        <v>200</v>
      </c>
      <c r="C508" s="230">
        <v>200</v>
      </c>
      <c r="D508" s="238"/>
      <c r="E508" s="238">
        <v>5</v>
      </c>
      <c r="F508" s="238"/>
      <c r="G508" s="293" t="s">
        <v>1714</v>
      </c>
      <c r="H508" s="294">
        <v>0</v>
      </c>
      <c r="I508" s="295">
        <v>0</v>
      </c>
      <c r="J508" s="272"/>
    </row>
    <row r="509" spans="1:10">
      <c r="A509" s="229">
        <v>320</v>
      </c>
      <c r="B509" s="230">
        <v>200</v>
      </c>
      <c r="C509" s="230">
        <v>200</v>
      </c>
      <c r="D509" s="238"/>
      <c r="E509" s="238">
        <v>10</v>
      </c>
      <c r="F509" s="238"/>
      <c r="G509" s="293" t="s">
        <v>1715</v>
      </c>
      <c r="H509" s="294">
        <v>0</v>
      </c>
      <c r="I509" s="295">
        <v>0</v>
      </c>
      <c r="J509" s="272"/>
    </row>
    <row r="510" spans="1:10">
      <c r="A510" s="229">
        <v>320</v>
      </c>
      <c r="B510" s="230">
        <v>200</v>
      </c>
      <c r="C510" s="230">
        <v>200</v>
      </c>
      <c r="D510" s="238"/>
      <c r="E510" s="238">
        <v>15</v>
      </c>
      <c r="F510" s="238"/>
      <c r="G510" s="293" t="s">
        <v>1201</v>
      </c>
      <c r="H510" s="294">
        <v>185</v>
      </c>
      <c r="I510" s="295">
        <v>2158</v>
      </c>
      <c r="J510" s="272"/>
    </row>
    <row r="511" spans="1:10">
      <c r="A511" s="229">
        <v>320</v>
      </c>
      <c r="B511" s="230">
        <v>200</v>
      </c>
      <c r="C511" s="230">
        <v>200</v>
      </c>
      <c r="D511" s="238">
        <v>700</v>
      </c>
      <c r="E511" s="238"/>
      <c r="F511" s="238"/>
      <c r="G511" s="293" t="s">
        <v>1251</v>
      </c>
      <c r="H511" s="294">
        <v>273718</v>
      </c>
      <c r="I511" s="295">
        <v>353487</v>
      </c>
      <c r="J511" s="272"/>
    </row>
    <row r="512" spans="1:10">
      <c r="A512" s="229">
        <v>320</v>
      </c>
      <c r="B512" s="230">
        <v>200</v>
      </c>
      <c r="C512" s="238">
        <v>300</v>
      </c>
      <c r="D512" s="238"/>
      <c r="E512" s="238"/>
      <c r="F512" s="238"/>
      <c r="G512" s="234" t="s">
        <v>1256</v>
      </c>
      <c r="H512" s="235">
        <v>0</v>
      </c>
      <c r="I512" s="271">
        <v>0</v>
      </c>
      <c r="J512" s="272" t="s">
        <v>321</v>
      </c>
    </row>
    <row r="513" spans="1:10" s="228" customFormat="1">
      <c r="A513" s="222">
        <v>325</v>
      </c>
      <c r="B513" s="223">
        <v>0</v>
      </c>
      <c r="C513" s="223">
        <v>0</v>
      </c>
      <c r="D513" s="223">
        <v>0</v>
      </c>
      <c r="E513" s="223">
        <v>0</v>
      </c>
      <c r="F513" s="223">
        <v>0</v>
      </c>
      <c r="G513" s="266" t="s">
        <v>1257</v>
      </c>
      <c r="H513" s="282">
        <v>0</v>
      </c>
      <c r="I513" s="267">
        <v>0</v>
      </c>
      <c r="J513" s="268"/>
    </row>
    <row r="514" spans="1:10">
      <c r="A514" s="229">
        <v>325</v>
      </c>
      <c r="B514" s="230">
        <v>100</v>
      </c>
      <c r="C514" s="230"/>
      <c r="D514" s="230"/>
      <c r="E514" s="230"/>
      <c r="F514" s="230"/>
      <c r="G514" s="231" t="s">
        <v>1258</v>
      </c>
      <c r="H514" s="235">
        <v>0</v>
      </c>
      <c r="I514" s="271">
        <v>0</v>
      </c>
      <c r="J514" s="272"/>
    </row>
    <row r="515" spans="1:10">
      <c r="A515" s="229">
        <v>325</v>
      </c>
      <c r="B515" s="230">
        <v>100</v>
      </c>
      <c r="C515" s="230">
        <v>100</v>
      </c>
      <c r="D515" s="230"/>
      <c r="E515" s="230"/>
      <c r="F515" s="230"/>
      <c r="G515" s="231" t="s">
        <v>1259</v>
      </c>
      <c r="H515" s="235">
        <v>0</v>
      </c>
      <c r="I515" s="271">
        <v>0</v>
      </c>
      <c r="J515" s="272" t="s">
        <v>322</v>
      </c>
    </row>
    <row r="516" spans="1:10">
      <c r="A516" s="229">
        <v>325</v>
      </c>
      <c r="B516" s="230">
        <v>100</v>
      </c>
      <c r="C516" s="230">
        <v>100</v>
      </c>
      <c r="D516" s="238">
        <v>100</v>
      </c>
      <c r="E516" s="238"/>
      <c r="F516" s="238"/>
      <c r="G516" s="293" t="s">
        <v>1703</v>
      </c>
      <c r="H516" s="294">
        <v>75641</v>
      </c>
      <c r="I516" s="295">
        <v>85013</v>
      </c>
      <c r="J516" s="272"/>
    </row>
    <row r="517" spans="1:10">
      <c r="A517" s="229">
        <v>325</v>
      </c>
      <c r="B517" s="230">
        <v>100</v>
      </c>
      <c r="C517" s="230">
        <v>100</v>
      </c>
      <c r="D517" s="238">
        <v>200</v>
      </c>
      <c r="E517" s="238"/>
      <c r="F517" s="238"/>
      <c r="G517" s="293" t="s">
        <v>1704</v>
      </c>
      <c r="H517" s="294">
        <v>42675</v>
      </c>
      <c r="I517" s="295">
        <v>56651</v>
      </c>
      <c r="J517" s="272"/>
    </row>
    <row r="518" spans="1:10">
      <c r="A518" s="229">
        <v>325</v>
      </c>
      <c r="B518" s="230">
        <v>100</v>
      </c>
      <c r="C518" s="230">
        <v>100</v>
      </c>
      <c r="D518" s="238">
        <v>300</v>
      </c>
      <c r="E518" s="238"/>
      <c r="F518" s="238"/>
      <c r="G518" s="293" t="s">
        <v>1249</v>
      </c>
      <c r="H518" s="294">
        <v>6803</v>
      </c>
      <c r="I518" s="295">
        <v>6735</v>
      </c>
      <c r="J518" s="272"/>
    </row>
    <row r="519" spans="1:10">
      <c r="A519" s="229">
        <v>325</v>
      </c>
      <c r="B519" s="230">
        <v>100</v>
      </c>
      <c r="C519" s="230">
        <v>100</v>
      </c>
      <c r="D519" s="238">
        <v>400</v>
      </c>
      <c r="E519" s="238"/>
      <c r="F519" s="238"/>
      <c r="G519" s="293" t="s">
        <v>1250</v>
      </c>
      <c r="H519" s="294">
        <v>0</v>
      </c>
      <c r="I519" s="295">
        <v>0</v>
      </c>
      <c r="J519" s="272"/>
    </row>
    <row r="520" spans="1:10">
      <c r="A520" s="229">
        <v>325</v>
      </c>
      <c r="B520" s="230">
        <v>100</v>
      </c>
      <c r="C520" s="230">
        <v>100</v>
      </c>
      <c r="D520" s="230">
        <v>500</v>
      </c>
      <c r="E520" s="230"/>
      <c r="F520" s="230"/>
      <c r="G520" s="296" t="s">
        <v>1711</v>
      </c>
      <c r="H520" s="294">
        <v>0</v>
      </c>
      <c r="I520" s="295">
        <v>0</v>
      </c>
      <c r="J520" s="272"/>
    </row>
    <row r="521" spans="1:10">
      <c r="A521" s="229">
        <v>325</v>
      </c>
      <c r="B521" s="230">
        <v>100</v>
      </c>
      <c r="C521" s="230">
        <v>100</v>
      </c>
      <c r="D521" s="230">
        <v>500</v>
      </c>
      <c r="E521" s="238">
        <v>5</v>
      </c>
      <c r="F521" s="238"/>
      <c r="G521" s="293" t="s">
        <v>1714</v>
      </c>
      <c r="H521" s="294">
        <v>0</v>
      </c>
      <c r="I521" s="295">
        <v>0</v>
      </c>
      <c r="J521" s="272"/>
    </row>
    <row r="522" spans="1:10">
      <c r="A522" s="229">
        <v>325</v>
      </c>
      <c r="B522" s="230">
        <v>100</v>
      </c>
      <c r="C522" s="230">
        <v>100</v>
      </c>
      <c r="D522" s="230">
        <v>500</v>
      </c>
      <c r="E522" s="238">
        <v>10</v>
      </c>
      <c r="F522" s="238"/>
      <c r="G522" s="293" t="s">
        <v>1715</v>
      </c>
      <c r="H522" s="294">
        <v>0</v>
      </c>
      <c r="I522" s="295">
        <v>0</v>
      </c>
      <c r="J522" s="272"/>
    </row>
    <row r="523" spans="1:10">
      <c r="A523" s="229">
        <v>325</v>
      </c>
      <c r="B523" s="230">
        <v>100</v>
      </c>
      <c r="C523" s="230">
        <v>100</v>
      </c>
      <c r="D523" s="230">
        <v>500</v>
      </c>
      <c r="E523" s="238">
        <v>15</v>
      </c>
      <c r="F523" s="238"/>
      <c r="G523" s="293" t="s">
        <v>1202</v>
      </c>
      <c r="H523" s="294">
        <v>4372</v>
      </c>
      <c r="I523" s="295">
        <v>17</v>
      </c>
      <c r="J523" s="272"/>
    </row>
    <row r="524" spans="1:10">
      <c r="A524" s="229">
        <v>325</v>
      </c>
      <c r="B524" s="230">
        <v>100</v>
      </c>
      <c r="C524" s="230">
        <v>100</v>
      </c>
      <c r="D524" s="238">
        <v>900</v>
      </c>
      <c r="E524" s="238"/>
      <c r="F524" s="238"/>
      <c r="G524" s="293" t="s">
        <v>1251</v>
      </c>
      <c r="H524" s="294">
        <v>32954</v>
      </c>
      <c r="I524" s="295">
        <v>41214</v>
      </c>
      <c r="J524" s="272"/>
    </row>
    <row r="525" spans="1:10">
      <c r="A525" s="229">
        <v>325</v>
      </c>
      <c r="B525" s="230">
        <v>100</v>
      </c>
      <c r="C525" s="230">
        <v>200</v>
      </c>
      <c r="D525" s="230"/>
      <c r="E525" s="230"/>
      <c r="F525" s="230"/>
      <c r="G525" s="231" t="s">
        <v>1260</v>
      </c>
      <c r="H525" s="235">
        <v>0</v>
      </c>
      <c r="I525" s="271">
        <v>0</v>
      </c>
      <c r="J525" s="272" t="s">
        <v>323</v>
      </c>
    </row>
    <row r="526" spans="1:10">
      <c r="A526" s="229">
        <v>325</v>
      </c>
      <c r="B526" s="230">
        <v>100</v>
      </c>
      <c r="C526" s="230">
        <v>200</v>
      </c>
      <c r="D526" s="238">
        <v>100</v>
      </c>
      <c r="E526" s="238"/>
      <c r="F526" s="238"/>
      <c r="G526" s="293" t="s">
        <v>1703</v>
      </c>
      <c r="H526" s="294">
        <v>27124</v>
      </c>
      <c r="I526" s="295">
        <v>3562</v>
      </c>
      <c r="J526" s="272"/>
    </row>
    <row r="527" spans="1:10">
      <c r="A527" s="229">
        <v>325</v>
      </c>
      <c r="B527" s="230">
        <v>100</v>
      </c>
      <c r="C527" s="230">
        <v>200</v>
      </c>
      <c r="D527" s="238">
        <v>200</v>
      </c>
      <c r="E527" s="238"/>
      <c r="F527" s="238"/>
      <c r="G527" s="293" t="s">
        <v>1704</v>
      </c>
      <c r="H527" s="294">
        <v>415</v>
      </c>
      <c r="I527" s="295">
        <v>55</v>
      </c>
      <c r="J527" s="272"/>
    </row>
    <row r="528" spans="1:10">
      <c r="A528" s="229">
        <v>325</v>
      </c>
      <c r="B528" s="230">
        <v>100</v>
      </c>
      <c r="C528" s="230">
        <v>200</v>
      </c>
      <c r="D528" s="238">
        <v>300</v>
      </c>
      <c r="E528" s="238"/>
      <c r="F528" s="238"/>
      <c r="G528" s="293" t="s">
        <v>1249</v>
      </c>
      <c r="H528" s="294">
        <v>302</v>
      </c>
      <c r="I528" s="295">
        <v>0</v>
      </c>
      <c r="J528" s="272"/>
    </row>
    <row r="529" spans="1:10">
      <c r="A529" s="229">
        <v>325</v>
      </c>
      <c r="B529" s="230">
        <v>100</v>
      </c>
      <c r="C529" s="230">
        <v>200</v>
      </c>
      <c r="D529" s="238">
        <v>400</v>
      </c>
      <c r="E529" s="238"/>
      <c r="F529" s="238"/>
      <c r="G529" s="293" t="s">
        <v>1250</v>
      </c>
      <c r="H529" s="294">
        <v>0</v>
      </c>
      <c r="I529" s="295">
        <v>0</v>
      </c>
      <c r="J529" s="272"/>
    </row>
    <row r="530" spans="1:10">
      <c r="A530" s="229">
        <v>325</v>
      </c>
      <c r="B530" s="230">
        <v>100</v>
      </c>
      <c r="C530" s="230">
        <v>200</v>
      </c>
      <c r="D530" s="230">
        <v>500</v>
      </c>
      <c r="E530" s="230"/>
      <c r="F530" s="230"/>
      <c r="G530" s="296" t="s">
        <v>1711</v>
      </c>
      <c r="H530" s="294">
        <v>0</v>
      </c>
      <c r="I530" s="295">
        <v>0</v>
      </c>
      <c r="J530" s="272"/>
    </row>
    <row r="531" spans="1:10">
      <c r="A531" s="229">
        <v>325</v>
      </c>
      <c r="B531" s="230">
        <v>100</v>
      </c>
      <c r="C531" s="230">
        <v>200</v>
      </c>
      <c r="D531" s="230">
        <v>500</v>
      </c>
      <c r="E531" s="238">
        <v>5</v>
      </c>
      <c r="F531" s="238"/>
      <c r="G531" s="293" t="s">
        <v>1714</v>
      </c>
      <c r="H531" s="294">
        <v>0</v>
      </c>
      <c r="I531" s="295">
        <v>0</v>
      </c>
      <c r="J531" s="272"/>
    </row>
    <row r="532" spans="1:10">
      <c r="A532" s="229">
        <v>325</v>
      </c>
      <c r="B532" s="230">
        <v>100</v>
      </c>
      <c r="C532" s="230">
        <v>200</v>
      </c>
      <c r="D532" s="230">
        <v>500</v>
      </c>
      <c r="E532" s="238">
        <v>10</v>
      </c>
      <c r="F532" s="238"/>
      <c r="G532" s="293" t="s">
        <v>1715</v>
      </c>
      <c r="H532" s="294">
        <v>0</v>
      </c>
      <c r="I532" s="295">
        <v>0</v>
      </c>
      <c r="J532" s="272"/>
    </row>
    <row r="533" spans="1:10">
      <c r="A533" s="229">
        <v>325</v>
      </c>
      <c r="B533" s="230">
        <v>100</v>
      </c>
      <c r="C533" s="230">
        <v>200</v>
      </c>
      <c r="D533" s="230">
        <v>500</v>
      </c>
      <c r="E533" s="238">
        <v>15</v>
      </c>
      <c r="F533" s="238"/>
      <c r="G533" s="293" t="s">
        <v>1202</v>
      </c>
      <c r="H533" s="294">
        <v>69</v>
      </c>
      <c r="I533" s="295">
        <v>0</v>
      </c>
      <c r="J533" s="272"/>
    </row>
    <row r="534" spans="1:10">
      <c r="A534" s="229">
        <v>325</v>
      </c>
      <c r="B534" s="230">
        <v>100</v>
      </c>
      <c r="C534" s="230">
        <v>200</v>
      </c>
      <c r="D534" s="238">
        <v>900</v>
      </c>
      <c r="E534" s="238"/>
      <c r="F534" s="238"/>
      <c r="G534" s="293" t="s">
        <v>1251</v>
      </c>
      <c r="H534" s="294">
        <v>8830</v>
      </c>
      <c r="I534" s="295">
        <v>1148</v>
      </c>
      <c r="J534" s="272"/>
    </row>
    <row r="535" spans="1:10">
      <c r="A535" s="229">
        <v>325</v>
      </c>
      <c r="B535" s="230">
        <v>100</v>
      </c>
      <c r="C535" s="238">
        <v>300</v>
      </c>
      <c r="D535" s="238"/>
      <c r="E535" s="238"/>
      <c r="F535" s="238"/>
      <c r="G535" s="234" t="s">
        <v>1261</v>
      </c>
      <c r="H535" s="235">
        <v>0</v>
      </c>
      <c r="I535" s="271">
        <v>0</v>
      </c>
      <c r="J535" s="272" t="s">
        <v>324</v>
      </c>
    </row>
    <row r="536" spans="1:10">
      <c r="A536" s="229">
        <v>325</v>
      </c>
      <c r="B536" s="230">
        <v>200</v>
      </c>
      <c r="C536" s="230"/>
      <c r="D536" s="230"/>
      <c r="E536" s="230"/>
      <c r="F536" s="230"/>
      <c r="G536" s="231" t="s">
        <v>411</v>
      </c>
      <c r="H536" s="235">
        <v>0</v>
      </c>
      <c r="I536" s="271">
        <v>0</v>
      </c>
      <c r="J536" s="272"/>
    </row>
    <row r="537" spans="1:10">
      <c r="A537" s="229">
        <v>325</v>
      </c>
      <c r="B537" s="230">
        <v>200</v>
      </c>
      <c r="C537" s="230">
        <v>100</v>
      </c>
      <c r="D537" s="230"/>
      <c r="E537" s="230"/>
      <c r="F537" s="230"/>
      <c r="G537" s="231" t="s">
        <v>412</v>
      </c>
      <c r="H537" s="235">
        <v>0</v>
      </c>
      <c r="I537" s="271">
        <v>0</v>
      </c>
      <c r="J537" s="272" t="s">
        <v>325</v>
      </c>
    </row>
    <row r="538" spans="1:10">
      <c r="A538" s="229">
        <v>325</v>
      </c>
      <c r="B538" s="230">
        <v>200</v>
      </c>
      <c r="C538" s="230">
        <v>100</v>
      </c>
      <c r="D538" s="238">
        <v>100</v>
      </c>
      <c r="E538" s="238"/>
      <c r="F538" s="238"/>
      <c r="G538" s="293" t="s">
        <v>1703</v>
      </c>
      <c r="H538" s="294">
        <v>0</v>
      </c>
      <c r="I538" s="295">
        <v>0</v>
      </c>
      <c r="J538" s="272"/>
    </row>
    <row r="539" spans="1:10">
      <c r="A539" s="229">
        <v>325</v>
      </c>
      <c r="B539" s="230">
        <v>200</v>
      </c>
      <c r="C539" s="230">
        <v>100</v>
      </c>
      <c r="D539" s="238">
        <v>200</v>
      </c>
      <c r="E539" s="238"/>
      <c r="F539" s="238"/>
      <c r="G539" s="293" t="s">
        <v>1198</v>
      </c>
      <c r="H539" s="294">
        <v>0</v>
      </c>
      <c r="I539" s="295">
        <v>0</v>
      </c>
      <c r="J539" s="272"/>
    </row>
    <row r="540" spans="1:10">
      <c r="A540" s="229">
        <v>325</v>
      </c>
      <c r="B540" s="230">
        <v>200</v>
      </c>
      <c r="C540" s="230">
        <v>100</v>
      </c>
      <c r="D540" s="238">
        <v>300</v>
      </c>
      <c r="E540" s="238"/>
      <c r="F540" s="238"/>
      <c r="G540" s="293" t="s">
        <v>1199</v>
      </c>
      <c r="H540" s="294">
        <v>0</v>
      </c>
      <c r="I540" s="295">
        <v>0</v>
      </c>
      <c r="J540" s="272"/>
    </row>
    <row r="541" spans="1:10">
      <c r="A541" s="229">
        <v>325</v>
      </c>
      <c r="B541" s="230">
        <v>200</v>
      </c>
      <c r="C541" s="230">
        <v>100</v>
      </c>
      <c r="D541" s="238">
        <v>400</v>
      </c>
      <c r="E541" s="238"/>
      <c r="F541" s="238"/>
      <c r="G541" s="293" t="s">
        <v>1200</v>
      </c>
      <c r="H541" s="294">
        <v>0</v>
      </c>
      <c r="I541" s="295">
        <v>0</v>
      </c>
      <c r="J541" s="272"/>
    </row>
    <row r="542" spans="1:10">
      <c r="A542" s="229">
        <v>325</v>
      </c>
      <c r="B542" s="230">
        <v>200</v>
      </c>
      <c r="C542" s="230">
        <v>100</v>
      </c>
      <c r="D542" s="238">
        <v>500</v>
      </c>
      <c r="E542" s="238"/>
      <c r="F542" s="238"/>
      <c r="G542" s="293" t="s">
        <v>1250</v>
      </c>
      <c r="H542" s="294">
        <v>0</v>
      </c>
      <c r="I542" s="295">
        <v>0</v>
      </c>
      <c r="J542" s="272"/>
    </row>
    <row r="543" spans="1:10">
      <c r="A543" s="229">
        <v>325</v>
      </c>
      <c r="B543" s="230">
        <v>200</v>
      </c>
      <c r="C543" s="230">
        <v>100</v>
      </c>
      <c r="D543" s="230">
        <v>600</v>
      </c>
      <c r="E543" s="230"/>
      <c r="F543" s="230"/>
      <c r="G543" s="296" t="s">
        <v>1711</v>
      </c>
      <c r="H543" s="294">
        <v>0</v>
      </c>
      <c r="I543" s="295">
        <v>0</v>
      </c>
      <c r="J543" s="272"/>
    </row>
    <row r="544" spans="1:10">
      <c r="A544" s="229">
        <v>325</v>
      </c>
      <c r="B544" s="230">
        <v>200</v>
      </c>
      <c r="C544" s="230">
        <v>100</v>
      </c>
      <c r="D544" s="230">
        <v>600</v>
      </c>
      <c r="E544" s="238">
        <v>5</v>
      </c>
      <c r="F544" s="238"/>
      <c r="G544" s="293" t="s">
        <v>1714</v>
      </c>
      <c r="H544" s="294">
        <v>0</v>
      </c>
      <c r="I544" s="295">
        <v>0</v>
      </c>
      <c r="J544" s="272"/>
    </row>
    <row r="545" spans="1:10">
      <c r="A545" s="229">
        <v>325</v>
      </c>
      <c r="B545" s="230">
        <v>200</v>
      </c>
      <c r="C545" s="230">
        <v>100</v>
      </c>
      <c r="D545" s="230">
        <v>600</v>
      </c>
      <c r="E545" s="238">
        <v>10</v>
      </c>
      <c r="F545" s="238"/>
      <c r="G545" s="293" t="s">
        <v>1715</v>
      </c>
      <c r="H545" s="294">
        <v>0</v>
      </c>
      <c r="I545" s="295">
        <v>0</v>
      </c>
      <c r="J545" s="272"/>
    </row>
    <row r="546" spans="1:10">
      <c r="A546" s="229">
        <v>325</v>
      </c>
      <c r="B546" s="230">
        <v>200</v>
      </c>
      <c r="C546" s="230">
        <v>100</v>
      </c>
      <c r="D546" s="230">
        <v>600</v>
      </c>
      <c r="E546" s="238">
        <v>15</v>
      </c>
      <c r="F546" s="238"/>
      <c r="G546" s="293" t="s">
        <v>1201</v>
      </c>
      <c r="H546" s="294">
        <v>0</v>
      </c>
      <c r="I546" s="295">
        <v>0</v>
      </c>
      <c r="J546" s="272"/>
    </row>
    <row r="547" spans="1:10">
      <c r="A547" s="229">
        <v>325</v>
      </c>
      <c r="B547" s="230">
        <v>200</v>
      </c>
      <c r="C547" s="230">
        <v>100</v>
      </c>
      <c r="D547" s="238">
        <v>900</v>
      </c>
      <c r="E547" s="238"/>
      <c r="F547" s="238"/>
      <c r="G547" s="293" t="s">
        <v>1251</v>
      </c>
      <c r="H547" s="294">
        <v>0</v>
      </c>
      <c r="I547" s="295">
        <v>0</v>
      </c>
      <c r="J547" s="272"/>
    </row>
    <row r="548" spans="1:10">
      <c r="A548" s="229">
        <v>325</v>
      </c>
      <c r="B548" s="230">
        <v>200</v>
      </c>
      <c r="C548" s="230">
        <v>200</v>
      </c>
      <c r="D548" s="230"/>
      <c r="E548" s="230"/>
      <c r="F548" s="230"/>
      <c r="G548" s="274" t="s">
        <v>413</v>
      </c>
      <c r="H548" s="235">
        <v>0</v>
      </c>
      <c r="I548" s="271">
        <v>0</v>
      </c>
      <c r="J548" s="272" t="s">
        <v>326</v>
      </c>
    </row>
    <row r="549" spans="1:10">
      <c r="A549" s="229">
        <v>325</v>
      </c>
      <c r="B549" s="230">
        <v>200</v>
      </c>
      <c r="C549" s="230">
        <v>200</v>
      </c>
      <c r="D549" s="238">
        <v>100</v>
      </c>
      <c r="E549" s="238"/>
      <c r="F549" s="238"/>
      <c r="G549" s="293" t="s">
        <v>1703</v>
      </c>
      <c r="H549" s="294">
        <v>0</v>
      </c>
      <c r="I549" s="295">
        <v>0</v>
      </c>
      <c r="J549" s="272"/>
    </row>
    <row r="550" spans="1:10">
      <c r="A550" s="229">
        <v>325</v>
      </c>
      <c r="B550" s="230">
        <v>200</v>
      </c>
      <c r="C550" s="230">
        <v>200</v>
      </c>
      <c r="D550" s="238">
        <v>200</v>
      </c>
      <c r="E550" s="238"/>
      <c r="F550" s="238"/>
      <c r="G550" s="293" t="s">
        <v>1198</v>
      </c>
      <c r="H550" s="294">
        <v>0</v>
      </c>
      <c r="I550" s="295">
        <v>0</v>
      </c>
      <c r="J550" s="272"/>
    </row>
    <row r="551" spans="1:10">
      <c r="A551" s="229">
        <v>325</v>
      </c>
      <c r="B551" s="230">
        <v>200</v>
      </c>
      <c r="C551" s="230">
        <v>200</v>
      </c>
      <c r="D551" s="238">
        <v>300</v>
      </c>
      <c r="E551" s="238"/>
      <c r="F551" s="238"/>
      <c r="G551" s="293" t="s">
        <v>1199</v>
      </c>
      <c r="H551" s="294">
        <v>0</v>
      </c>
      <c r="I551" s="295">
        <v>0</v>
      </c>
      <c r="J551" s="272"/>
    </row>
    <row r="552" spans="1:10">
      <c r="A552" s="229">
        <v>325</v>
      </c>
      <c r="B552" s="230">
        <v>200</v>
      </c>
      <c r="C552" s="230">
        <v>200</v>
      </c>
      <c r="D552" s="238">
        <v>400</v>
      </c>
      <c r="E552" s="238"/>
      <c r="F552" s="238"/>
      <c r="G552" s="293" t="s">
        <v>1200</v>
      </c>
      <c r="H552" s="294">
        <v>0</v>
      </c>
      <c r="I552" s="295">
        <v>0</v>
      </c>
      <c r="J552" s="272"/>
    </row>
    <row r="553" spans="1:10">
      <c r="A553" s="229">
        <v>325</v>
      </c>
      <c r="B553" s="230">
        <v>200</v>
      </c>
      <c r="C553" s="230">
        <v>200</v>
      </c>
      <c r="D553" s="238">
        <v>500</v>
      </c>
      <c r="E553" s="238"/>
      <c r="F553" s="238"/>
      <c r="G553" s="293" t="s">
        <v>1250</v>
      </c>
      <c r="H553" s="294">
        <v>0</v>
      </c>
      <c r="I553" s="295">
        <v>0</v>
      </c>
      <c r="J553" s="272"/>
    </row>
    <row r="554" spans="1:10">
      <c r="A554" s="229">
        <v>325</v>
      </c>
      <c r="B554" s="230">
        <v>200</v>
      </c>
      <c r="C554" s="230">
        <v>200</v>
      </c>
      <c r="D554" s="230">
        <v>600</v>
      </c>
      <c r="E554" s="230"/>
      <c r="F554" s="230"/>
      <c r="G554" s="296" t="s">
        <v>1711</v>
      </c>
      <c r="H554" s="294">
        <v>0</v>
      </c>
      <c r="I554" s="295">
        <v>0</v>
      </c>
      <c r="J554" s="272"/>
    </row>
    <row r="555" spans="1:10">
      <c r="A555" s="229">
        <v>325</v>
      </c>
      <c r="B555" s="230">
        <v>200</v>
      </c>
      <c r="C555" s="230">
        <v>200</v>
      </c>
      <c r="D555" s="230">
        <v>600</v>
      </c>
      <c r="E555" s="238">
        <v>5</v>
      </c>
      <c r="F555" s="238"/>
      <c r="G555" s="293" t="s">
        <v>1714</v>
      </c>
      <c r="H555" s="294">
        <v>0</v>
      </c>
      <c r="I555" s="295">
        <v>0</v>
      </c>
      <c r="J555" s="272"/>
    </row>
    <row r="556" spans="1:10">
      <c r="A556" s="229">
        <v>325</v>
      </c>
      <c r="B556" s="230">
        <v>200</v>
      </c>
      <c r="C556" s="230">
        <v>200</v>
      </c>
      <c r="D556" s="230">
        <v>600</v>
      </c>
      <c r="E556" s="238">
        <v>10</v>
      </c>
      <c r="F556" s="238"/>
      <c r="G556" s="293" t="s">
        <v>1715</v>
      </c>
      <c r="H556" s="294">
        <v>0</v>
      </c>
      <c r="I556" s="295">
        <v>0</v>
      </c>
      <c r="J556" s="272"/>
    </row>
    <row r="557" spans="1:10">
      <c r="A557" s="229">
        <v>325</v>
      </c>
      <c r="B557" s="230">
        <v>200</v>
      </c>
      <c r="C557" s="230">
        <v>200</v>
      </c>
      <c r="D557" s="230">
        <v>600</v>
      </c>
      <c r="E557" s="238">
        <v>15</v>
      </c>
      <c r="F557" s="238"/>
      <c r="G557" s="293" t="s">
        <v>1201</v>
      </c>
      <c r="H557" s="294">
        <v>0</v>
      </c>
      <c r="I557" s="295">
        <v>0</v>
      </c>
      <c r="J557" s="272"/>
    </row>
    <row r="558" spans="1:10">
      <c r="A558" s="229">
        <v>325</v>
      </c>
      <c r="B558" s="230">
        <v>200</v>
      </c>
      <c r="C558" s="230">
        <v>200</v>
      </c>
      <c r="D558" s="238">
        <v>900</v>
      </c>
      <c r="E558" s="238"/>
      <c r="F558" s="238"/>
      <c r="G558" s="293" t="s">
        <v>1251</v>
      </c>
      <c r="H558" s="294">
        <v>0</v>
      </c>
      <c r="I558" s="295">
        <v>0</v>
      </c>
      <c r="J558" s="272"/>
    </row>
    <row r="559" spans="1:10">
      <c r="A559" s="229">
        <v>325</v>
      </c>
      <c r="B559" s="230">
        <v>200</v>
      </c>
      <c r="C559" s="238">
        <v>300</v>
      </c>
      <c r="D559" s="238"/>
      <c r="E559" s="238"/>
      <c r="F559" s="238"/>
      <c r="G559" s="234" t="s">
        <v>414</v>
      </c>
      <c r="H559" s="235">
        <v>0</v>
      </c>
      <c r="I559" s="271">
        <v>0</v>
      </c>
      <c r="J559" s="272" t="s">
        <v>327</v>
      </c>
    </row>
    <row r="560" spans="1:10" s="228" customFormat="1">
      <c r="A560" s="222">
        <v>330</v>
      </c>
      <c r="B560" s="223">
        <v>0</v>
      </c>
      <c r="C560" s="223">
        <v>0</v>
      </c>
      <c r="D560" s="223">
        <v>0</v>
      </c>
      <c r="E560" s="223">
        <v>0</v>
      </c>
      <c r="F560" s="223">
        <v>0</v>
      </c>
      <c r="G560" s="266" t="s">
        <v>415</v>
      </c>
      <c r="H560" s="282">
        <v>0</v>
      </c>
      <c r="I560" s="267">
        <v>0</v>
      </c>
      <c r="J560" s="268"/>
    </row>
    <row r="561" spans="1:10">
      <c r="A561" s="229">
        <v>330</v>
      </c>
      <c r="B561" s="230">
        <v>100</v>
      </c>
      <c r="C561" s="230"/>
      <c r="D561" s="230"/>
      <c r="E561" s="230"/>
      <c r="F561" s="230"/>
      <c r="G561" s="231" t="s">
        <v>416</v>
      </c>
      <c r="H561" s="235">
        <v>0</v>
      </c>
      <c r="I561" s="271">
        <v>0</v>
      </c>
      <c r="J561" s="272"/>
    </row>
    <row r="562" spans="1:10">
      <c r="A562" s="229">
        <v>330</v>
      </c>
      <c r="B562" s="230">
        <v>100</v>
      </c>
      <c r="C562" s="230">
        <v>100</v>
      </c>
      <c r="D562" s="230"/>
      <c r="E562" s="230"/>
      <c r="F562" s="230"/>
      <c r="G562" s="231" t="s">
        <v>417</v>
      </c>
      <c r="H562" s="235">
        <v>0</v>
      </c>
      <c r="I562" s="271">
        <v>0</v>
      </c>
      <c r="J562" s="272" t="s">
        <v>328</v>
      </c>
    </row>
    <row r="563" spans="1:10">
      <c r="A563" s="229">
        <v>330</v>
      </c>
      <c r="B563" s="230">
        <v>100</v>
      </c>
      <c r="C563" s="230">
        <v>100</v>
      </c>
      <c r="D563" s="238">
        <v>100</v>
      </c>
      <c r="E563" s="238"/>
      <c r="F563" s="238"/>
      <c r="G563" s="293" t="s">
        <v>1703</v>
      </c>
      <c r="H563" s="294">
        <v>43004</v>
      </c>
      <c r="I563" s="295">
        <v>43106</v>
      </c>
      <c r="J563" s="272"/>
    </row>
    <row r="564" spans="1:10">
      <c r="A564" s="229">
        <v>330</v>
      </c>
      <c r="B564" s="230">
        <v>100</v>
      </c>
      <c r="C564" s="230">
        <v>100</v>
      </c>
      <c r="D564" s="238">
        <v>200</v>
      </c>
      <c r="E564" s="238"/>
      <c r="F564" s="238"/>
      <c r="G564" s="293" t="s">
        <v>1704</v>
      </c>
      <c r="H564" s="294">
        <v>13240</v>
      </c>
      <c r="I564" s="295">
        <v>7310</v>
      </c>
      <c r="J564" s="272"/>
    </row>
    <row r="565" spans="1:10">
      <c r="A565" s="229">
        <v>330</v>
      </c>
      <c r="B565" s="230">
        <v>100</v>
      </c>
      <c r="C565" s="230">
        <v>100</v>
      </c>
      <c r="D565" s="238">
        <v>300</v>
      </c>
      <c r="E565" s="238"/>
      <c r="F565" s="238"/>
      <c r="G565" s="293" t="s">
        <v>1249</v>
      </c>
      <c r="H565" s="294">
        <v>3230</v>
      </c>
      <c r="I565" s="295">
        <v>2936</v>
      </c>
      <c r="J565" s="272"/>
    </row>
    <row r="566" spans="1:10">
      <c r="A566" s="229">
        <v>330</v>
      </c>
      <c r="B566" s="230">
        <v>100</v>
      </c>
      <c r="C566" s="230">
        <v>100</v>
      </c>
      <c r="D566" s="238">
        <v>400</v>
      </c>
      <c r="E566" s="238"/>
      <c r="F566" s="238"/>
      <c r="G566" s="293" t="s">
        <v>1250</v>
      </c>
      <c r="H566" s="294">
        <v>0</v>
      </c>
      <c r="I566" s="295">
        <v>0</v>
      </c>
      <c r="J566" s="272"/>
    </row>
    <row r="567" spans="1:10">
      <c r="A567" s="229">
        <v>330</v>
      </c>
      <c r="B567" s="230">
        <v>100</v>
      </c>
      <c r="C567" s="230">
        <v>100</v>
      </c>
      <c r="D567" s="230">
        <v>500</v>
      </c>
      <c r="E567" s="230"/>
      <c r="F567" s="230"/>
      <c r="G567" s="296" t="s">
        <v>1711</v>
      </c>
      <c r="H567" s="294">
        <v>0</v>
      </c>
      <c r="I567" s="295">
        <v>0</v>
      </c>
      <c r="J567" s="272"/>
    </row>
    <row r="568" spans="1:10">
      <c r="A568" s="229">
        <v>330</v>
      </c>
      <c r="B568" s="230">
        <v>100</v>
      </c>
      <c r="C568" s="230">
        <v>100</v>
      </c>
      <c r="D568" s="230">
        <v>500</v>
      </c>
      <c r="E568" s="238">
        <v>5</v>
      </c>
      <c r="F568" s="238"/>
      <c r="G568" s="293" t="s">
        <v>1714</v>
      </c>
      <c r="H568" s="294">
        <v>0</v>
      </c>
      <c r="I568" s="295">
        <v>0</v>
      </c>
      <c r="J568" s="272"/>
    </row>
    <row r="569" spans="1:10">
      <c r="A569" s="229">
        <v>330</v>
      </c>
      <c r="B569" s="230">
        <v>100</v>
      </c>
      <c r="C569" s="230">
        <v>100</v>
      </c>
      <c r="D569" s="230">
        <v>500</v>
      </c>
      <c r="E569" s="238">
        <v>10</v>
      </c>
      <c r="F569" s="238"/>
      <c r="G569" s="293" t="s">
        <v>1715</v>
      </c>
      <c r="H569" s="294">
        <v>0</v>
      </c>
      <c r="I569" s="295">
        <v>0</v>
      </c>
      <c r="J569" s="272"/>
    </row>
    <row r="570" spans="1:10">
      <c r="A570" s="229">
        <v>330</v>
      </c>
      <c r="B570" s="230">
        <v>100</v>
      </c>
      <c r="C570" s="230">
        <v>100</v>
      </c>
      <c r="D570" s="230">
        <v>500</v>
      </c>
      <c r="E570" s="238">
        <v>15</v>
      </c>
      <c r="F570" s="238"/>
      <c r="G570" s="293" t="s">
        <v>1203</v>
      </c>
      <c r="H570" s="294">
        <v>31</v>
      </c>
      <c r="I570" s="295">
        <v>0</v>
      </c>
      <c r="J570" s="272"/>
    </row>
    <row r="571" spans="1:10">
      <c r="A571" s="229">
        <v>330</v>
      </c>
      <c r="B571" s="230">
        <v>100</v>
      </c>
      <c r="C571" s="230">
        <v>100</v>
      </c>
      <c r="D571" s="238">
        <v>900</v>
      </c>
      <c r="E571" s="238"/>
      <c r="F571" s="238"/>
      <c r="G571" s="293" t="s">
        <v>1251</v>
      </c>
      <c r="H571" s="294">
        <v>19024</v>
      </c>
      <c r="I571" s="295">
        <v>16877</v>
      </c>
      <c r="J571" s="272"/>
    </row>
    <row r="572" spans="1:10">
      <c r="A572" s="229">
        <v>330</v>
      </c>
      <c r="B572" s="230">
        <v>100</v>
      </c>
      <c r="C572" s="230">
        <v>200</v>
      </c>
      <c r="D572" s="230"/>
      <c r="E572" s="230"/>
      <c r="F572" s="230"/>
      <c r="G572" s="231" t="s">
        <v>418</v>
      </c>
      <c r="H572" s="235">
        <v>0</v>
      </c>
      <c r="I572" s="271">
        <v>0</v>
      </c>
      <c r="J572" s="272" t="s">
        <v>329</v>
      </c>
    </row>
    <row r="573" spans="1:10">
      <c r="A573" s="229">
        <v>330</v>
      </c>
      <c r="B573" s="230">
        <v>100</v>
      </c>
      <c r="C573" s="230">
        <v>200</v>
      </c>
      <c r="D573" s="238">
        <v>100</v>
      </c>
      <c r="E573" s="238"/>
      <c r="F573" s="238"/>
      <c r="G573" s="293" t="s">
        <v>1703</v>
      </c>
      <c r="H573" s="294">
        <v>31836</v>
      </c>
      <c r="I573" s="295">
        <v>0</v>
      </c>
      <c r="J573" s="272"/>
    </row>
    <row r="574" spans="1:10">
      <c r="A574" s="229">
        <v>330</v>
      </c>
      <c r="B574" s="230">
        <v>100</v>
      </c>
      <c r="C574" s="230">
        <v>200</v>
      </c>
      <c r="D574" s="238">
        <v>200</v>
      </c>
      <c r="E574" s="238"/>
      <c r="F574" s="238"/>
      <c r="G574" s="293" t="s">
        <v>1704</v>
      </c>
      <c r="H574" s="294">
        <v>487</v>
      </c>
      <c r="I574" s="295">
        <v>0</v>
      </c>
      <c r="J574" s="272"/>
    </row>
    <row r="575" spans="1:10">
      <c r="A575" s="229">
        <v>330</v>
      </c>
      <c r="B575" s="230">
        <v>100</v>
      </c>
      <c r="C575" s="230">
        <v>200</v>
      </c>
      <c r="D575" s="238">
        <v>300</v>
      </c>
      <c r="E575" s="238"/>
      <c r="F575" s="238"/>
      <c r="G575" s="293" t="s">
        <v>1249</v>
      </c>
      <c r="H575" s="294">
        <v>598</v>
      </c>
      <c r="I575" s="295">
        <v>0</v>
      </c>
      <c r="J575" s="272"/>
    </row>
    <row r="576" spans="1:10">
      <c r="A576" s="229">
        <v>330</v>
      </c>
      <c r="B576" s="230">
        <v>100</v>
      </c>
      <c r="C576" s="230">
        <v>200</v>
      </c>
      <c r="D576" s="238">
        <v>400</v>
      </c>
      <c r="E576" s="238"/>
      <c r="F576" s="238"/>
      <c r="G576" s="293" t="s">
        <v>1250</v>
      </c>
      <c r="H576" s="294">
        <v>0</v>
      </c>
      <c r="I576" s="295">
        <v>0</v>
      </c>
      <c r="J576" s="272"/>
    </row>
    <row r="577" spans="1:10">
      <c r="A577" s="229">
        <v>330</v>
      </c>
      <c r="B577" s="230">
        <v>100</v>
      </c>
      <c r="C577" s="230">
        <v>200</v>
      </c>
      <c r="D577" s="230">
        <v>500</v>
      </c>
      <c r="E577" s="230"/>
      <c r="F577" s="230"/>
      <c r="G577" s="296" t="s">
        <v>1711</v>
      </c>
      <c r="H577" s="294">
        <v>0</v>
      </c>
      <c r="I577" s="295">
        <v>0</v>
      </c>
      <c r="J577" s="272"/>
    </row>
    <row r="578" spans="1:10">
      <c r="A578" s="229">
        <v>330</v>
      </c>
      <c r="B578" s="230">
        <v>100</v>
      </c>
      <c r="C578" s="230">
        <v>200</v>
      </c>
      <c r="D578" s="230">
        <v>500</v>
      </c>
      <c r="E578" s="238">
        <v>5</v>
      </c>
      <c r="F578" s="238"/>
      <c r="G578" s="293" t="s">
        <v>1714</v>
      </c>
      <c r="H578" s="294">
        <v>0</v>
      </c>
      <c r="I578" s="295">
        <v>0</v>
      </c>
      <c r="J578" s="272"/>
    </row>
    <row r="579" spans="1:10">
      <c r="A579" s="229">
        <v>330</v>
      </c>
      <c r="B579" s="230">
        <v>100</v>
      </c>
      <c r="C579" s="230">
        <v>200</v>
      </c>
      <c r="D579" s="230">
        <v>500</v>
      </c>
      <c r="E579" s="238">
        <v>10</v>
      </c>
      <c r="F579" s="238"/>
      <c r="G579" s="293" t="s">
        <v>1715</v>
      </c>
      <c r="H579" s="294">
        <v>0</v>
      </c>
      <c r="I579" s="295">
        <v>0</v>
      </c>
      <c r="J579" s="272"/>
    </row>
    <row r="580" spans="1:10">
      <c r="A580" s="229">
        <v>330</v>
      </c>
      <c r="B580" s="230">
        <v>100</v>
      </c>
      <c r="C580" s="230">
        <v>200</v>
      </c>
      <c r="D580" s="230">
        <v>500</v>
      </c>
      <c r="E580" s="238">
        <v>15</v>
      </c>
      <c r="F580" s="238"/>
      <c r="G580" s="293" t="s">
        <v>1203</v>
      </c>
      <c r="H580" s="294">
        <v>0</v>
      </c>
      <c r="I580" s="295">
        <v>0</v>
      </c>
      <c r="J580" s="272"/>
    </row>
    <row r="581" spans="1:10">
      <c r="A581" s="229">
        <v>330</v>
      </c>
      <c r="B581" s="230">
        <v>100</v>
      </c>
      <c r="C581" s="230">
        <v>200</v>
      </c>
      <c r="D581" s="238">
        <v>900</v>
      </c>
      <c r="E581" s="238"/>
      <c r="F581" s="238"/>
      <c r="G581" s="293" t="s">
        <v>1251</v>
      </c>
      <c r="H581" s="294">
        <v>10232</v>
      </c>
      <c r="I581" s="295">
        <v>0</v>
      </c>
      <c r="J581" s="272"/>
    </row>
    <row r="582" spans="1:10">
      <c r="A582" s="229">
        <v>330</v>
      </c>
      <c r="B582" s="230">
        <v>100</v>
      </c>
      <c r="C582" s="238">
        <v>300</v>
      </c>
      <c r="D582" s="238"/>
      <c r="E582" s="238"/>
      <c r="F582" s="238"/>
      <c r="G582" s="234" t="s">
        <v>419</v>
      </c>
      <c r="H582" s="235">
        <v>0</v>
      </c>
      <c r="I582" s="271">
        <v>0</v>
      </c>
      <c r="J582" s="272" t="s">
        <v>330</v>
      </c>
    </row>
    <row r="583" spans="1:10">
      <c r="A583" s="229">
        <v>330</v>
      </c>
      <c r="B583" s="230">
        <v>200</v>
      </c>
      <c r="C583" s="230"/>
      <c r="D583" s="230"/>
      <c r="E583" s="230"/>
      <c r="F583" s="230"/>
      <c r="G583" s="231" t="s">
        <v>420</v>
      </c>
      <c r="H583" s="235">
        <v>0</v>
      </c>
      <c r="I583" s="271">
        <v>0</v>
      </c>
      <c r="J583" s="272"/>
    </row>
    <row r="584" spans="1:10">
      <c r="A584" s="229">
        <v>330</v>
      </c>
      <c r="B584" s="230">
        <v>200</v>
      </c>
      <c r="C584" s="230">
        <v>100</v>
      </c>
      <c r="D584" s="230"/>
      <c r="E584" s="230"/>
      <c r="F584" s="230"/>
      <c r="G584" s="231" t="s">
        <v>1274</v>
      </c>
      <c r="H584" s="235">
        <v>0</v>
      </c>
      <c r="I584" s="271">
        <v>0</v>
      </c>
      <c r="J584" s="272" t="s">
        <v>331</v>
      </c>
    </row>
    <row r="585" spans="1:10">
      <c r="A585" s="229">
        <v>330</v>
      </c>
      <c r="B585" s="230">
        <v>200</v>
      </c>
      <c r="C585" s="230">
        <v>100</v>
      </c>
      <c r="D585" s="238">
        <v>100</v>
      </c>
      <c r="E585" s="238"/>
      <c r="F585" s="238"/>
      <c r="G585" s="293" t="s">
        <v>1703</v>
      </c>
      <c r="H585" s="294">
        <v>2329804</v>
      </c>
      <c r="I585" s="295">
        <v>2222316</v>
      </c>
      <c r="J585" s="272"/>
    </row>
    <row r="586" spans="1:10">
      <c r="A586" s="229">
        <v>330</v>
      </c>
      <c r="B586" s="230">
        <v>200</v>
      </c>
      <c r="C586" s="230">
        <v>100</v>
      </c>
      <c r="D586" s="238">
        <v>200</v>
      </c>
      <c r="E586" s="238"/>
      <c r="F586" s="238"/>
      <c r="G586" s="293" t="s">
        <v>1198</v>
      </c>
      <c r="H586" s="294">
        <v>24447</v>
      </c>
      <c r="I586" s="295">
        <v>28532</v>
      </c>
      <c r="J586" s="272"/>
    </row>
    <row r="587" spans="1:10">
      <c r="A587" s="229">
        <v>330</v>
      </c>
      <c r="B587" s="230">
        <v>200</v>
      </c>
      <c r="C587" s="230">
        <v>100</v>
      </c>
      <c r="D587" s="238">
        <v>300</v>
      </c>
      <c r="E587" s="238"/>
      <c r="F587" s="238"/>
      <c r="G587" s="293" t="s">
        <v>1199</v>
      </c>
      <c r="H587" s="294">
        <v>244555</v>
      </c>
      <c r="I587" s="295">
        <v>228486</v>
      </c>
      <c r="J587" s="272"/>
    </row>
    <row r="588" spans="1:10">
      <c r="A588" s="229">
        <v>330</v>
      </c>
      <c r="B588" s="230">
        <v>200</v>
      </c>
      <c r="C588" s="230">
        <v>100</v>
      </c>
      <c r="D588" s="238">
        <v>400</v>
      </c>
      <c r="E588" s="238"/>
      <c r="F588" s="238"/>
      <c r="G588" s="293" t="s">
        <v>1200</v>
      </c>
      <c r="H588" s="294">
        <v>217286</v>
      </c>
      <c r="I588" s="295">
        <v>221438</v>
      </c>
      <c r="J588" s="272"/>
    </row>
    <row r="589" spans="1:10">
      <c r="A589" s="229">
        <v>330</v>
      </c>
      <c r="B589" s="230">
        <v>200</v>
      </c>
      <c r="C589" s="230">
        <v>100</v>
      </c>
      <c r="D589" s="238">
        <v>500</v>
      </c>
      <c r="E589" s="238"/>
      <c r="F589" s="238"/>
      <c r="G589" s="293" t="s">
        <v>1250</v>
      </c>
      <c r="H589" s="294">
        <v>168414</v>
      </c>
      <c r="I589" s="295">
        <v>131892</v>
      </c>
      <c r="J589" s="272"/>
    </row>
    <row r="590" spans="1:10">
      <c r="A590" s="229">
        <v>330</v>
      </c>
      <c r="B590" s="230">
        <v>200</v>
      </c>
      <c r="C590" s="230">
        <v>100</v>
      </c>
      <c r="D590" s="230">
        <v>600</v>
      </c>
      <c r="E590" s="230"/>
      <c r="F590" s="230"/>
      <c r="G590" s="296" t="s">
        <v>1711</v>
      </c>
      <c r="H590" s="294">
        <v>0</v>
      </c>
      <c r="I590" s="295">
        <v>0</v>
      </c>
      <c r="J590" s="272"/>
    </row>
    <row r="591" spans="1:10">
      <c r="A591" s="229">
        <v>330</v>
      </c>
      <c r="B591" s="230">
        <v>200</v>
      </c>
      <c r="C591" s="230">
        <v>100</v>
      </c>
      <c r="D591" s="230">
        <v>600</v>
      </c>
      <c r="E591" s="238">
        <v>5</v>
      </c>
      <c r="F591" s="238"/>
      <c r="G591" s="293" t="s">
        <v>1714</v>
      </c>
      <c r="H591" s="294">
        <v>0</v>
      </c>
      <c r="I591" s="295">
        <v>0</v>
      </c>
      <c r="J591" s="272"/>
    </row>
    <row r="592" spans="1:10">
      <c r="A592" s="229">
        <v>330</v>
      </c>
      <c r="B592" s="230">
        <v>200</v>
      </c>
      <c r="C592" s="230">
        <v>100</v>
      </c>
      <c r="D592" s="230">
        <v>600</v>
      </c>
      <c r="E592" s="238">
        <v>10</v>
      </c>
      <c r="F592" s="238"/>
      <c r="G592" s="293" t="s">
        <v>1715</v>
      </c>
      <c r="H592" s="294">
        <v>0</v>
      </c>
      <c r="I592" s="295">
        <v>0</v>
      </c>
      <c r="J592" s="272"/>
    </row>
    <row r="593" spans="1:10">
      <c r="A593" s="229">
        <v>330</v>
      </c>
      <c r="B593" s="230">
        <v>200</v>
      </c>
      <c r="C593" s="230">
        <v>100</v>
      </c>
      <c r="D593" s="230">
        <v>600</v>
      </c>
      <c r="E593" s="238">
        <v>15</v>
      </c>
      <c r="F593" s="238"/>
      <c r="G593" s="293" t="s">
        <v>1201</v>
      </c>
      <c r="H593" s="294">
        <v>587</v>
      </c>
      <c r="I593" s="295">
        <v>771</v>
      </c>
      <c r="J593" s="272"/>
    </row>
    <row r="594" spans="1:10">
      <c r="A594" s="229">
        <v>330</v>
      </c>
      <c r="B594" s="230">
        <v>200</v>
      </c>
      <c r="C594" s="230">
        <v>100</v>
      </c>
      <c r="D594" s="238">
        <v>900</v>
      </c>
      <c r="E594" s="238"/>
      <c r="F594" s="238"/>
      <c r="G594" s="293" t="s">
        <v>1251</v>
      </c>
      <c r="H594" s="294">
        <v>874358</v>
      </c>
      <c r="I594" s="295">
        <v>805816</v>
      </c>
      <c r="J594" s="272"/>
    </row>
    <row r="595" spans="1:10">
      <c r="A595" s="229">
        <v>330</v>
      </c>
      <c r="B595" s="230">
        <v>200</v>
      </c>
      <c r="C595" s="230">
        <v>200</v>
      </c>
      <c r="D595" s="230"/>
      <c r="E595" s="230"/>
      <c r="F595" s="230"/>
      <c r="G595" s="231" t="s">
        <v>1275</v>
      </c>
      <c r="H595" s="235">
        <v>0</v>
      </c>
      <c r="I595" s="271">
        <v>0</v>
      </c>
      <c r="J595" s="272" t="s">
        <v>332</v>
      </c>
    </row>
    <row r="596" spans="1:10">
      <c r="A596" s="229">
        <v>330</v>
      </c>
      <c r="B596" s="230">
        <v>200</v>
      </c>
      <c r="C596" s="230">
        <v>200</v>
      </c>
      <c r="D596" s="238">
        <v>100</v>
      </c>
      <c r="E596" s="238"/>
      <c r="F596" s="238"/>
      <c r="G596" s="293" t="s">
        <v>1703</v>
      </c>
      <c r="H596" s="294">
        <v>97196</v>
      </c>
      <c r="I596" s="295">
        <v>122026</v>
      </c>
      <c r="J596" s="272"/>
    </row>
    <row r="597" spans="1:10">
      <c r="A597" s="229">
        <v>330</v>
      </c>
      <c r="B597" s="230">
        <v>200</v>
      </c>
      <c r="C597" s="230">
        <v>200</v>
      </c>
      <c r="D597" s="238">
        <v>200</v>
      </c>
      <c r="E597" s="238"/>
      <c r="F597" s="238"/>
      <c r="G597" s="293" t="s">
        <v>1198</v>
      </c>
      <c r="H597" s="294">
        <v>453</v>
      </c>
      <c r="I597" s="295">
        <v>399</v>
      </c>
      <c r="J597" s="272"/>
    </row>
    <row r="598" spans="1:10">
      <c r="A598" s="229">
        <v>330</v>
      </c>
      <c r="B598" s="230">
        <v>200</v>
      </c>
      <c r="C598" s="230">
        <v>200</v>
      </c>
      <c r="D598" s="238">
        <v>300</v>
      </c>
      <c r="E598" s="238"/>
      <c r="F598" s="238"/>
      <c r="G598" s="293" t="s">
        <v>1199</v>
      </c>
      <c r="H598" s="294">
        <v>3059</v>
      </c>
      <c r="I598" s="295">
        <v>3458</v>
      </c>
      <c r="J598" s="272"/>
    </row>
    <row r="599" spans="1:10">
      <c r="A599" s="229">
        <v>330</v>
      </c>
      <c r="B599" s="230">
        <v>200</v>
      </c>
      <c r="C599" s="230">
        <v>200</v>
      </c>
      <c r="D599" s="238">
        <v>400</v>
      </c>
      <c r="E599" s="238"/>
      <c r="F599" s="238"/>
      <c r="G599" s="293" t="s">
        <v>1200</v>
      </c>
      <c r="H599" s="294">
        <v>8542</v>
      </c>
      <c r="I599" s="295">
        <v>12595</v>
      </c>
      <c r="J599" s="272"/>
    </row>
    <row r="600" spans="1:10">
      <c r="A600" s="229">
        <v>330</v>
      </c>
      <c r="B600" s="230">
        <v>200</v>
      </c>
      <c r="C600" s="230">
        <v>200</v>
      </c>
      <c r="D600" s="238">
        <v>500</v>
      </c>
      <c r="E600" s="238"/>
      <c r="F600" s="238"/>
      <c r="G600" s="293" t="s">
        <v>1250</v>
      </c>
      <c r="H600" s="294">
        <v>5893</v>
      </c>
      <c r="I600" s="295">
        <v>7569</v>
      </c>
      <c r="J600" s="272"/>
    </row>
    <row r="601" spans="1:10">
      <c r="A601" s="229">
        <v>330</v>
      </c>
      <c r="B601" s="230">
        <v>200</v>
      </c>
      <c r="C601" s="230">
        <v>200</v>
      </c>
      <c r="D601" s="230">
        <v>600</v>
      </c>
      <c r="E601" s="230"/>
      <c r="F601" s="230"/>
      <c r="G601" s="296" t="s">
        <v>1711</v>
      </c>
      <c r="H601" s="294">
        <v>0</v>
      </c>
      <c r="I601" s="295">
        <v>0</v>
      </c>
      <c r="J601" s="272"/>
    </row>
    <row r="602" spans="1:10">
      <c r="A602" s="229">
        <v>330</v>
      </c>
      <c r="B602" s="230">
        <v>200</v>
      </c>
      <c r="C602" s="230">
        <v>200</v>
      </c>
      <c r="D602" s="230">
        <v>600</v>
      </c>
      <c r="E602" s="238">
        <v>5</v>
      </c>
      <c r="F602" s="238"/>
      <c r="G602" s="293" t="s">
        <v>1714</v>
      </c>
      <c r="H602" s="294">
        <v>0</v>
      </c>
      <c r="I602" s="295">
        <v>0</v>
      </c>
      <c r="J602" s="272"/>
    </row>
    <row r="603" spans="1:10">
      <c r="A603" s="229">
        <v>330</v>
      </c>
      <c r="B603" s="230">
        <v>200</v>
      </c>
      <c r="C603" s="230">
        <v>200</v>
      </c>
      <c r="D603" s="230">
        <v>600</v>
      </c>
      <c r="E603" s="238">
        <v>10</v>
      </c>
      <c r="F603" s="238"/>
      <c r="G603" s="293" t="s">
        <v>1715</v>
      </c>
      <c r="H603" s="294">
        <v>0</v>
      </c>
      <c r="I603" s="295">
        <v>0</v>
      </c>
      <c r="J603" s="272"/>
    </row>
    <row r="604" spans="1:10">
      <c r="A604" s="229">
        <v>330</v>
      </c>
      <c r="B604" s="230">
        <v>200</v>
      </c>
      <c r="C604" s="230">
        <v>200</v>
      </c>
      <c r="D604" s="230">
        <v>600</v>
      </c>
      <c r="E604" s="238">
        <v>15</v>
      </c>
      <c r="F604" s="238"/>
      <c r="G604" s="293" t="s">
        <v>1201</v>
      </c>
      <c r="H604" s="294">
        <v>0</v>
      </c>
      <c r="I604" s="295">
        <v>0</v>
      </c>
      <c r="J604" s="272"/>
    </row>
    <row r="605" spans="1:10">
      <c r="A605" s="229">
        <v>330</v>
      </c>
      <c r="B605" s="230">
        <v>200</v>
      </c>
      <c r="C605" s="230">
        <v>200</v>
      </c>
      <c r="D605" s="238">
        <v>900</v>
      </c>
      <c r="E605" s="238"/>
      <c r="F605" s="238"/>
      <c r="G605" s="293" t="s">
        <v>1251</v>
      </c>
      <c r="H605" s="294">
        <v>36278</v>
      </c>
      <c r="I605" s="295">
        <v>43978</v>
      </c>
      <c r="J605" s="272"/>
    </row>
    <row r="606" spans="1:10">
      <c r="A606" s="229">
        <v>330</v>
      </c>
      <c r="B606" s="230">
        <v>200</v>
      </c>
      <c r="C606" s="238">
        <v>300</v>
      </c>
      <c r="D606" s="238"/>
      <c r="E606" s="238"/>
      <c r="F606" s="238"/>
      <c r="G606" s="234" t="s">
        <v>1276</v>
      </c>
      <c r="H606" s="235">
        <v>0</v>
      </c>
      <c r="I606" s="271">
        <v>0</v>
      </c>
      <c r="J606" s="272" t="s">
        <v>606</v>
      </c>
    </row>
    <row r="607" spans="1:10" s="228" customFormat="1">
      <c r="A607" s="222">
        <v>335</v>
      </c>
      <c r="B607" s="223">
        <v>0</v>
      </c>
      <c r="C607" s="223">
        <v>0</v>
      </c>
      <c r="D607" s="223">
        <v>0</v>
      </c>
      <c r="E607" s="223">
        <v>0</v>
      </c>
      <c r="F607" s="223">
        <v>0</v>
      </c>
      <c r="G607" s="266" t="s">
        <v>1277</v>
      </c>
      <c r="H607" s="282">
        <v>0</v>
      </c>
      <c r="I607" s="267">
        <v>0</v>
      </c>
      <c r="J607" s="268"/>
    </row>
    <row r="608" spans="1:10">
      <c r="A608" s="229">
        <v>335</v>
      </c>
      <c r="B608" s="230">
        <v>100</v>
      </c>
      <c r="C608" s="230"/>
      <c r="D608" s="230"/>
      <c r="E608" s="230"/>
      <c r="F608" s="230"/>
      <c r="G608" s="231" t="s">
        <v>1278</v>
      </c>
      <c r="H608" s="235">
        <v>0</v>
      </c>
      <c r="I608" s="271">
        <v>0</v>
      </c>
      <c r="J608" s="272"/>
    </row>
    <row r="609" spans="1:10">
      <c r="A609" s="229">
        <v>335</v>
      </c>
      <c r="B609" s="230">
        <v>100</v>
      </c>
      <c r="C609" s="230">
        <v>100</v>
      </c>
      <c r="D609" s="230"/>
      <c r="E609" s="230"/>
      <c r="F609" s="230"/>
      <c r="G609" s="231" t="s">
        <v>1279</v>
      </c>
      <c r="H609" s="235">
        <v>0</v>
      </c>
      <c r="I609" s="271">
        <v>0</v>
      </c>
      <c r="J609" s="272" t="s">
        <v>0</v>
      </c>
    </row>
    <row r="610" spans="1:10">
      <c r="A610" s="229">
        <v>335</v>
      </c>
      <c r="B610" s="230">
        <v>100</v>
      </c>
      <c r="C610" s="230">
        <v>100</v>
      </c>
      <c r="D610" s="238">
        <v>100</v>
      </c>
      <c r="E610" s="238"/>
      <c r="F610" s="238"/>
      <c r="G610" s="293" t="s">
        <v>1703</v>
      </c>
      <c r="H610" s="294">
        <v>104249</v>
      </c>
      <c r="I610" s="295">
        <v>130009</v>
      </c>
      <c r="J610" s="272"/>
    </row>
    <row r="611" spans="1:10">
      <c r="A611" s="229">
        <v>335</v>
      </c>
      <c r="B611" s="230">
        <v>100</v>
      </c>
      <c r="C611" s="230">
        <v>100</v>
      </c>
      <c r="D611" s="238">
        <v>200</v>
      </c>
      <c r="E611" s="238"/>
      <c r="F611" s="238"/>
      <c r="G611" s="293" t="s">
        <v>1704</v>
      </c>
      <c r="H611" s="294">
        <v>52655</v>
      </c>
      <c r="I611" s="295">
        <v>58486</v>
      </c>
      <c r="J611" s="272"/>
    </row>
    <row r="612" spans="1:10">
      <c r="A612" s="229">
        <v>335</v>
      </c>
      <c r="B612" s="230">
        <v>100</v>
      </c>
      <c r="C612" s="230">
        <v>100</v>
      </c>
      <c r="D612" s="238">
        <v>300</v>
      </c>
      <c r="E612" s="238"/>
      <c r="F612" s="238"/>
      <c r="G612" s="293" t="s">
        <v>1249</v>
      </c>
      <c r="H612" s="294">
        <v>9422</v>
      </c>
      <c r="I612" s="295">
        <v>8785</v>
      </c>
      <c r="J612" s="272"/>
    </row>
    <row r="613" spans="1:10">
      <c r="A613" s="229">
        <v>335</v>
      </c>
      <c r="B613" s="230">
        <v>100</v>
      </c>
      <c r="C613" s="230">
        <v>100</v>
      </c>
      <c r="D613" s="238">
        <v>400</v>
      </c>
      <c r="E613" s="238"/>
      <c r="F613" s="238"/>
      <c r="G613" s="293" t="s">
        <v>1250</v>
      </c>
      <c r="H613" s="294">
        <v>0</v>
      </c>
      <c r="I613" s="295">
        <v>0</v>
      </c>
      <c r="J613" s="272"/>
    </row>
    <row r="614" spans="1:10">
      <c r="A614" s="229">
        <v>335</v>
      </c>
      <c r="B614" s="230">
        <v>100</v>
      </c>
      <c r="C614" s="230">
        <v>100</v>
      </c>
      <c r="D614" s="230">
        <v>500</v>
      </c>
      <c r="E614" s="230"/>
      <c r="F614" s="230"/>
      <c r="G614" s="296" t="s">
        <v>1711</v>
      </c>
      <c r="H614" s="294">
        <v>0</v>
      </c>
      <c r="I614" s="295">
        <v>0</v>
      </c>
      <c r="J614" s="272"/>
    </row>
    <row r="615" spans="1:10">
      <c r="A615" s="229">
        <v>335</v>
      </c>
      <c r="B615" s="230">
        <v>100</v>
      </c>
      <c r="C615" s="230">
        <v>100</v>
      </c>
      <c r="D615" s="230">
        <v>500</v>
      </c>
      <c r="E615" s="238">
        <v>5</v>
      </c>
      <c r="F615" s="238"/>
      <c r="G615" s="293" t="s">
        <v>1714</v>
      </c>
      <c r="H615" s="294">
        <v>0</v>
      </c>
      <c r="I615" s="295">
        <v>0</v>
      </c>
      <c r="J615" s="272"/>
    </row>
    <row r="616" spans="1:10">
      <c r="A616" s="229">
        <v>335</v>
      </c>
      <c r="B616" s="230">
        <v>100</v>
      </c>
      <c r="C616" s="230">
        <v>100</v>
      </c>
      <c r="D616" s="230">
        <v>500</v>
      </c>
      <c r="E616" s="238">
        <v>10</v>
      </c>
      <c r="F616" s="238"/>
      <c r="G616" s="293" t="s">
        <v>1715</v>
      </c>
      <c r="H616" s="294">
        <v>0</v>
      </c>
      <c r="I616" s="295">
        <v>0</v>
      </c>
      <c r="J616" s="272"/>
    </row>
    <row r="617" spans="1:10">
      <c r="A617" s="229">
        <v>335</v>
      </c>
      <c r="B617" s="230">
        <v>100</v>
      </c>
      <c r="C617" s="230">
        <v>100</v>
      </c>
      <c r="D617" s="230">
        <v>500</v>
      </c>
      <c r="E617" s="238">
        <v>15</v>
      </c>
      <c r="F617" s="238"/>
      <c r="G617" s="293" t="s">
        <v>1204</v>
      </c>
      <c r="H617" s="294">
        <v>427</v>
      </c>
      <c r="I617" s="295">
        <v>58</v>
      </c>
      <c r="J617" s="272"/>
    </row>
    <row r="618" spans="1:10">
      <c r="A618" s="229">
        <v>335</v>
      </c>
      <c r="B618" s="230">
        <v>100</v>
      </c>
      <c r="C618" s="230">
        <v>100</v>
      </c>
      <c r="D618" s="238">
        <v>900</v>
      </c>
      <c r="E618" s="238"/>
      <c r="F618" s="238"/>
      <c r="G618" s="293" t="s">
        <v>1251</v>
      </c>
      <c r="H618" s="294">
        <v>40485</v>
      </c>
      <c r="I618" s="295">
        <v>48326</v>
      </c>
      <c r="J618" s="272"/>
    </row>
    <row r="619" spans="1:10">
      <c r="A619" s="229">
        <v>335</v>
      </c>
      <c r="B619" s="230">
        <v>100</v>
      </c>
      <c r="C619" s="230">
        <v>200</v>
      </c>
      <c r="D619" s="230"/>
      <c r="E619" s="230"/>
      <c r="F619" s="230"/>
      <c r="G619" s="231" t="s">
        <v>1280</v>
      </c>
      <c r="H619" s="235">
        <v>0</v>
      </c>
      <c r="I619" s="271">
        <v>0</v>
      </c>
      <c r="J619" s="272" t="s">
        <v>1</v>
      </c>
    </row>
    <row r="620" spans="1:10">
      <c r="A620" s="229">
        <v>335</v>
      </c>
      <c r="B620" s="230">
        <v>100</v>
      </c>
      <c r="C620" s="230">
        <v>200</v>
      </c>
      <c r="D620" s="238">
        <v>100</v>
      </c>
      <c r="E620" s="238"/>
      <c r="F620" s="238"/>
      <c r="G620" s="293" t="s">
        <v>1703</v>
      </c>
      <c r="H620" s="294">
        <v>101436</v>
      </c>
      <c r="I620" s="295">
        <v>85859</v>
      </c>
      <c r="J620" s="272"/>
    </row>
    <row r="621" spans="1:10">
      <c r="A621" s="229">
        <v>335</v>
      </c>
      <c r="B621" s="230">
        <v>100</v>
      </c>
      <c r="C621" s="230">
        <v>200</v>
      </c>
      <c r="D621" s="238">
        <v>200</v>
      </c>
      <c r="E621" s="238"/>
      <c r="F621" s="238"/>
      <c r="G621" s="293" t="s">
        <v>1704</v>
      </c>
      <c r="H621" s="294">
        <v>16931</v>
      </c>
      <c r="I621" s="295">
        <v>3739</v>
      </c>
      <c r="J621" s="272"/>
    </row>
    <row r="622" spans="1:10">
      <c r="A622" s="229">
        <v>335</v>
      </c>
      <c r="B622" s="230">
        <v>100</v>
      </c>
      <c r="C622" s="230">
        <v>200</v>
      </c>
      <c r="D622" s="238">
        <v>300</v>
      </c>
      <c r="E622" s="238"/>
      <c r="F622" s="238"/>
      <c r="G622" s="293" t="s">
        <v>1249</v>
      </c>
      <c r="H622" s="294">
        <v>6759</v>
      </c>
      <c r="I622" s="295">
        <v>5872</v>
      </c>
      <c r="J622" s="272"/>
    </row>
    <row r="623" spans="1:10">
      <c r="A623" s="229">
        <v>335</v>
      </c>
      <c r="B623" s="230">
        <v>100</v>
      </c>
      <c r="C623" s="230">
        <v>200</v>
      </c>
      <c r="D623" s="238">
        <v>400</v>
      </c>
      <c r="E623" s="238"/>
      <c r="F623" s="238"/>
      <c r="G623" s="293" t="s">
        <v>1250</v>
      </c>
      <c r="H623" s="294">
        <v>0</v>
      </c>
      <c r="I623" s="295">
        <v>0</v>
      </c>
      <c r="J623" s="272"/>
    </row>
    <row r="624" spans="1:10">
      <c r="A624" s="229">
        <v>335</v>
      </c>
      <c r="B624" s="230">
        <v>100</v>
      </c>
      <c r="C624" s="230">
        <v>200</v>
      </c>
      <c r="D624" s="230">
        <v>500</v>
      </c>
      <c r="E624" s="230"/>
      <c r="F624" s="230"/>
      <c r="G624" s="296" t="s">
        <v>1711</v>
      </c>
      <c r="H624" s="294">
        <v>0</v>
      </c>
      <c r="I624" s="295">
        <v>0</v>
      </c>
      <c r="J624" s="272"/>
    </row>
    <row r="625" spans="1:10">
      <c r="A625" s="229">
        <v>335</v>
      </c>
      <c r="B625" s="230">
        <v>100</v>
      </c>
      <c r="C625" s="230">
        <v>200</v>
      </c>
      <c r="D625" s="230">
        <v>500</v>
      </c>
      <c r="E625" s="238">
        <v>5</v>
      </c>
      <c r="F625" s="238"/>
      <c r="G625" s="293" t="s">
        <v>1714</v>
      </c>
      <c r="H625" s="294">
        <v>0</v>
      </c>
      <c r="I625" s="295">
        <v>0</v>
      </c>
      <c r="J625" s="272"/>
    </row>
    <row r="626" spans="1:10">
      <c r="A626" s="229">
        <v>335</v>
      </c>
      <c r="B626" s="230">
        <v>100</v>
      </c>
      <c r="C626" s="230">
        <v>200</v>
      </c>
      <c r="D626" s="230">
        <v>500</v>
      </c>
      <c r="E626" s="238">
        <v>10</v>
      </c>
      <c r="F626" s="238"/>
      <c r="G626" s="293" t="s">
        <v>1715</v>
      </c>
      <c r="H626" s="294">
        <v>0</v>
      </c>
      <c r="I626" s="295">
        <v>0</v>
      </c>
      <c r="J626" s="272"/>
    </row>
    <row r="627" spans="1:10">
      <c r="A627" s="229">
        <v>335</v>
      </c>
      <c r="B627" s="230">
        <v>100</v>
      </c>
      <c r="C627" s="230">
        <v>200</v>
      </c>
      <c r="D627" s="230">
        <v>500</v>
      </c>
      <c r="E627" s="238">
        <v>15</v>
      </c>
      <c r="F627" s="238"/>
      <c r="G627" s="293" t="s">
        <v>1204</v>
      </c>
      <c r="H627" s="294">
        <v>847</v>
      </c>
      <c r="I627" s="295">
        <v>17</v>
      </c>
      <c r="J627" s="272"/>
    </row>
    <row r="628" spans="1:10">
      <c r="A628" s="229">
        <v>335</v>
      </c>
      <c r="B628" s="230">
        <v>100</v>
      </c>
      <c r="C628" s="230">
        <v>200</v>
      </c>
      <c r="D628" s="238">
        <v>900</v>
      </c>
      <c r="E628" s="238"/>
      <c r="F628" s="238"/>
      <c r="G628" s="293" t="s">
        <v>1251</v>
      </c>
      <c r="H628" s="294">
        <v>35685</v>
      </c>
      <c r="I628" s="295">
        <v>29200</v>
      </c>
      <c r="J628" s="272"/>
    </row>
    <row r="629" spans="1:10">
      <c r="A629" s="229">
        <v>335</v>
      </c>
      <c r="B629" s="230">
        <v>100</v>
      </c>
      <c r="C629" s="238">
        <v>300</v>
      </c>
      <c r="D629" s="238"/>
      <c r="E629" s="238"/>
      <c r="F629" s="238"/>
      <c r="G629" s="234" t="s">
        <v>1281</v>
      </c>
      <c r="H629" s="235">
        <v>0</v>
      </c>
      <c r="I629" s="271">
        <v>0</v>
      </c>
      <c r="J629" s="272" t="s">
        <v>2</v>
      </c>
    </row>
    <row r="630" spans="1:10">
      <c r="A630" s="229">
        <v>335</v>
      </c>
      <c r="B630" s="230">
        <v>200</v>
      </c>
      <c r="C630" s="230"/>
      <c r="D630" s="230"/>
      <c r="E630" s="230"/>
      <c r="F630" s="230"/>
      <c r="G630" s="231" t="s">
        <v>1282</v>
      </c>
      <c r="H630" s="235">
        <v>0</v>
      </c>
      <c r="I630" s="271">
        <v>0</v>
      </c>
      <c r="J630" s="272"/>
    </row>
    <row r="631" spans="1:10">
      <c r="A631" s="229">
        <v>335</v>
      </c>
      <c r="B631" s="230">
        <v>200</v>
      </c>
      <c r="C631" s="230">
        <v>100</v>
      </c>
      <c r="D631" s="230"/>
      <c r="E631" s="230"/>
      <c r="F631" s="230"/>
      <c r="G631" s="231" t="s">
        <v>1283</v>
      </c>
      <c r="H631" s="235">
        <v>0</v>
      </c>
      <c r="I631" s="271">
        <v>0</v>
      </c>
      <c r="J631" s="272" t="s">
        <v>3</v>
      </c>
    </row>
    <row r="632" spans="1:10">
      <c r="A632" s="229">
        <v>335</v>
      </c>
      <c r="B632" s="230">
        <v>200</v>
      </c>
      <c r="C632" s="230">
        <v>100</v>
      </c>
      <c r="D632" s="238">
        <v>100</v>
      </c>
      <c r="E632" s="238"/>
      <c r="F632" s="238"/>
      <c r="G632" s="293" t="s">
        <v>1703</v>
      </c>
      <c r="H632" s="294">
        <v>1339672</v>
      </c>
      <c r="I632" s="295">
        <v>1235977</v>
      </c>
      <c r="J632" s="272"/>
    </row>
    <row r="633" spans="1:10">
      <c r="A633" s="229">
        <v>335</v>
      </c>
      <c r="B633" s="230">
        <v>200</v>
      </c>
      <c r="C633" s="230">
        <v>100</v>
      </c>
      <c r="D633" s="238">
        <v>200</v>
      </c>
      <c r="E633" s="238"/>
      <c r="F633" s="238"/>
      <c r="G633" s="293" t="s">
        <v>1198</v>
      </c>
      <c r="H633" s="294">
        <v>4857</v>
      </c>
      <c r="I633" s="295">
        <v>1283</v>
      </c>
      <c r="J633" s="272"/>
    </row>
    <row r="634" spans="1:10">
      <c r="A634" s="229">
        <v>335</v>
      </c>
      <c r="B634" s="230">
        <v>200</v>
      </c>
      <c r="C634" s="230">
        <v>100</v>
      </c>
      <c r="D634" s="238">
        <v>300</v>
      </c>
      <c r="E634" s="238"/>
      <c r="F634" s="238"/>
      <c r="G634" s="293" t="s">
        <v>1199</v>
      </c>
      <c r="H634" s="294">
        <v>267957</v>
      </c>
      <c r="I634" s="295">
        <v>282999</v>
      </c>
      <c r="J634" s="272"/>
    </row>
    <row r="635" spans="1:10">
      <c r="A635" s="229">
        <v>335</v>
      </c>
      <c r="B635" s="230">
        <v>200</v>
      </c>
      <c r="C635" s="230">
        <v>100</v>
      </c>
      <c r="D635" s="238">
        <v>400</v>
      </c>
      <c r="E635" s="238"/>
      <c r="F635" s="238"/>
      <c r="G635" s="293" t="s">
        <v>1200</v>
      </c>
      <c r="H635" s="294">
        <v>64462</v>
      </c>
      <c r="I635" s="295">
        <v>67714</v>
      </c>
      <c r="J635" s="272"/>
    </row>
    <row r="636" spans="1:10">
      <c r="A636" s="229">
        <v>335</v>
      </c>
      <c r="B636" s="230">
        <v>200</v>
      </c>
      <c r="C636" s="230">
        <v>100</v>
      </c>
      <c r="D636" s="238">
        <v>500</v>
      </c>
      <c r="E636" s="238"/>
      <c r="F636" s="238"/>
      <c r="G636" s="293" t="s">
        <v>1250</v>
      </c>
      <c r="H636" s="294">
        <v>4853</v>
      </c>
      <c r="I636" s="295">
        <v>3738</v>
      </c>
      <c r="J636" s="272"/>
    </row>
    <row r="637" spans="1:10">
      <c r="A637" s="229">
        <v>335</v>
      </c>
      <c r="B637" s="230">
        <v>200</v>
      </c>
      <c r="C637" s="230">
        <v>100</v>
      </c>
      <c r="D637" s="230">
        <v>600</v>
      </c>
      <c r="E637" s="230"/>
      <c r="F637" s="230"/>
      <c r="G637" s="296" t="s">
        <v>1711</v>
      </c>
      <c r="H637" s="294">
        <v>0</v>
      </c>
      <c r="I637" s="295">
        <v>0</v>
      </c>
      <c r="J637" s="272"/>
    </row>
    <row r="638" spans="1:10">
      <c r="A638" s="229">
        <v>335</v>
      </c>
      <c r="B638" s="230">
        <v>200</v>
      </c>
      <c r="C638" s="230">
        <v>100</v>
      </c>
      <c r="D638" s="230">
        <v>600</v>
      </c>
      <c r="E638" s="238">
        <v>5</v>
      </c>
      <c r="F638" s="238"/>
      <c r="G638" s="293" t="s">
        <v>1714</v>
      </c>
      <c r="H638" s="294">
        <v>0</v>
      </c>
      <c r="I638" s="295">
        <v>0</v>
      </c>
      <c r="J638" s="272"/>
    </row>
    <row r="639" spans="1:10">
      <c r="A639" s="229">
        <v>335</v>
      </c>
      <c r="B639" s="230">
        <v>200</v>
      </c>
      <c r="C639" s="230">
        <v>100</v>
      </c>
      <c r="D639" s="230">
        <v>600</v>
      </c>
      <c r="E639" s="238">
        <v>10</v>
      </c>
      <c r="F639" s="238"/>
      <c r="G639" s="293" t="s">
        <v>1715</v>
      </c>
      <c r="H639" s="294">
        <v>0</v>
      </c>
      <c r="I639" s="295">
        <v>0</v>
      </c>
      <c r="J639" s="272"/>
    </row>
    <row r="640" spans="1:10">
      <c r="A640" s="229">
        <v>335</v>
      </c>
      <c r="B640" s="230">
        <v>200</v>
      </c>
      <c r="C640" s="230">
        <v>100</v>
      </c>
      <c r="D640" s="230">
        <v>600</v>
      </c>
      <c r="E640" s="238">
        <v>15</v>
      </c>
      <c r="F640" s="238"/>
      <c r="G640" s="293" t="s">
        <v>1201</v>
      </c>
      <c r="H640" s="294">
        <v>1167</v>
      </c>
      <c r="I640" s="295">
        <v>1172</v>
      </c>
      <c r="J640" s="272"/>
    </row>
    <row r="641" spans="1:10">
      <c r="A641" s="229">
        <v>335</v>
      </c>
      <c r="B641" s="230">
        <v>200</v>
      </c>
      <c r="C641" s="230">
        <v>100</v>
      </c>
      <c r="D641" s="238">
        <v>900</v>
      </c>
      <c r="E641" s="238"/>
      <c r="F641" s="238"/>
      <c r="G641" s="293" t="s">
        <v>1251</v>
      </c>
      <c r="H641" s="294">
        <v>484308</v>
      </c>
      <c r="I641" s="295">
        <v>449829</v>
      </c>
      <c r="J641" s="272"/>
    </row>
    <row r="642" spans="1:10">
      <c r="A642" s="229">
        <v>335</v>
      </c>
      <c r="B642" s="230">
        <v>200</v>
      </c>
      <c r="C642" s="230">
        <v>200</v>
      </c>
      <c r="D642" s="230"/>
      <c r="E642" s="230"/>
      <c r="F642" s="230"/>
      <c r="G642" s="231" t="s">
        <v>1722</v>
      </c>
      <c r="H642" s="235">
        <v>0</v>
      </c>
      <c r="I642" s="271">
        <v>0</v>
      </c>
      <c r="J642" s="272" t="s">
        <v>4</v>
      </c>
    </row>
    <row r="643" spans="1:10">
      <c r="A643" s="229">
        <v>335</v>
      </c>
      <c r="B643" s="230">
        <v>200</v>
      </c>
      <c r="C643" s="230">
        <v>200</v>
      </c>
      <c r="D643" s="238">
        <v>100</v>
      </c>
      <c r="E643" s="238"/>
      <c r="F643" s="238"/>
      <c r="G643" s="293" t="s">
        <v>1703</v>
      </c>
      <c r="H643" s="294">
        <v>43354</v>
      </c>
      <c r="I643" s="295">
        <v>21621</v>
      </c>
      <c r="J643" s="272"/>
    </row>
    <row r="644" spans="1:10">
      <c r="A644" s="229">
        <v>335</v>
      </c>
      <c r="B644" s="230">
        <v>200</v>
      </c>
      <c r="C644" s="230">
        <v>200</v>
      </c>
      <c r="D644" s="238">
        <v>200</v>
      </c>
      <c r="E644" s="238"/>
      <c r="F644" s="238"/>
      <c r="G644" s="293" t="s">
        <v>1198</v>
      </c>
      <c r="H644" s="294">
        <v>0</v>
      </c>
      <c r="I644" s="295">
        <v>0</v>
      </c>
      <c r="J644" s="272"/>
    </row>
    <row r="645" spans="1:10">
      <c r="A645" s="229">
        <v>335</v>
      </c>
      <c r="B645" s="230">
        <v>200</v>
      </c>
      <c r="C645" s="230">
        <v>200</v>
      </c>
      <c r="D645" s="238">
        <v>300</v>
      </c>
      <c r="E645" s="238"/>
      <c r="F645" s="238"/>
      <c r="G645" s="293" t="s">
        <v>1199</v>
      </c>
      <c r="H645" s="294">
        <v>1890</v>
      </c>
      <c r="I645" s="295">
        <v>1222</v>
      </c>
      <c r="J645" s="272"/>
    </row>
    <row r="646" spans="1:10">
      <c r="A646" s="229">
        <v>335</v>
      </c>
      <c r="B646" s="230">
        <v>200</v>
      </c>
      <c r="C646" s="230">
        <v>200</v>
      </c>
      <c r="D646" s="238">
        <v>400</v>
      </c>
      <c r="E646" s="238"/>
      <c r="F646" s="238"/>
      <c r="G646" s="293" t="s">
        <v>1200</v>
      </c>
      <c r="H646" s="294">
        <v>1547</v>
      </c>
      <c r="I646" s="295">
        <v>1069</v>
      </c>
      <c r="J646" s="272"/>
    </row>
    <row r="647" spans="1:10">
      <c r="A647" s="229">
        <v>335</v>
      </c>
      <c r="B647" s="230">
        <v>200</v>
      </c>
      <c r="C647" s="230">
        <v>200</v>
      </c>
      <c r="D647" s="238">
        <v>500</v>
      </c>
      <c r="E647" s="238"/>
      <c r="F647" s="238"/>
      <c r="G647" s="293" t="s">
        <v>1250</v>
      </c>
      <c r="H647" s="294">
        <v>210</v>
      </c>
      <c r="I647" s="295">
        <v>30</v>
      </c>
      <c r="J647" s="272"/>
    </row>
    <row r="648" spans="1:10">
      <c r="A648" s="229">
        <v>335</v>
      </c>
      <c r="B648" s="230">
        <v>200</v>
      </c>
      <c r="C648" s="230">
        <v>200</v>
      </c>
      <c r="D648" s="230">
        <v>600</v>
      </c>
      <c r="E648" s="230"/>
      <c r="F648" s="230"/>
      <c r="G648" s="296" t="s">
        <v>1711</v>
      </c>
      <c r="H648" s="294">
        <v>0</v>
      </c>
      <c r="I648" s="295">
        <v>0</v>
      </c>
      <c r="J648" s="272"/>
    </row>
    <row r="649" spans="1:10">
      <c r="A649" s="229">
        <v>335</v>
      </c>
      <c r="B649" s="230">
        <v>200</v>
      </c>
      <c r="C649" s="230">
        <v>200</v>
      </c>
      <c r="D649" s="230">
        <v>600</v>
      </c>
      <c r="E649" s="238">
        <v>5</v>
      </c>
      <c r="F649" s="238"/>
      <c r="G649" s="293" t="s">
        <v>1714</v>
      </c>
      <c r="H649" s="294">
        <v>0</v>
      </c>
      <c r="I649" s="295">
        <v>0</v>
      </c>
      <c r="J649" s="272"/>
    </row>
    <row r="650" spans="1:10">
      <c r="A650" s="229">
        <v>335</v>
      </c>
      <c r="B650" s="230">
        <v>200</v>
      </c>
      <c r="C650" s="230">
        <v>200</v>
      </c>
      <c r="D650" s="230">
        <v>600</v>
      </c>
      <c r="E650" s="238">
        <v>10</v>
      </c>
      <c r="F650" s="238"/>
      <c r="G650" s="293" t="s">
        <v>1715</v>
      </c>
      <c r="H650" s="294">
        <v>0</v>
      </c>
      <c r="I650" s="295">
        <v>0</v>
      </c>
      <c r="J650" s="272"/>
    </row>
    <row r="651" spans="1:10">
      <c r="A651" s="229">
        <v>335</v>
      </c>
      <c r="B651" s="230">
        <v>200</v>
      </c>
      <c r="C651" s="230">
        <v>200</v>
      </c>
      <c r="D651" s="230">
        <v>600</v>
      </c>
      <c r="E651" s="238">
        <v>15</v>
      </c>
      <c r="F651" s="238"/>
      <c r="G651" s="293" t="s">
        <v>1201</v>
      </c>
      <c r="H651" s="294">
        <v>0</v>
      </c>
      <c r="I651" s="295">
        <v>0</v>
      </c>
      <c r="J651" s="272"/>
    </row>
    <row r="652" spans="1:10">
      <c r="A652" s="229">
        <v>335</v>
      </c>
      <c r="B652" s="230">
        <v>200</v>
      </c>
      <c r="C652" s="230">
        <v>200</v>
      </c>
      <c r="D652" s="238">
        <v>900</v>
      </c>
      <c r="E652" s="238"/>
      <c r="F652" s="238"/>
      <c r="G652" s="293" t="s">
        <v>1251</v>
      </c>
      <c r="H652" s="294">
        <v>14234</v>
      </c>
      <c r="I652" s="295">
        <v>7522</v>
      </c>
      <c r="J652" s="272"/>
    </row>
    <row r="653" spans="1:10">
      <c r="A653" s="229">
        <v>335</v>
      </c>
      <c r="B653" s="230">
        <v>200</v>
      </c>
      <c r="C653" s="238">
        <v>300</v>
      </c>
      <c r="D653" s="238"/>
      <c r="E653" s="238"/>
      <c r="F653" s="238"/>
      <c r="G653" s="234" t="s">
        <v>1723</v>
      </c>
      <c r="H653" s="235">
        <v>0</v>
      </c>
      <c r="I653" s="271">
        <v>0</v>
      </c>
      <c r="J653" s="272" t="s">
        <v>5</v>
      </c>
    </row>
    <row r="654" spans="1:10" s="228" customFormat="1">
      <c r="A654" s="222">
        <v>340</v>
      </c>
      <c r="B654" s="223">
        <v>0</v>
      </c>
      <c r="C654" s="223">
        <v>0</v>
      </c>
      <c r="D654" s="223">
        <v>0</v>
      </c>
      <c r="E654" s="223">
        <v>0</v>
      </c>
      <c r="F654" s="223">
        <v>0</v>
      </c>
      <c r="G654" s="266" t="s">
        <v>1539</v>
      </c>
      <c r="H654" s="282">
        <v>0</v>
      </c>
      <c r="I654" s="267">
        <v>0</v>
      </c>
      <c r="J654" s="268"/>
    </row>
    <row r="655" spans="1:10">
      <c r="A655" s="229">
        <v>340</v>
      </c>
      <c r="B655" s="230">
        <v>100</v>
      </c>
      <c r="C655" s="230"/>
      <c r="D655" s="230"/>
      <c r="E655" s="230"/>
      <c r="F655" s="230"/>
      <c r="G655" s="231" t="s">
        <v>1724</v>
      </c>
      <c r="H655" s="235">
        <v>0</v>
      </c>
      <c r="I655" s="271">
        <v>0</v>
      </c>
      <c r="J655" s="272" t="s">
        <v>6</v>
      </c>
    </row>
    <row r="656" spans="1:10">
      <c r="A656" s="229">
        <v>340</v>
      </c>
      <c r="B656" s="230">
        <v>100</v>
      </c>
      <c r="C656" s="238">
        <v>100</v>
      </c>
      <c r="D656" s="238"/>
      <c r="E656" s="238"/>
      <c r="F656" s="238"/>
      <c r="G656" s="234" t="s">
        <v>1725</v>
      </c>
      <c r="H656" s="235">
        <v>0</v>
      </c>
      <c r="I656" s="271">
        <v>0</v>
      </c>
      <c r="J656" s="272"/>
    </row>
    <row r="657" spans="1:10">
      <c r="A657" s="229">
        <v>340</v>
      </c>
      <c r="B657" s="230">
        <v>100</v>
      </c>
      <c r="C657" s="238">
        <v>200</v>
      </c>
      <c r="D657" s="238"/>
      <c r="E657" s="238"/>
      <c r="F657" s="238"/>
      <c r="G657" s="234" t="s">
        <v>1726</v>
      </c>
      <c r="H657" s="235">
        <v>9443</v>
      </c>
      <c r="I657" s="271">
        <v>1492</v>
      </c>
      <c r="J657" s="272"/>
    </row>
    <row r="658" spans="1:10">
      <c r="A658" s="229">
        <v>340</v>
      </c>
      <c r="B658" s="230">
        <v>100</v>
      </c>
      <c r="C658" s="238">
        <v>300</v>
      </c>
      <c r="D658" s="238"/>
      <c r="E658" s="238"/>
      <c r="F658" s="238"/>
      <c r="G658" s="234" t="s">
        <v>1727</v>
      </c>
      <c r="H658" s="235">
        <v>0</v>
      </c>
      <c r="I658" s="271">
        <v>15492</v>
      </c>
      <c r="J658" s="272"/>
    </row>
    <row r="659" spans="1:10">
      <c r="A659" s="229">
        <v>340</v>
      </c>
      <c r="B659" s="230">
        <v>100</v>
      </c>
      <c r="C659" s="238">
        <v>400</v>
      </c>
      <c r="D659" s="238"/>
      <c r="E659" s="238"/>
      <c r="F659" s="238"/>
      <c r="G659" s="234" t="s">
        <v>1728</v>
      </c>
      <c r="H659" s="235">
        <v>89346</v>
      </c>
      <c r="I659" s="271">
        <v>89611</v>
      </c>
      <c r="J659" s="272"/>
    </row>
    <row r="660" spans="1:10">
      <c r="A660" s="229">
        <v>340</v>
      </c>
      <c r="B660" s="230">
        <v>100</v>
      </c>
      <c r="C660" s="238">
        <v>500</v>
      </c>
      <c r="D660" s="238"/>
      <c r="E660" s="238"/>
      <c r="F660" s="238"/>
      <c r="G660" s="234" t="s">
        <v>1729</v>
      </c>
      <c r="H660" s="235">
        <v>0</v>
      </c>
      <c r="I660" s="271">
        <v>706</v>
      </c>
      <c r="J660" s="272"/>
    </row>
    <row r="661" spans="1:10">
      <c r="A661" s="229">
        <v>340</v>
      </c>
      <c r="B661" s="230">
        <v>100</v>
      </c>
      <c r="C661" s="238">
        <v>600</v>
      </c>
      <c r="D661" s="238"/>
      <c r="E661" s="238"/>
      <c r="F661" s="238"/>
      <c r="G661" s="234" t="s">
        <v>1730</v>
      </c>
      <c r="H661" s="235">
        <v>0</v>
      </c>
      <c r="I661" s="271">
        <v>201</v>
      </c>
      <c r="J661" s="272"/>
    </row>
    <row r="662" spans="1:10">
      <c r="A662" s="229">
        <v>340</v>
      </c>
      <c r="B662" s="230">
        <v>100</v>
      </c>
      <c r="C662" s="238">
        <v>900</v>
      </c>
      <c r="D662" s="238"/>
      <c r="E662" s="238"/>
      <c r="F662" s="238"/>
      <c r="G662" s="234" t="s">
        <v>1731</v>
      </c>
      <c r="H662" s="235">
        <v>5496</v>
      </c>
      <c r="I662" s="271">
        <v>4331</v>
      </c>
      <c r="J662" s="272"/>
    </row>
    <row r="663" spans="1:10">
      <c r="A663" s="229">
        <v>340</v>
      </c>
      <c r="B663" s="238">
        <v>200</v>
      </c>
      <c r="C663" s="238"/>
      <c r="D663" s="238"/>
      <c r="E663" s="238"/>
      <c r="F663" s="238"/>
      <c r="G663" s="234" t="s">
        <v>1732</v>
      </c>
      <c r="H663" s="235">
        <v>0</v>
      </c>
      <c r="I663" s="271">
        <v>0</v>
      </c>
      <c r="J663" s="272" t="s">
        <v>7</v>
      </c>
    </row>
    <row r="664" spans="1:10">
      <c r="A664" s="229">
        <v>340</v>
      </c>
      <c r="B664" s="230">
        <v>300</v>
      </c>
      <c r="C664" s="230"/>
      <c r="D664" s="230"/>
      <c r="E664" s="230"/>
      <c r="F664" s="230"/>
      <c r="G664" s="231" t="s">
        <v>1733</v>
      </c>
      <c r="H664" s="235">
        <v>0</v>
      </c>
      <c r="I664" s="271">
        <v>0</v>
      </c>
      <c r="J664" s="272"/>
    </row>
    <row r="665" spans="1:10">
      <c r="A665" s="229">
        <v>340</v>
      </c>
      <c r="B665" s="230">
        <v>300</v>
      </c>
      <c r="C665" s="230">
        <v>100</v>
      </c>
      <c r="D665" s="230"/>
      <c r="E665" s="230"/>
      <c r="F665" s="230"/>
      <c r="G665" s="231" t="s">
        <v>1734</v>
      </c>
      <c r="H665" s="235">
        <v>0</v>
      </c>
      <c r="I665" s="271">
        <v>0</v>
      </c>
      <c r="J665" s="272" t="s">
        <v>8</v>
      </c>
    </row>
    <row r="666" spans="1:10">
      <c r="A666" s="229">
        <v>340</v>
      </c>
      <c r="B666" s="230">
        <v>300</v>
      </c>
      <c r="C666" s="230">
        <v>100</v>
      </c>
      <c r="D666" s="230">
        <v>100</v>
      </c>
      <c r="E666" s="230"/>
      <c r="F666" s="230"/>
      <c r="G666" s="231" t="s">
        <v>1735</v>
      </c>
      <c r="H666" s="235">
        <v>0</v>
      </c>
      <c r="I666" s="271">
        <v>0</v>
      </c>
      <c r="J666" s="272"/>
    </row>
    <row r="667" spans="1:10">
      <c r="A667" s="229">
        <v>340</v>
      </c>
      <c r="B667" s="230">
        <v>300</v>
      </c>
      <c r="C667" s="230">
        <v>100</v>
      </c>
      <c r="D667" s="230">
        <v>100</v>
      </c>
      <c r="E667" s="238">
        <v>10</v>
      </c>
      <c r="F667" s="238"/>
      <c r="G667" s="234" t="s">
        <v>1736</v>
      </c>
      <c r="H667" s="235">
        <v>614199</v>
      </c>
      <c r="I667" s="271">
        <v>612894</v>
      </c>
      <c r="J667" s="272"/>
    </row>
    <row r="668" spans="1:10">
      <c r="A668" s="229">
        <v>340</v>
      </c>
      <c r="B668" s="230">
        <v>300</v>
      </c>
      <c r="C668" s="230">
        <v>100</v>
      </c>
      <c r="D668" s="230">
        <v>100</v>
      </c>
      <c r="E668" s="238">
        <v>30</v>
      </c>
      <c r="F668" s="238"/>
      <c r="G668" s="234" t="s">
        <v>997</v>
      </c>
      <c r="H668" s="235">
        <v>150386</v>
      </c>
      <c r="I668" s="271">
        <v>149717</v>
      </c>
      <c r="J668" s="272"/>
    </row>
    <row r="669" spans="1:10">
      <c r="A669" s="229">
        <v>340</v>
      </c>
      <c r="B669" s="230">
        <v>300</v>
      </c>
      <c r="C669" s="230">
        <v>100</v>
      </c>
      <c r="D669" s="230">
        <v>100</v>
      </c>
      <c r="E669" s="238">
        <v>90</v>
      </c>
      <c r="F669" s="238"/>
      <c r="G669" s="234" t="s">
        <v>1737</v>
      </c>
      <c r="H669" s="235">
        <v>5049</v>
      </c>
      <c r="I669" s="271">
        <v>8877</v>
      </c>
      <c r="J669" s="272"/>
    </row>
    <row r="670" spans="1:10">
      <c r="A670" s="229">
        <v>340</v>
      </c>
      <c r="B670" s="230">
        <v>300</v>
      </c>
      <c r="C670" s="230">
        <v>100</v>
      </c>
      <c r="D670" s="230">
        <v>200</v>
      </c>
      <c r="E670" s="230"/>
      <c r="F670" s="230"/>
      <c r="G670" s="231" t="s">
        <v>1738</v>
      </c>
      <c r="H670" s="235">
        <v>0</v>
      </c>
      <c r="I670" s="271">
        <v>0</v>
      </c>
      <c r="J670" s="272"/>
    </row>
    <row r="671" spans="1:10">
      <c r="A671" s="229">
        <v>340</v>
      </c>
      <c r="B671" s="230">
        <v>300</v>
      </c>
      <c r="C671" s="230">
        <v>100</v>
      </c>
      <c r="D671" s="230">
        <v>200</v>
      </c>
      <c r="E671" s="238">
        <v>10</v>
      </c>
      <c r="F671" s="238"/>
      <c r="G671" s="234" t="s">
        <v>1736</v>
      </c>
      <c r="H671" s="235">
        <v>63051</v>
      </c>
      <c r="I671" s="271">
        <v>61095</v>
      </c>
      <c r="J671" s="272"/>
    </row>
    <row r="672" spans="1:10">
      <c r="A672" s="229">
        <v>340</v>
      </c>
      <c r="B672" s="230">
        <v>300</v>
      </c>
      <c r="C672" s="230">
        <v>100</v>
      </c>
      <c r="D672" s="230">
        <v>200</v>
      </c>
      <c r="E672" s="238">
        <v>30</v>
      </c>
      <c r="F672" s="238"/>
      <c r="G672" s="234" t="s">
        <v>997</v>
      </c>
      <c r="H672" s="235">
        <v>6294</v>
      </c>
      <c r="I672" s="271">
        <v>5488</v>
      </c>
      <c r="J672" s="272"/>
    </row>
    <row r="673" spans="1:10">
      <c r="A673" s="229">
        <v>340</v>
      </c>
      <c r="B673" s="230">
        <v>300</v>
      </c>
      <c r="C673" s="230">
        <v>100</v>
      </c>
      <c r="D673" s="230">
        <v>200</v>
      </c>
      <c r="E673" s="238">
        <v>90</v>
      </c>
      <c r="F673" s="238"/>
      <c r="G673" s="234" t="s">
        <v>1739</v>
      </c>
      <c r="H673" s="235">
        <v>0</v>
      </c>
      <c r="I673" s="271">
        <v>0</v>
      </c>
      <c r="J673" s="272"/>
    </row>
    <row r="674" spans="1:10">
      <c r="A674" s="229">
        <v>340</v>
      </c>
      <c r="B674" s="230">
        <v>300</v>
      </c>
      <c r="C674" s="230">
        <v>100</v>
      </c>
      <c r="D674" s="230">
        <v>300</v>
      </c>
      <c r="E674" s="230"/>
      <c r="F674" s="230"/>
      <c r="G674" s="231" t="s">
        <v>1740</v>
      </c>
      <c r="H674" s="235">
        <v>0</v>
      </c>
      <c r="I674" s="271">
        <v>0</v>
      </c>
      <c r="J674" s="272"/>
    </row>
    <row r="675" spans="1:10">
      <c r="A675" s="229">
        <v>340</v>
      </c>
      <c r="B675" s="230">
        <v>300</v>
      </c>
      <c r="C675" s="230">
        <v>100</v>
      </c>
      <c r="D675" s="230">
        <v>300</v>
      </c>
      <c r="E675" s="238">
        <v>10</v>
      </c>
      <c r="F675" s="238"/>
      <c r="G675" s="234" t="s">
        <v>1736</v>
      </c>
      <c r="H675" s="235">
        <v>2400</v>
      </c>
      <c r="I675" s="271">
        <v>3600</v>
      </c>
      <c r="J675" s="272"/>
    </row>
    <row r="676" spans="1:10">
      <c r="A676" s="229">
        <v>340</v>
      </c>
      <c r="B676" s="230">
        <v>300</v>
      </c>
      <c r="C676" s="230">
        <v>100</v>
      </c>
      <c r="D676" s="230">
        <v>300</v>
      </c>
      <c r="E676" s="238">
        <v>30</v>
      </c>
      <c r="F676" s="238"/>
      <c r="G676" s="234" t="s">
        <v>997</v>
      </c>
      <c r="H676" s="235">
        <v>1225</v>
      </c>
      <c r="I676" s="271">
        <v>615</v>
      </c>
      <c r="J676" s="272"/>
    </row>
    <row r="677" spans="1:10">
      <c r="A677" s="229">
        <v>340</v>
      </c>
      <c r="B677" s="230">
        <v>300</v>
      </c>
      <c r="C677" s="230">
        <v>100</v>
      </c>
      <c r="D677" s="230">
        <v>300</v>
      </c>
      <c r="E677" s="238">
        <v>90</v>
      </c>
      <c r="F677" s="238"/>
      <c r="G677" s="234" t="s">
        <v>1741</v>
      </c>
      <c r="H677" s="235">
        <v>0</v>
      </c>
      <c r="I677" s="271">
        <v>0</v>
      </c>
      <c r="J677" s="272"/>
    </row>
    <row r="678" spans="1:10">
      <c r="A678" s="229">
        <v>340</v>
      </c>
      <c r="B678" s="230">
        <v>300</v>
      </c>
      <c r="C678" s="230">
        <v>200</v>
      </c>
      <c r="D678" s="230"/>
      <c r="E678" s="230"/>
      <c r="F678" s="230"/>
      <c r="G678" s="231" t="s">
        <v>1733</v>
      </c>
      <c r="H678" s="235">
        <v>0</v>
      </c>
      <c r="I678" s="271">
        <v>0</v>
      </c>
      <c r="J678" s="272" t="s">
        <v>9</v>
      </c>
    </row>
    <row r="679" spans="1:10">
      <c r="A679" s="229">
        <v>340</v>
      </c>
      <c r="B679" s="230">
        <v>300</v>
      </c>
      <c r="C679" s="230">
        <v>200</v>
      </c>
      <c r="D679" s="238">
        <v>100</v>
      </c>
      <c r="E679" s="238"/>
      <c r="F679" s="238"/>
      <c r="G679" s="234" t="s">
        <v>1742</v>
      </c>
      <c r="H679" s="235">
        <v>0</v>
      </c>
      <c r="I679" s="271">
        <v>0</v>
      </c>
      <c r="J679" s="272"/>
    </row>
    <row r="680" spans="1:10">
      <c r="A680" s="229">
        <v>340</v>
      </c>
      <c r="B680" s="230">
        <v>300</v>
      </c>
      <c r="C680" s="230">
        <v>200</v>
      </c>
      <c r="D680" s="238">
        <v>200</v>
      </c>
      <c r="E680" s="238"/>
      <c r="F680" s="238"/>
      <c r="G680" s="234" t="s">
        <v>1743</v>
      </c>
      <c r="H680" s="235">
        <v>0</v>
      </c>
      <c r="I680" s="271">
        <v>0</v>
      </c>
      <c r="J680" s="272"/>
    </row>
    <row r="681" spans="1:10">
      <c r="A681" s="229">
        <v>340</v>
      </c>
      <c r="B681" s="230">
        <v>300</v>
      </c>
      <c r="C681" s="230">
        <v>200</v>
      </c>
      <c r="D681" s="238">
        <v>900</v>
      </c>
      <c r="E681" s="238"/>
      <c r="F681" s="238"/>
      <c r="G681" s="234" t="s">
        <v>1733</v>
      </c>
      <c r="H681" s="235">
        <v>0</v>
      </c>
      <c r="I681" s="271">
        <v>0</v>
      </c>
      <c r="J681" s="272"/>
    </row>
    <row r="682" spans="1:10" s="228" customFormat="1">
      <c r="A682" s="222">
        <v>345</v>
      </c>
      <c r="B682" s="223">
        <v>0</v>
      </c>
      <c r="C682" s="223">
        <v>0</v>
      </c>
      <c r="D682" s="223">
        <v>0</v>
      </c>
      <c r="E682" s="223">
        <v>0</v>
      </c>
      <c r="F682" s="223">
        <v>0</v>
      </c>
      <c r="G682" s="266" t="s">
        <v>1744</v>
      </c>
      <c r="H682" s="282">
        <v>0</v>
      </c>
      <c r="I682" s="267">
        <v>0</v>
      </c>
      <c r="J682" s="268" t="s">
        <v>10</v>
      </c>
    </row>
    <row r="683" spans="1:10">
      <c r="A683" s="229">
        <v>345</v>
      </c>
      <c r="B683" s="238">
        <v>100</v>
      </c>
      <c r="C683" s="238"/>
      <c r="D683" s="238"/>
      <c r="E683" s="238"/>
      <c r="F683" s="238"/>
      <c r="G683" s="234" t="s">
        <v>1745</v>
      </c>
      <c r="H683" s="235">
        <v>0</v>
      </c>
      <c r="I683" s="271">
        <v>0</v>
      </c>
      <c r="J683" s="272"/>
    </row>
    <row r="684" spans="1:10">
      <c r="A684" s="229">
        <v>345</v>
      </c>
      <c r="B684" s="238">
        <v>200</v>
      </c>
      <c r="C684" s="238"/>
      <c r="D684" s="238"/>
      <c r="E684" s="238"/>
      <c r="F684" s="238"/>
      <c r="G684" s="234" t="s">
        <v>1746</v>
      </c>
      <c r="H684" s="235">
        <v>0</v>
      </c>
      <c r="I684" s="271">
        <v>0</v>
      </c>
      <c r="J684" s="272"/>
    </row>
    <row r="685" spans="1:10" ht="25.5">
      <c r="A685" s="229">
        <v>345</v>
      </c>
      <c r="B685" s="238">
        <v>300</v>
      </c>
      <c r="C685" s="238"/>
      <c r="D685" s="238"/>
      <c r="E685" s="238"/>
      <c r="F685" s="238"/>
      <c r="G685" s="234" t="s">
        <v>1747</v>
      </c>
      <c r="H685" s="235">
        <v>0</v>
      </c>
      <c r="I685" s="271">
        <v>0</v>
      </c>
      <c r="J685" s="272"/>
    </row>
    <row r="686" spans="1:10">
      <c r="A686" s="229">
        <v>345</v>
      </c>
      <c r="B686" s="238">
        <v>400</v>
      </c>
      <c r="C686" s="238"/>
      <c r="D686" s="238"/>
      <c r="E686" s="238"/>
      <c r="F686" s="238"/>
      <c r="G686" s="234" t="s">
        <v>1748</v>
      </c>
      <c r="H686" s="235">
        <v>0</v>
      </c>
      <c r="I686" s="271">
        <v>0</v>
      </c>
      <c r="J686" s="272"/>
    </row>
    <row r="687" spans="1:10">
      <c r="A687" s="229">
        <v>345</v>
      </c>
      <c r="B687" s="238">
        <v>500</v>
      </c>
      <c r="C687" s="238"/>
      <c r="D687" s="238"/>
      <c r="E687" s="238"/>
      <c r="F687" s="238"/>
      <c r="G687" s="234" t="s">
        <v>1749</v>
      </c>
      <c r="H687" s="235">
        <v>1647</v>
      </c>
      <c r="I687" s="271">
        <v>1926</v>
      </c>
      <c r="J687" s="272"/>
    </row>
    <row r="688" spans="1:10">
      <c r="A688" s="229">
        <v>345</v>
      </c>
      <c r="B688" s="238">
        <v>600</v>
      </c>
      <c r="C688" s="238"/>
      <c r="D688" s="238"/>
      <c r="E688" s="238"/>
      <c r="F688" s="238"/>
      <c r="G688" s="234" t="s">
        <v>1750</v>
      </c>
      <c r="H688" s="235">
        <v>0</v>
      </c>
      <c r="I688" s="271">
        <v>0</v>
      </c>
      <c r="J688" s="272"/>
    </row>
    <row r="689" spans="1:10">
      <c r="A689" s="229">
        <v>345</v>
      </c>
      <c r="B689" s="238">
        <v>700</v>
      </c>
      <c r="C689" s="238"/>
      <c r="D689" s="238"/>
      <c r="E689" s="238"/>
      <c r="F689" s="238"/>
      <c r="G689" s="234" t="s">
        <v>1751</v>
      </c>
      <c r="H689" s="235">
        <v>0</v>
      </c>
      <c r="I689" s="271">
        <v>0</v>
      </c>
      <c r="J689" s="272"/>
    </row>
    <row r="690" spans="1:10">
      <c r="A690" s="229">
        <v>345</v>
      </c>
      <c r="B690" s="238">
        <v>900</v>
      </c>
      <c r="C690" s="238"/>
      <c r="D690" s="238"/>
      <c r="E690" s="238"/>
      <c r="F690" s="238"/>
      <c r="G690" s="234" t="s">
        <v>1752</v>
      </c>
      <c r="H690" s="235">
        <v>0</v>
      </c>
      <c r="I690" s="271">
        <v>0</v>
      </c>
      <c r="J690" s="272"/>
    </row>
    <row r="691" spans="1:10">
      <c r="A691" s="222">
        <v>350</v>
      </c>
      <c r="B691" s="223">
        <v>0</v>
      </c>
      <c r="C691" s="223">
        <v>0</v>
      </c>
      <c r="D691" s="223">
        <v>0</v>
      </c>
      <c r="E691" s="223">
        <v>0</v>
      </c>
      <c r="F691" s="223">
        <v>0</v>
      </c>
      <c r="G691" s="266" t="s">
        <v>1753</v>
      </c>
      <c r="H691" s="282">
        <v>0</v>
      </c>
      <c r="I691" s="267">
        <v>0</v>
      </c>
      <c r="J691" s="268"/>
    </row>
    <row r="692" spans="1:10">
      <c r="A692" s="229">
        <v>350</v>
      </c>
      <c r="B692" s="230">
        <v>100</v>
      </c>
      <c r="C692" s="230"/>
      <c r="D692" s="230"/>
      <c r="E692" s="230"/>
      <c r="F692" s="230"/>
      <c r="G692" s="231" t="s">
        <v>1754</v>
      </c>
      <c r="H692" s="235">
        <v>0</v>
      </c>
      <c r="I692" s="271">
        <v>0</v>
      </c>
      <c r="J692" s="272"/>
    </row>
    <row r="693" spans="1:10">
      <c r="A693" s="229">
        <v>350</v>
      </c>
      <c r="B693" s="230">
        <v>100</v>
      </c>
      <c r="C693" s="238">
        <v>100</v>
      </c>
      <c r="D693" s="238"/>
      <c r="E693" s="238"/>
      <c r="F693" s="238"/>
      <c r="G693" s="234" t="s">
        <v>1755</v>
      </c>
      <c r="H693" s="235">
        <v>48286</v>
      </c>
      <c r="I693" s="271">
        <v>45572</v>
      </c>
      <c r="J693" s="272" t="s">
        <v>11</v>
      </c>
    </row>
    <row r="694" spans="1:10">
      <c r="A694" s="229">
        <v>350</v>
      </c>
      <c r="B694" s="230">
        <v>100</v>
      </c>
      <c r="C694" s="238">
        <v>200</v>
      </c>
      <c r="D694" s="238"/>
      <c r="E694" s="238"/>
      <c r="F694" s="238"/>
      <c r="G694" s="234" t="s">
        <v>1756</v>
      </c>
      <c r="H694" s="235">
        <v>751248</v>
      </c>
      <c r="I694" s="271">
        <v>748592</v>
      </c>
      <c r="J694" s="272" t="s">
        <v>12</v>
      </c>
    </row>
    <row r="695" spans="1:10">
      <c r="A695" s="229">
        <v>350</v>
      </c>
      <c r="B695" s="230">
        <v>200</v>
      </c>
      <c r="C695" s="230"/>
      <c r="D695" s="230"/>
      <c r="E695" s="230"/>
      <c r="F695" s="230"/>
      <c r="G695" s="231" t="s">
        <v>1757</v>
      </c>
      <c r="H695" s="235">
        <v>0</v>
      </c>
      <c r="I695" s="271">
        <v>0</v>
      </c>
      <c r="J695" s="272" t="s">
        <v>13</v>
      </c>
    </row>
    <row r="696" spans="1:10">
      <c r="A696" s="229">
        <v>350</v>
      </c>
      <c r="B696" s="230">
        <v>200</v>
      </c>
      <c r="C696" s="238">
        <v>100</v>
      </c>
      <c r="D696" s="238"/>
      <c r="E696" s="238"/>
      <c r="F696" s="238"/>
      <c r="G696" s="234" t="s">
        <v>1758</v>
      </c>
      <c r="H696" s="235">
        <v>227</v>
      </c>
      <c r="I696" s="271">
        <v>5960</v>
      </c>
      <c r="J696" s="272"/>
    </row>
    <row r="697" spans="1:10">
      <c r="A697" s="229">
        <v>350</v>
      </c>
      <c r="B697" s="230">
        <v>200</v>
      </c>
      <c r="C697" s="238">
        <v>200</v>
      </c>
      <c r="D697" s="238"/>
      <c r="E697" s="238"/>
      <c r="F697" s="238"/>
      <c r="G697" s="234" t="s">
        <v>1759</v>
      </c>
      <c r="H697" s="235">
        <v>804868</v>
      </c>
      <c r="I697" s="271">
        <v>839252</v>
      </c>
      <c r="J697" s="272"/>
    </row>
    <row r="698" spans="1:10">
      <c r="A698" s="229">
        <v>350</v>
      </c>
      <c r="B698" s="230">
        <v>200</v>
      </c>
      <c r="C698" s="238">
        <v>300</v>
      </c>
      <c r="D698" s="238"/>
      <c r="E698" s="238"/>
      <c r="F698" s="238"/>
      <c r="G698" s="234" t="s">
        <v>1760</v>
      </c>
      <c r="H698" s="235">
        <v>51489</v>
      </c>
      <c r="I698" s="271">
        <v>75342</v>
      </c>
      <c r="J698" s="272"/>
    </row>
    <row r="699" spans="1:10">
      <c r="A699" s="229">
        <v>350</v>
      </c>
      <c r="B699" s="230">
        <v>200</v>
      </c>
      <c r="C699" s="238">
        <v>400</v>
      </c>
      <c r="D699" s="238"/>
      <c r="E699" s="238"/>
      <c r="F699" s="238"/>
      <c r="G699" s="234" t="s">
        <v>1761</v>
      </c>
      <c r="H699" s="235">
        <v>0</v>
      </c>
      <c r="I699" s="271">
        <v>0</v>
      </c>
      <c r="J699" s="272"/>
    </row>
    <row r="700" spans="1:10">
      <c r="A700" s="229">
        <v>350</v>
      </c>
      <c r="B700" s="230">
        <v>200</v>
      </c>
      <c r="C700" s="238">
        <v>500</v>
      </c>
      <c r="D700" s="238"/>
      <c r="E700" s="238"/>
      <c r="F700" s="238"/>
      <c r="G700" s="234" t="s">
        <v>1762</v>
      </c>
      <c r="H700" s="235">
        <v>152974</v>
      </c>
      <c r="I700" s="271">
        <v>161522</v>
      </c>
      <c r="J700" s="272"/>
    </row>
    <row r="701" spans="1:10" s="228" customFormat="1">
      <c r="A701" s="222">
        <v>355</v>
      </c>
      <c r="B701" s="223">
        <v>0</v>
      </c>
      <c r="C701" s="223">
        <v>0</v>
      </c>
      <c r="D701" s="223">
        <v>0</v>
      </c>
      <c r="E701" s="223">
        <v>0</v>
      </c>
      <c r="F701" s="223">
        <v>0</v>
      </c>
      <c r="G701" s="266" t="s">
        <v>1763</v>
      </c>
      <c r="H701" s="282">
        <v>0</v>
      </c>
      <c r="I701" s="267">
        <v>0</v>
      </c>
      <c r="J701" s="268"/>
    </row>
    <row r="702" spans="1:10">
      <c r="A702" s="229">
        <v>355</v>
      </c>
      <c r="B702" s="230">
        <v>100</v>
      </c>
      <c r="C702" s="230"/>
      <c r="D702" s="230"/>
      <c r="E702" s="230"/>
      <c r="F702" s="230"/>
      <c r="G702" s="231" t="s">
        <v>1764</v>
      </c>
      <c r="H702" s="235">
        <v>0</v>
      </c>
      <c r="I702" s="271">
        <v>0</v>
      </c>
      <c r="J702" s="272" t="s">
        <v>352</v>
      </c>
    </row>
    <row r="703" spans="1:10">
      <c r="A703" s="229">
        <v>355</v>
      </c>
      <c r="B703" s="230">
        <v>100</v>
      </c>
      <c r="C703" s="230">
        <v>100</v>
      </c>
      <c r="D703" s="230"/>
      <c r="E703" s="230"/>
      <c r="F703" s="230"/>
      <c r="G703" s="296" t="s">
        <v>1314</v>
      </c>
      <c r="H703" s="294">
        <v>0</v>
      </c>
      <c r="I703" s="295">
        <v>0</v>
      </c>
      <c r="J703" s="272"/>
    </row>
    <row r="704" spans="1:10">
      <c r="A704" s="229">
        <v>355</v>
      </c>
      <c r="B704" s="230">
        <v>100</v>
      </c>
      <c r="C704" s="230">
        <v>100</v>
      </c>
      <c r="D704" s="238">
        <v>100</v>
      </c>
      <c r="E704" s="238"/>
      <c r="F704" s="238"/>
      <c r="G704" s="293" t="s">
        <v>1315</v>
      </c>
      <c r="H704" s="294">
        <v>0</v>
      </c>
      <c r="I704" s="295">
        <v>0</v>
      </c>
      <c r="J704" s="272"/>
    </row>
    <row r="705" spans="1:10">
      <c r="A705" s="229">
        <v>355</v>
      </c>
      <c r="B705" s="230">
        <v>100</v>
      </c>
      <c r="C705" s="230">
        <v>100</v>
      </c>
      <c r="D705" s="238">
        <v>200</v>
      </c>
      <c r="E705" s="238"/>
      <c r="F705" s="238"/>
      <c r="G705" s="293" t="s">
        <v>1316</v>
      </c>
      <c r="H705" s="294">
        <v>0</v>
      </c>
      <c r="I705" s="295">
        <v>0</v>
      </c>
      <c r="J705" s="272"/>
    </row>
    <row r="706" spans="1:10">
      <c r="A706" s="229">
        <v>355</v>
      </c>
      <c r="B706" s="230">
        <v>100</v>
      </c>
      <c r="C706" s="230">
        <v>100</v>
      </c>
      <c r="D706" s="238">
        <v>300</v>
      </c>
      <c r="E706" s="238"/>
      <c r="F706" s="238"/>
      <c r="G706" s="293" t="s">
        <v>431</v>
      </c>
      <c r="H706" s="294">
        <v>0</v>
      </c>
      <c r="I706" s="295">
        <v>0</v>
      </c>
      <c r="J706" s="272"/>
    </row>
    <row r="707" spans="1:10">
      <c r="A707" s="229">
        <v>355</v>
      </c>
      <c r="B707" s="230">
        <v>100</v>
      </c>
      <c r="C707" s="230">
        <v>100</v>
      </c>
      <c r="D707" s="238">
        <v>400</v>
      </c>
      <c r="E707" s="238"/>
      <c r="F707" s="238"/>
      <c r="G707" s="293" t="s">
        <v>432</v>
      </c>
      <c r="H707" s="294">
        <v>0</v>
      </c>
      <c r="I707" s="295">
        <v>0</v>
      </c>
      <c r="J707" s="272"/>
    </row>
    <row r="708" spans="1:10">
      <c r="A708" s="229">
        <v>355</v>
      </c>
      <c r="B708" s="230">
        <v>100</v>
      </c>
      <c r="C708" s="230">
        <v>200</v>
      </c>
      <c r="D708" s="230"/>
      <c r="E708" s="230"/>
      <c r="F708" s="230"/>
      <c r="G708" s="296" t="s">
        <v>433</v>
      </c>
      <c r="H708" s="294">
        <v>0</v>
      </c>
      <c r="I708" s="295">
        <v>0</v>
      </c>
      <c r="J708" s="272"/>
    </row>
    <row r="709" spans="1:10">
      <c r="A709" s="229">
        <v>355</v>
      </c>
      <c r="B709" s="230">
        <v>100</v>
      </c>
      <c r="C709" s="230">
        <v>200</v>
      </c>
      <c r="D709" s="238">
        <v>50</v>
      </c>
      <c r="E709" s="238"/>
      <c r="F709" s="238"/>
      <c r="G709" s="293" t="s">
        <v>1267</v>
      </c>
      <c r="H709" s="294">
        <v>0</v>
      </c>
      <c r="I709" s="295">
        <v>0</v>
      </c>
      <c r="J709" s="272"/>
    </row>
    <row r="710" spans="1:10">
      <c r="A710" s="229">
        <v>355</v>
      </c>
      <c r="B710" s="230">
        <v>100</v>
      </c>
      <c r="C710" s="230">
        <v>200</v>
      </c>
      <c r="D710" s="238">
        <v>100</v>
      </c>
      <c r="E710" s="238"/>
      <c r="F710" s="238"/>
      <c r="G710" s="293" t="s">
        <v>1268</v>
      </c>
      <c r="H710" s="294">
        <v>0</v>
      </c>
      <c r="I710" s="295">
        <v>0</v>
      </c>
      <c r="J710" s="272"/>
    </row>
    <row r="711" spans="1:10">
      <c r="A711" s="229">
        <v>355</v>
      </c>
      <c r="B711" s="230">
        <v>100</v>
      </c>
      <c r="C711" s="230">
        <v>200</v>
      </c>
      <c r="D711" s="238">
        <v>150</v>
      </c>
      <c r="E711" s="238"/>
      <c r="F711" s="238"/>
      <c r="G711" s="293" t="s">
        <v>1269</v>
      </c>
      <c r="H711" s="294">
        <v>0</v>
      </c>
      <c r="I711" s="295">
        <v>0</v>
      </c>
      <c r="J711" s="272"/>
    </row>
    <row r="712" spans="1:10">
      <c r="A712" s="229">
        <v>355</v>
      </c>
      <c r="B712" s="230">
        <v>100</v>
      </c>
      <c r="C712" s="230">
        <v>200</v>
      </c>
      <c r="D712" s="238">
        <v>200</v>
      </c>
      <c r="E712" s="238"/>
      <c r="F712" s="238"/>
      <c r="G712" s="293" t="s">
        <v>1270</v>
      </c>
      <c r="H712" s="294">
        <v>0</v>
      </c>
      <c r="I712" s="295">
        <v>0</v>
      </c>
      <c r="J712" s="272"/>
    </row>
    <row r="713" spans="1:10">
      <c r="A713" s="229">
        <v>355</v>
      </c>
      <c r="B713" s="230">
        <v>100</v>
      </c>
      <c r="C713" s="230">
        <v>200</v>
      </c>
      <c r="D713" s="238">
        <v>250</v>
      </c>
      <c r="E713" s="238"/>
      <c r="F713" s="238"/>
      <c r="G713" s="293" t="s">
        <v>434</v>
      </c>
      <c r="H713" s="294">
        <v>0</v>
      </c>
      <c r="I713" s="295">
        <v>0</v>
      </c>
      <c r="J713" s="272"/>
    </row>
    <row r="714" spans="1:10">
      <c r="A714" s="229">
        <v>355</v>
      </c>
      <c r="B714" s="230">
        <v>100</v>
      </c>
      <c r="C714" s="230">
        <v>200</v>
      </c>
      <c r="D714" s="238">
        <v>300</v>
      </c>
      <c r="E714" s="238"/>
      <c r="F714" s="238"/>
      <c r="G714" s="293" t="s">
        <v>435</v>
      </c>
      <c r="H714" s="294">
        <v>0</v>
      </c>
      <c r="I714" s="295">
        <v>0</v>
      </c>
      <c r="J714" s="272"/>
    </row>
    <row r="715" spans="1:10">
      <c r="A715" s="229">
        <v>355</v>
      </c>
      <c r="B715" s="230">
        <v>100</v>
      </c>
      <c r="C715" s="230">
        <v>200</v>
      </c>
      <c r="D715" s="238">
        <v>350</v>
      </c>
      <c r="E715" s="238"/>
      <c r="F715" s="238"/>
      <c r="G715" s="293" t="s">
        <v>436</v>
      </c>
      <c r="H715" s="294">
        <v>0</v>
      </c>
      <c r="I715" s="295">
        <v>0</v>
      </c>
      <c r="J715" s="272"/>
    </row>
    <row r="716" spans="1:10">
      <c r="A716" s="229">
        <v>355</v>
      </c>
      <c r="B716" s="230">
        <v>100</v>
      </c>
      <c r="C716" s="230">
        <v>200</v>
      </c>
      <c r="D716" s="238">
        <v>400</v>
      </c>
      <c r="E716" s="238"/>
      <c r="F716" s="238"/>
      <c r="G716" s="293" t="s">
        <v>437</v>
      </c>
      <c r="H716" s="294">
        <v>0</v>
      </c>
      <c r="I716" s="295">
        <v>0</v>
      </c>
      <c r="J716" s="272"/>
    </row>
    <row r="717" spans="1:10">
      <c r="A717" s="229">
        <v>355</v>
      </c>
      <c r="B717" s="230">
        <v>100</v>
      </c>
      <c r="C717" s="230">
        <v>200</v>
      </c>
      <c r="D717" s="238">
        <v>450</v>
      </c>
      <c r="E717" s="238"/>
      <c r="F717" s="238"/>
      <c r="G717" s="293" t="s">
        <v>438</v>
      </c>
      <c r="H717" s="294">
        <v>0</v>
      </c>
      <c r="I717" s="295">
        <v>0</v>
      </c>
      <c r="J717" s="272"/>
    </row>
    <row r="718" spans="1:10">
      <c r="A718" s="229">
        <v>355</v>
      </c>
      <c r="B718" s="230">
        <v>100</v>
      </c>
      <c r="C718" s="230">
        <v>200</v>
      </c>
      <c r="D718" s="238">
        <v>500</v>
      </c>
      <c r="E718" s="238"/>
      <c r="F718" s="238"/>
      <c r="G718" s="293" t="s">
        <v>439</v>
      </c>
      <c r="H718" s="294">
        <v>0</v>
      </c>
      <c r="I718" s="295">
        <v>0</v>
      </c>
      <c r="J718" s="272"/>
    </row>
    <row r="719" spans="1:10">
      <c r="A719" s="229">
        <v>355</v>
      </c>
      <c r="B719" s="230">
        <v>200</v>
      </c>
      <c r="C719" s="230"/>
      <c r="D719" s="230"/>
      <c r="E719" s="230"/>
      <c r="F719" s="230"/>
      <c r="G719" s="231" t="s">
        <v>440</v>
      </c>
      <c r="H719" s="235">
        <v>0</v>
      </c>
      <c r="I719" s="271">
        <v>0</v>
      </c>
      <c r="J719" s="272" t="s">
        <v>353</v>
      </c>
    </row>
    <row r="720" spans="1:10">
      <c r="A720" s="229">
        <v>355</v>
      </c>
      <c r="B720" s="230">
        <v>200</v>
      </c>
      <c r="C720" s="238">
        <v>100</v>
      </c>
      <c r="D720" s="238"/>
      <c r="E720" s="238"/>
      <c r="F720" s="238"/>
      <c r="G720" s="293" t="s">
        <v>441</v>
      </c>
      <c r="H720" s="294">
        <v>0</v>
      </c>
      <c r="I720" s="295">
        <v>0</v>
      </c>
      <c r="J720" s="272"/>
    </row>
    <row r="721" spans="1:10">
      <c r="A721" s="229">
        <v>355</v>
      </c>
      <c r="B721" s="230">
        <v>200</v>
      </c>
      <c r="C721" s="238">
        <v>101</v>
      </c>
      <c r="D721" s="238"/>
      <c r="E721" s="238"/>
      <c r="F721" s="238"/>
      <c r="G721" s="293" t="s">
        <v>442</v>
      </c>
      <c r="H721" s="294">
        <v>0</v>
      </c>
      <c r="I721" s="295">
        <v>0</v>
      </c>
      <c r="J721" s="272"/>
    </row>
    <row r="722" spans="1:10">
      <c r="A722" s="229">
        <v>355</v>
      </c>
      <c r="B722" s="230">
        <v>200</v>
      </c>
      <c r="C722" s="238">
        <v>102</v>
      </c>
      <c r="D722" s="238"/>
      <c r="E722" s="238"/>
      <c r="F722" s="238"/>
      <c r="G722" s="293" t="s">
        <v>443</v>
      </c>
      <c r="H722" s="294">
        <v>0</v>
      </c>
      <c r="I722" s="295">
        <v>0</v>
      </c>
      <c r="J722" s="272"/>
    </row>
    <row r="723" spans="1:10">
      <c r="A723" s="229">
        <v>355</v>
      </c>
      <c r="B723" s="230">
        <v>200</v>
      </c>
      <c r="C723" s="238">
        <v>103</v>
      </c>
      <c r="D723" s="238"/>
      <c r="E723" s="238"/>
      <c r="F723" s="238"/>
      <c r="G723" s="293" t="s">
        <v>444</v>
      </c>
      <c r="H723" s="294">
        <v>0</v>
      </c>
      <c r="I723" s="295">
        <v>0</v>
      </c>
      <c r="J723" s="272"/>
    </row>
    <row r="724" spans="1:10">
      <c r="A724" s="229">
        <v>355</v>
      </c>
      <c r="B724" s="230">
        <v>200</v>
      </c>
      <c r="C724" s="238">
        <v>200</v>
      </c>
      <c r="D724" s="238"/>
      <c r="E724" s="238"/>
      <c r="F724" s="238"/>
      <c r="G724" s="293" t="s">
        <v>445</v>
      </c>
      <c r="H724" s="294">
        <v>0</v>
      </c>
      <c r="I724" s="295">
        <v>0</v>
      </c>
      <c r="J724" s="272"/>
    </row>
    <row r="725" spans="1:10">
      <c r="A725" s="229">
        <v>355</v>
      </c>
      <c r="B725" s="230">
        <v>200</v>
      </c>
      <c r="C725" s="238">
        <v>201</v>
      </c>
      <c r="D725" s="238"/>
      <c r="E725" s="238"/>
      <c r="F725" s="238"/>
      <c r="G725" s="293" t="s">
        <v>446</v>
      </c>
      <c r="H725" s="294">
        <v>0</v>
      </c>
      <c r="I725" s="295">
        <v>0</v>
      </c>
      <c r="J725" s="272"/>
    </row>
    <row r="726" spans="1:10">
      <c r="A726" s="229">
        <v>355</v>
      </c>
      <c r="B726" s="230">
        <v>200</v>
      </c>
      <c r="C726" s="238">
        <v>202</v>
      </c>
      <c r="D726" s="238"/>
      <c r="E726" s="238"/>
      <c r="F726" s="238"/>
      <c r="G726" s="293" t="s">
        <v>1326</v>
      </c>
      <c r="H726" s="294">
        <v>0</v>
      </c>
      <c r="I726" s="295">
        <v>0</v>
      </c>
      <c r="J726" s="272"/>
    </row>
    <row r="727" spans="1:10">
      <c r="A727" s="229">
        <v>355</v>
      </c>
      <c r="B727" s="230">
        <v>200</v>
      </c>
      <c r="C727" s="238">
        <v>203</v>
      </c>
      <c r="D727" s="238"/>
      <c r="E727" s="238"/>
      <c r="F727" s="238"/>
      <c r="G727" s="293" t="s">
        <v>1327</v>
      </c>
      <c r="H727" s="294">
        <v>0</v>
      </c>
      <c r="I727" s="295">
        <v>0</v>
      </c>
      <c r="J727" s="272"/>
    </row>
    <row r="728" spans="1:10">
      <c r="A728" s="229">
        <v>355</v>
      </c>
      <c r="B728" s="230">
        <v>200</v>
      </c>
      <c r="C728" s="238">
        <v>204</v>
      </c>
      <c r="D728" s="238"/>
      <c r="E728" s="238"/>
      <c r="F728" s="238"/>
      <c r="G728" s="293" t="s">
        <v>1328</v>
      </c>
      <c r="H728" s="294">
        <v>0</v>
      </c>
      <c r="I728" s="295">
        <v>0</v>
      </c>
      <c r="J728" s="272"/>
    </row>
    <row r="729" spans="1:10">
      <c r="A729" s="229">
        <v>355</v>
      </c>
      <c r="B729" s="230">
        <v>200</v>
      </c>
      <c r="C729" s="238">
        <v>205</v>
      </c>
      <c r="D729" s="238"/>
      <c r="E729" s="238"/>
      <c r="F729" s="238"/>
      <c r="G729" s="293" t="s">
        <v>1329</v>
      </c>
      <c r="H729" s="294">
        <v>0</v>
      </c>
      <c r="I729" s="295">
        <v>0</v>
      </c>
      <c r="J729" s="272"/>
    </row>
    <row r="730" spans="1:10">
      <c r="A730" s="229">
        <v>355</v>
      </c>
      <c r="B730" s="230">
        <v>200</v>
      </c>
      <c r="C730" s="238">
        <v>206</v>
      </c>
      <c r="D730" s="238"/>
      <c r="E730" s="238"/>
      <c r="F730" s="238"/>
      <c r="G730" s="293" t="s">
        <v>1330</v>
      </c>
      <c r="H730" s="294">
        <v>0</v>
      </c>
      <c r="I730" s="295">
        <v>0</v>
      </c>
      <c r="J730" s="272"/>
    </row>
    <row r="731" spans="1:10">
      <c r="A731" s="229">
        <v>355</v>
      </c>
      <c r="B731" s="230">
        <v>200</v>
      </c>
      <c r="C731" s="238">
        <v>207</v>
      </c>
      <c r="D731" s="238"/>
      <c r="E731" s="238"/>
      <c r="F731" s="238"/>
      <c r="G731" s="293" t="s">
        <v>1331</v>
      </c>
      <c r="H731" s="294">
        <v>0</v>
      </c>
      <c r="I731" s="295">
        <v>0</v>
      </c>
      <c r="J731" s="272"/>
    </row>
    <row r="732" spans="1:10">
      <c r="A732" s="229">
        <v>355</v>
      </c>
      <c r="B732" s="230">
        <v>200</v>
      </c>
      <c r="C732" s="238">
        <v>208</v>
      </c>
      <c r="D732" s="238"/>
      <c r="E732" s="238"/>
      <c r="F732" s="238"/>
      <c r="G732" s="293" t="s">
        <v>1332</v>
      </c>
      <c r="H732" s="294">
        <v>0</v>
      </c>
      <c r="I732" s="295">
        <v>0</v>
      </c>
      <c r="J732" s="272"/>
    </row>
    <row r="733" spans="1:10">
      <c r="A733" s="229">
        <v>355</v>
      </c>
      <c r="B733" s="230">
        <v>200</v>
      </c>
      <c r="C733" s="238">
        <v>209</v>
      </c>
      <c r="D733" s="238"/>
      <c r="E733" s="238"/>
      <c r="F733" s="238"/>
      <c r="G733" s="293" t="s">
        <v>1333</v>
      </c>
      <c r="H733" s="294">
        <v>0</v>
      </c>
      <c r="I733" s="295">
        <v>0</v>
      </c>
      <c r="J733" s="272"/>
    </row>
    <row r="734" spans="1:10">
      <c r="A734" s="229">
        <v>355</v>
      </c>
      <c r="B734" s="230">
        <v>200</v>
      </c>
      <c r="C734" s="238">
        <v>210</v>
      </c>
      <c r="D734" s="238"/>
      <c r="E734" s="238"/>
      <c r="F734" s="238"/>
      <c r="G734" s="293" t="s">
        <v>1334</v>
      </c>
      <c r="H734" s="294">
        <v>0</v>
      </c>
      <c r="I734" s="295">
        <v>0</v>
      </c>
      <c r="J734" s="272"/>
    </row>
    <row r="735" spans="1:10">
      <c r="A735" s="229">
        <v>355</v>
      </c>
      <c r="B735" s="230">
        <v>200</v>
      </c>
      <c r="C735" s="238">
        <v>211</v>
      </c>
      <c r="D735" s="238"/>
      <c r="E735" s="238"/>
      <c r="F735" s="238"/>
      <c r="G735" s="293" t="s">
        <v>1335</v>
      </c>
      <c r="H735" s="294">
        <v>0</v>
      </c>
      <c r="I735" s="295">
        <v>0</v>
      </c>
      <c r="J735" s="272"/>
    </row>
    <row r="736" spans="1:10">
      <c r="A736" s="229">
        <v>355</v>
      </c>
      <c r="B736" s="230">
        <v>200</v>
      </c>
      <c r="C736" s="238">
        <v>300</v>
      </c>
      <c r="D736" s="238"/>
      <c r="E736" s="238"/>
      <c r="F736" s="238"/>
      <c r="G736" s="293" t="s">
        <v>1336</v>
      </c>
      <c r="H736" s="294">
        <v>0</v>
      </c>
      <c r="I736" s="295">
        <v>0</v>
      </c>
      <c r="J736" s="272"/>
    </row>
    <row r="737" spans="1:10">
      <c r="A737" s="229">
        <v>355</v>
      </c>
      <c r="B737" s="230">
        <v>200</v>
      </c>
      <c r="C737" s="238">
        <v>400</v>
      </c>
      <c r="D737" s="238"/>
      <c r="E737" s="238"/>
      <c r="F737" s="238"/>
      <c r="G737" s="293" t="s">
        <v>1337</v>
      </c>
      <c r="H737" s="294">
        <v>0</v>
      </c>
      <c r="I737" s="295">
        <v>0</v>
      </c>
      <c r="J737" s="272"/>
    </row>
    <row r="738" spans="1:10">
      <c r="A738" s="229">
        <v>355</v>
      </c>
      <c r="B738" s="230">
        <v>200</v>
      </c>
      <c r="C738" s="238">
        <v>401</v>
      </c>
      <c r="D738" s="238"/>
      <c r="E738" s="238"/>
      <c r="F738" s="238"/>
      <c r="G738" s="293" t="s">
        <v>1338</v>
      </c>
      <c r="H738" s="294">
        <v>0</v>
      </c>
      <c r="I738" s="295">
        <v>0</v>
      </c>
      <c r="J738" s="272"/>
    </row>
    <row r="739" spans="1:10">
      <c r="A739" s="229">
        <v>355</v>
      </c>
      <c r="B739" s="230">
        <v>200</v>
      </c>
      <c r="C739" s="238">
        <v>402</v>
      </c>
      <c r="D739" s="238"/>
      <c r="E739" s="238"/>
      <c r="F739" s="238"/>
      <c r="G739" s="293" t="s">
        <v>1339</v>
      </c>
      <c r="H739" s="294">
        <v>0</v>
      </c>
      <c r="I739" s="295">
        <v>0</v>
      </c>
      <c r="J739" s="272"/>
    </row>
    <row r="740" spans="1:10">
      <c r="A740" s="229">
        <v>355</v>
      </c>
      <c r="B740" s="230">
        <v>200</v>
      </c>
      <c r="C740" s="238">
        <v>403</v>
      </c>
      <c r="D740" s="238"/>
      <c r="E740" s="238"/>
      <c r="F740" s="238"/>
      <c r="G740" s="293" t="s">
        <v>454</v>
      </c>
      <c r="H740" s="294">
        <v>0</v>
      </c>
      <c r="I740" s="295">
        <v>0</v>
      </c>
      <c r="J740" s="272"/>
    </row>
    <row r="741" spans="1:10">
      <c r="A741" s="229">
        <v>355</v>
      </c>
      <c r="B741" s="230">
        <v>200</v>
      </c>
      <c r="C741" s="238">
        <v>404</v>
      </c>
      <c r="D741" s="238"/>
      <c r="E741" s="238"/>
      <c r="F741" s="238"/>
      <c r="G741" s="293" t="s">
        <v>1765</v>
      </c>
      <c r="H741" s="294">
        <v>257733</v>
      </c>
      <c r="I741" s="295">
        <v>0</v>
      </c>
      <c r="J741" s="272"/>
    </row>
    <row r="742" spans="1:10">
      <c r="A742" s="229">
        <v>355</v>
      </c>
      <c r="B742" s="230">
        <v>200</v>
      </c>
      <c r="C742" s="238">
        <v>405</v>
      </c>
      <c r="D742" s="238"/>
      <c r="E742" s="238"/>
      <c r="F742" s="238"/>
      <c r="G742" s="293" t="s">
        <v>1766</v>
      </c>
      <c r="H742" s="294">
        <v>0</v>
      </c>
      <c r="I742" s="295">
        <v>0</v>
      </c>
      <c r="J742" s="272"/>
    </row>
    <row r="743" spans="1:10">
      <c r="A743" s="229">
        <v>355</v>
      </c>
      <c r="B743" s="230">
        <v>200</v>
      </c>
      <c r="C743" s="238">
        <v>406</v>
      </c>
      <c r="D743" s="238"/>
      <c r="E743" s="238"/>
      <c r="F743" s="238"/>
      <c r="G743" s="293" t="s">
        <v>1767</v>
      </c>
      <c r="H743" s="294">
        <v>0</v>
      </c>
      <c r="I743" s="295">
        <v>0</v>
      </c>
      <c r="J743" s="272"/>
    </row>
    <row r="744" spans="1:10">
      <c r="A744" s="229">
        <v>355</v>
      </c>
      <c r="B744" s="230">
        <v>200</v>
      </c>
      <c r="C744" s="238">
        <v>407</v>
      </c>
      <c r="D744" s="238"/>
      <c r="E744" s="238"/>
      <c r="F744" s="238"/>
      <c r="G744" s="293" t="s">
        <v>1768</v>
      </c>
      <c r="H744" s="294">
        <v>0</v>
      </c>
      <c r="I744" s="295">
        <v>0</v>
      </c>
      <c r="J744" s="272"/>
    </row>
    <row r="745" spans="1:10">
      <c r="A745" s="229">
        <v>355</v>
      </c>
      <c r="B745" s="230">
        <v>200</v>
      </c>
      <c r="C745" s="238">
        <v>408</v>
      </c>
      <c r="D745" s="238"/>
      <c r="E745" s="238"/>
      <c r="F745" s="238"/>
      <c r="G745" s="293" t="s">
        <v>1769</v>
      </c>
      <c r="H745" s="294">
        <v>901321</v>
      </c>
      <c r="I745" s="295">
        <v>89597</v>
      </c>
      <c r="J745" s="272"/>
    </row>
    <row r="746" spans="1:10">
      <c r="A746" s="229">
        <v>355</v>
      </c>
      <c r="B746" s="230">
        <v>200</v>
      </c>
      <c r="C746" s="238">
        <v>409</v>
      </c>
      <c r="D746" s="238"/>
      <c r="E746" s="238"/>
      <c r="F746" s="238"/>
      <c r="G746" s="293" t="s">
        <v>1770</v>
      </c>
      <c r="H746" s="294">
        <v>0</v>
      </c>
      <c r="I746" s="295">
        <v>0</v>
      </c>
      <c r="J746" s="272"/>
    </row>
    <row r="747" spans="1:10">
      <c r="A747" s="229">
        <v>355</v>
      </c>
      <c r="B747" s="230">
        <v>200</v>
      </c>
      <c r="C747" s="238">
        <v>410</v>
      </c>
      <c r="D747" s="238"/>
      <c r="E747" s="238"/>
      <c r="F747" s="238"/>
      <c r="G747" s="293" t="s">
        <v>1771</v>
      </c>
      <c r="H747" s="294">
        <v>0</v>
      </c>
      <c r="I747" s="295">
        <v>0</v>
      </c>
      <c r="J747" s="272"/>
    </row>
    <row r="748" spans="1:10">
      <c r="A748" s="229">
        <v>355</v>
      </c>
      <c r="B748" s="230">
        <v>200</v>
      </c>
      <c r="C748" s="238">
        <v>411</v>
      </c>
      <c r="D748" s="238"/>
      <c r="E748" s="238"/>
      <c r="F748" s="238"/>
      <c r="G748" s="293" t="s">
        <v>1772</v>
      </c>
      <c r="H748" s="294">
        <v>0</v>
      </c>
      <c r="I748" s="295">
        <v>0</v>
      </c>
      <c r="J748" s="272"/>
    </row>
    <row r="749" spans="1:10">
      <c r="A749" s="229">
        <v>355</v>
      </c>
      <c r="B749" s="230">
        <v>200</v>
      </c>
      <c r="C749" s="238">
        <v>412</v>
      </c>
      <c r="D749" s="238"/>
      <c r="E749" s="238"/>
      <c r="F749" s="238"/>
      <c r="G749" s="293" t="s">
        <v>1773</v>
      </c>
      <c r="H749" s="294">
        <v>0</v>
      </c>
      <c r="I749" s="295">
        <v>0</v>
      </c>
      <c r="J749" s="272"/>
    </row>
    <row r="750" spans="1:10">
      <c r="A750" s="229">
        <v>355</v>
      </c>
      <c r="B750" s="230">
        <v>200</v>
      </c>
      <c r="C750" s="238">
        <v>413</v>
      </c>
      <c r="D750" s="238"/>
      <c r="E750" s="238"/>
      <c r="F750" s="238"/>
      <c r="G750" s="293" t="s">
        <v>1774</v>
      </c>
      <c r="H750" s="294">
        <v>0</v>
      </c>
      <c r="I750" s="295">
        <v>0</v>
      </c>
      <c r="J750" s="272"/>
    </row>
    <row r="751" spans="1:10">
      <c r="A751" s="229">
        <v>355</v>
      </c>
      <c r="B751" s="230">
        <v>200</v>
      </c>
      <c r="C751" s="238">
        <v>414</v>
      </c>
      <c r="D751" s="238"/>
      <c r="E751" s="238"/>
      <c r="F751" s="238"/>
      <c r="G751" s="293" t="s">
        <v>1428</v>
      </c>
      <c r="H751" s="294">
        <v>0</v>
      </c>
      <c r="I751" s="295">
        <v>0</v>
      </c>
      <c r="J751" s="272"/>
    </row>
    <row r="752" spans="1:10">
      <c r="A752" s="229">
        <v>355</v>
      </c>
      <c r="B752" s="230">
        <v>200</v>
      </c>
      <c r="C752" s="238">
        <v>415</v>
      </c>
      <c r="D752" s="238"/>
      <c r="E752" s="238"/>
      <c r="F752" s="238"/>
      <c r="G752" s="293" t="s">
        <v>1429</v>
      </c>
      <c r="H752" s="294">
        <v>0</v>
      </c>
      <c r="I752" s="295">
        <v>0</v>
      </c>
      <c r="J752" s="272"/>
    </row>
    <row r="753" spans="1:10">
      <c r="A753" s="229">
        <v>355</v>
      </c>
      <c r="B753" s="230">
        <v>200</v>
      </c>
      <c r="C753" s="238">
        <v>416</v>
      </c>
      <c r="D753" s="238"/>
      <c r="E753" s="238"/>
      <c r="F753" s="238"/>
      <c r="G753" s="293" t="s">
        <v>1430</v>
      </c>
      <c r="H753" s="294">
        <v>0</v>
      </c>
      <c r="I753" s="295">
        <v>0</v>
      </c>
      <c r="J753" s="272"/>
    </row>
    <row r="754" spans="1:10">
      <c r="A754" s="229">
        <v>355</v>
      </c>
      <c r="B754" s="230">
        <v>200</v>
      </c>
      <c r="C754" s="238">
        <v>500</v>
      </c>
      <c r="D754" s="238"/>
      <c r="E754" s="238"/>
      <c r="F754" s="238"/>
      <c r="G754" s="293" t="s">
        <v>1431</v>
      </c>
      <c r="H754" s="294">
        <v>0</v>
      </c>
      <c r="I754" s="295">
        <v>0</v>
      </c>
      <c r="J754" s="272"/>
    </row>
    <row r="755" spans="1:10">
      <c r="A755" s="229">
        <v>355</v>
      </c>
      <c r="B755" s="230">
        <v>200</v>
      </c>
      <c r="C755" s="238">
        <v>600</v>
      </c>
      <c r="D755" s="238"/>
      <c r="E755" s="238"/>
      <c r="F755" s="238"/>
      <c r="G755" s="293" t="s">
        <v>1432</v>
      </c>
      <c r="H755" s="294">
        <v>0</v>
      </c>
      <c r="I755" s="295">
        <v>0</v>
      </c>
      <c r="J755" s="272"/>
    </row>
    <row r="756" spans="1:10">
      <c r="A756" s="229">
        <v>355</v>
      </c>
      <c r="B756" s="230">
        <v>200</v>
      </c>
      <c r="C756" s="238">
        <v>601</v>
      </c>
      <c r="D756" s="238"/>
      <c r="E756" s="238"/>
      <c r="F756" s="238"/>
      <c r="G756" s="297" t="s">
        <v>1271</v>
      </c>
      <c r="H756" s="294">
        <v>0</v>
      </c>
      <c r="I756" s="295">
        <v>0</v>
      </c>
      <c r="J756" s="272"/>
    </row>
    <row r="757" spans="1:10">
      <c r="A757" s="229">
        <v>355</v>
      </c>
      <c r="B757" s="230">
        <v>200</v>
      </c>
      <c r="C757" s="238">
        <v>602</v>
      </c>
      <c r="D757" s="238"/>
      <c r="E757" s="238"/>
      <c r="F757" s="238"/>
      <c r="G757" s="293" t="s">
        <v>1433</v>
      </c>
      <c r="H757" s="294">
        <v>0</v>
      </c>
      <c r="I757" s="295">
        <v>0</v>
      </c>
      <c r="J757" s="272"/>
    </row>
    <row r="758" spans="1:10">
      <c r="A758" s="229">
        <v>355</v>
      </c>
      <c r="B758" s="230">
        <v>200</v>
      </c>
      <c r="C758" s="238">
        <v>603</v>
      </c>
      <c r="D758" s="238"/>
      <c r="E758" s="238"/>
      <c r="F758" s="238"/>
      <c r="G758" s="293" t="s">
        <v>1434</v>
      </c>
      <c r="H758" s="294">
        <v>0</v>
      </c>
      <c r="I758" s="295">
        <v>0</v>
      </c>
      <c r="J758" s="272"/>
    </row>
    <row r="759" spans="1:10">
      <c r="A759" s="229">
        <v>355</v>
      </c>
      <c r="B759" s="230">
        <v>200</v>
      </c>
      <c r="C759" s="238">
        <v>700</v>
      </c>
      <c r="D759" s="238"/>
      <c r="E759" s="238"/>
      <c r="F759" s="238"/>
      <c r="G759" s="293" t="s">
        <v>1435</v>
      </c>
      <c r="H759" s="294">
        <v>0</v>
      </c>
      <c r="I759" s="295">
        <v>0</v>
      </c>
      <c r="J759" s="272"/>
    </row>
    <row r="760" spans="1:10">
      <c r="A760" s="229">
        <v>355</v>
      </c>
      <c r="B760" s="230">
        <v>200</v>
      </c>
      <c r="C760" s="238">
        <v>701</v>
      </c>
      <c r="D760" s="238"/>
      <c r="E760" s="238"/>
      <c r="F760" s="238"/>
      <c r="G760" s="293" t="s">
        <v>1436</v>
      </c>
      <c r="H760" s="294">
        <v>0</v>
      </c>
      <c r="I760" s="295">
        <v>0</v>
      </c>
      <c r="J760" s="272"/>
    </row>
    <row r="761" spans="1:10">
      <c r="A761" s="229">
        <v>355</v>
      </c>
      <c r="B761" s="230">
        <v>200</v>
      </c>
      <c r="C761" s="238">
        <v>702</v>
      </c>
      <c r="D761" s="238"/>
      <c r="E761" s="238"/>
      <c r="F761" s="238"/>
      <c r="G761" s="297" t="s">
        <v>1272</v>
      </c>
      <c r="H761" s="294">
        <v>0</v>
      </c>
      <c r="I761" s="295">
        <v>0</v>
      </c>
      <c r="J761" s="272"/>
    </row>
    <row r="762" spans="1:10">
      <c r="A762" s="229">
        <v>355</v>
      </c>
      <c r="B762" s="230">
        <v>200</v>
      </c>
      <c r="C762" s="238">
        <v>900</v>
      </c>
      <c r="D762" s="238"/>
      <c r="E762" s="238"/>
      <c r="F762" s="238"/>
      <c r="G762" s="293" t="s">
        <v>1437</v>
      </c>
      <c r="H762" s="294">
        <v>38502</v>
      </c>
      <c r="I762" s="295">
        <v>0</v>
      </c>
      <c r="J762" s="272"/>
    </row>
    <row r="763" spans="1:10">
      <c r="A763" s="229">
        <v>355</v>
      </c>
      <c r="B763" s="230">
        <v>200</v>
      </c>
      <c r="C763" s="238">
        <v>901</v>
      </c>
      <c r="D763" s="238"/>
      <c r="E763" s="238"/>
      <c r="F763" s="238"/>
      <c r="G763" s="293" t="s">
        <v>1800</v>
      </c>
      <c r="H763" s="294">
        <v>0</v>
      </c>
      <c r="I763" s="295">
        <v>0</v>
      </c>
      <c r="J763" s="272"/>
    </row>
    <row r="764" spans="1:10">
      <c r="A764" s="229">
        <v>355</v>
      </c>
      <c r="B764" s="230">
        <v>200</v>
      </c>
      <c r="C764" s="238">
        <v>902</v>
      </c>
      <c r="D764" s="238"/>
      <c r="E764" s="238"/>
      <c r="F764" s="238"/>
      <c r="G764" s="293" t="s">
        <v>1801</v>
      </c>
      <c r="H764" s="294">
        <v>0</v>
      </c>
      <c r="I764" s="295">
        <v>0</v>
      </c>
      <c r="J764" s="272"/>
    </row>
    <row r="765" spans="1:10">
      <c r="A765" s="229">
        <v>355</v>
      </c>
      <c r="B765" s="230">
        <v>200</v>
      </c>
      <c r="C765" s="238">
        <v>903</v>
      </c>
      <c r="D765" s="238"/>
      <c r="E765" s="238"/>
      <c r="F765" s="238"/>
      <c r="G765" s="293" t="s">
        <v>1802</v>
      </c>
      <c r="H765" s="294">
        <v>0</v>
      </c>
      <c r="I765" s="295">
        <v>0</v>
      </c>
      <c r="J765" s="272"/>
    </row>
    <row r="766" spans="1:10">
      <c r="A766" s="229">
        <v>355</v>
      </c>
      <c r="B766" s="230">
        <v>200</v>
      </c>
      <c r="C766" s="238">
        <v>990</v>
      </c>
      <c r="D766" s="238"/>
      <c r="E766" s="238"/>
      <c r="F766" s="238"/>
      <c r="G766" s="293" t="s">
        <v>1803</v>
      </c>
      <c r="H766" s="294">
        <v>0</v>
      </c>
      <c r="I766" s="295">
        <v>0</v>
      </c>
      <c r="J766" s="272"/>
    </row>
    <row r="767" spans="1:10" s="228" customFormat="1">
      <c r="A767" s="222">
        <v>360</v>
      </c>
      <c r="B767" s="223">
        <v>0</v>
      </c>
      <c r="C767" s="223">
        <v>0</v>
      </c>
      <c r="D767" s="223">
        <v>0</v>
      </c>
      <c r="E767" s="223">
        <v>0</v>
      </c>
      <c r="F767" s="223">
        <v>0</v>
      </c>
      <c r="G767" s="266" t="s">
        <v>1370</v>
      </c>
      <c r="H767" s="282">
        <v>0</v>
      </c>
      <c r="I767" s="267">
        <v>0</v>
      </c>
      <c r="J767" s="268"/>
    </row>
    <row r="768" spans="1:10">
      <c r="A768" s="229">
        <v>360</v>
      </c>
      <c r="B768" s="238">
        <v>100</v>
      </c>
      <c r="C768" s="238"/>
      <c r="D768" s="238"/>
      <c r="E768" s="238"/>
      <c r="F768" s="238"/>
      <c r="G768" s="234" t="s">
        <v>1804</v>
      </c>
      <c r="H768" s="235">
        <v>-319</v>
      </c>
      <c r="I768" s="271">
        <v>475622</v>
      </c>
      <c r="J768" s="272" t="s">
        <v>354</v>
      </c>
    </row>
    <row r="769" spans="1:10">
      <c r="A769" s="229">
        <v>360</v>
      </c>
      <c r="B769" s="238">
        <v>200</v>
      </c>
      <c r="C769" s="238"/>
      <c r="D769" s="238"/>
      <c r="E769" s="238"/>
      <c r="F769" s="238"/>
      <c r="G769" s="234" t="s">
        <v>1805</v>
      </c>
      <c r="H769" s="235">
        <v>-5971</v>
      </c>
      <c r="I769" s="271">
        <v>5247</v>
      </c>
      <c r="J769" s="272" t="s">
        <v>355</v>
      </c>
    </row>
    <row r="770" spans="1:10" s="228" customFormat="1">
      <c r="A770" s="222">
        <v>365</v>
      </c>
      <c r="B770" s="223">
        <v>0</v>
      </c>
      <c r="C770" s="223">
        <v>0</v>
      </c>
      <c r="D770" s="223">
        <v>0</v>
      </c>
      <c r="E770" s="223">
        <v>0</v>
      </c>
      <c r="F770" s="223">
        <v>0</v>
      </c>
      <c r="G770" s="266" t="s">
        <v>1806</v>
      </c>
      <c r="H770" s="282">
        <v>0</v>
      </c>
      <c r="I770" s="267">
        <v>0</v>
      </c>
      <c r="J770" s="268"/>
    </row>
    <row r="771" spans="1:10">
      <c r="A771" s="229">
        <v>365</v>
      </c>
      <c r="B771" s="230">
        <v>100</v>
      </c>
      <c r="C771" s="230"/>
      <c r="D771" s="230"/>
      <c r="E771" s="230"/>
      <c r="F771" s="230"/>
      <c r="G771" s="231" t="s">
        <v>1807</v>
      </c>
      <c r="H771" s="235">
        <v>0</v>
      </c>
      <c r="I771" s="271">
        <v>0</v>
      </c>
      <c r="J771" s="272"/>
    </row>
    <row r="772" spans="1:10">
      <c r="A772" s="229">
        <v>365</v>
      </c>
      <c r="B772" s="230">
        <v>100</v>
      </c>
      <c r="C772" s="238">
        <v>100</v>
      </c>
      <c r="D772" s="238"/>
      <c r="E772" s="238"/>
      <c r="F772" s="238"/>
      <c r="G772" s="234" t="s">
        <v>1808</v>
      </c>
      <c r="H772" s="235">
        <v>830367</v>
      </c>
      <c r="I772" s="271">
        <v>321547</v>
      </c>
      <c r="J772" s="272" t="s">
        <v>356</v>
      </c>
    </row>
    <row r="773" spans="1:10">
      <c r="A773" s="229">
        <v>365</v>
      </c>
      <c r="B773" s="230">
        <v>100</v>
      </c>
      <c r="C773" s="238">
        <v>200</v>
      </c>
      <c r="D773" s="238"/>
      <c r="E773" s="238"/>
      <c r="F773" s="238"/>
      <c r="G773" s="234" t="s">
        <v>1809</v>
      </c>
      <c r="H773" s="235">
        <v>269775</v>
      </c>
      <c r="I773" s="271">
        <v>45951</v>
      </c>
      <c r="J773" s="272" t="s">
        <v>357</v>
      </c>
    </row>
    <row r="774" spans="1:10">
      <c r="A774" s="229">
        <v>365</v>
      </c>
      <c r="B774" s="230">
        <v>100</v>
      </c>
      <c r="C774" s="238">
        <v>300</v>
      </c>
      <c r="D774" s="238"/>
      <c r="E774" s="238"/>
      <c r="F774" s="238"/>
      <c r="G774" s="234" t="s">
        <v>1810</v>
      </c>
      <c r="H774" s="235">
        <v>0</v>
      </c>
      <c r="I774" s="271">
        <v>0</v>
      </c>
      <c r="J774" s="272" t="s">
        <v>358</v>
      </c>
    </row>
    <row r="775" spans="1:10">
      <c r="A775" s="229">
        <v>365</v>
      </c>
      <c r="B775" s="230">
        <v>100</v>
      </c>
      <c r="C775" s="238">
        <v>400</v>
      </c>
      <c r="D775" s="238"/>
      <c r="E775" s="238"/>
      <c r="F775" s="238"/>
      <c r="G775" s="234" t="s">
        <v>1811</v>
      </c>
      <c r="H775" s="235">
        <v>0</v>
      </c>
      <c r="I775" s="271">
        <v>0</v>
      </c>
      <c r="J775" s="272" t="s">
        <v>359</v>
      </c>
    </row>
    <row r="776" spans="1:10">
      <c r="A776" s="229">
        <v>365</v>
      </c>
      <c r="B776" s="230">
        <v>100</v>
      </c>
      <c r="C776" s="230">
        <v>500</v>
      </c>
      <c r="D776" s="230"/>
      <c r="E776" s="230"/>
      <c r="F776" s="230"/>
      <c r="G776" s="231" t="s">
        <v>1812</v>
      </c>
      <c r="H776" s="235">
        <v>0</v>
      </c>
      <c r="I776" s="271">
        <v>0</v>
      </c>
      <c r="J776" s="272" t="s">
        <v>360</v>
      </c>
    </row>
    <row r="777" spans="1:10">
      <c r="A777" s="229">
        <v>365</v>
      </c>
      <c r="B777" s="230">
        <v>100</v>
      </c>
      <c r="C777" s="230">
        <v>500</v>
      </c>
      <c r="D777" s="238">
        <v>100</v>
      </c>
      <c r="E777" s="238"/>
      <c r="F777" s="238"/>
      <c r="G777" s="298" t="s">
        <v>1813</v>
      </c>
      <c r="H777" s="278">
        <v>0</v>
      </c>
      <c r="I777" s="279">
        <v>0</v>
      </c>
      <c r="J777" s="272"/>
    </row>
    <row r="778" spans="1:10">
      <c r="A778" s="229">
        <v>365</v>
      </c>
      <c r="B778" s="230">
        <v>100</v>
      </c>
      <c r="C778" s="230">
        <v>500</v>
      </c>
      <c r="D778" s="238">
        <v>200</v>
      </c>
      <c r="E778" s="238"/>
      <c r="F778" s="238"/>
      <c r="G778" s="234" t="s">
        <v>1814</v>
      </c>
      <c r="H778" s="235">
        <v>0</v>
      </c>
      <c r="I778" s="271">
        <v>143000</v>
      </c>
      <c r="J778" s="272"/>
    </row>
    <row r="779" spans="1:10">
      <c r="A779" s="229">
        <v>365</v>
      </c>
      <c r="B779" s="230">
        <v>100</v>
      </c>
      <c r="C779" s="230">
        <v>500</v>
      </c>
      <c r="D779" s="238">
        <v>900</v>
      </c>
      <c r="E779" s="238"/>
      <c r="F779" s="238"/>
      <c r="G779" s="234" t="s">
        <v>1812</v>
      </c>
      <c r="H779" s="235">
        <v>636732</v>
      </c>
      <c r="I779" s="271">
        <v>0</v>
      </c>
      <c r="J779" s="272"/>
    </row>
    <row r="780" spans="1:10">
      <c r="A780" s="229">
        <v>365</v>
      </c>
      <c r="B780" s="230">
        <v>200</v>
      </c>
      <c r="C780" s="230"/>
      <c r="D780" s="230"/>
      <c r="E780" s="230"/>
      <c r="F780" s="230"/>
      <c r="G780" s="231" t="s">
        <v>1815</v>
      </c>
      <c r="H780" s="235">
        <v>0</v>
      </c>
      <c r="I780" s="271">
        <v>0</v>
      </c>
      <c r="J780" s="272" t="s">
        <v>361</v>
      </c>
    </row>
    <row r="781" spans="1:10">
      <c r="A781" s="229">
        <v>365</v>
      </c>
      <c r="B781" s="230">
        <v>200</v>
      </c>
      <c r="C781" s="238">
        <v>100</v>
      </c>
      <c r="D781" s="238"/>
      <c r="E781" s="238"/>
      <c r="F781" s="238"/>
      <c r="G781" s="234" t="s">
        <v>1816</v>
      </c>
      <c r="H781" s="235">
        <v>0</v>
      </c>
      <c r="I781" s="271">
        <v>0</v>
      </c>
      <c r="J781" s="272"/>
    </row>
    <row r="782" spans="1:10">
      <c r="A782" s="229">
        <v>365</v>
      </c>
      <c r="B782" s="230">
        <v>200</v>
      </c>
      <c r="C782" s="238">
        <v>200</v>
      </c>
      <c r="D782" s="238"/>
      <c r="E782" s="238"/>
      <c r="F782" s="238"/>
      <c r="G782" s="234" t="s">
        <v>1817</v>
      </c>
      <c r="H782" s="235">
        <v>0</v>
      </c>
      <c r="I782" s="271">
        <v>0</v>
      </c>
      <c r="J782" s="272"/>
    </row>
    <row r="783" spans="1:10">
      <c r="A783" s="229">
        <v>365</v>
      </c>
      <c r="B783" s="230">
        <v>300</v>
      </c>
      <c r="C783" s="230"/>
      <c r="D783" s="230"/>
      <c r="E783" s="230"/>
      <c r="F783" s="230"/>
      <c r="G783" s="231" t="s">
        <v>1818</v>
      </c>
      <c r="H783" s="235">
        <v>0</v>
      </c>
      <c r="I783" s="271">
        <v>0</v>
      </c>
      <c r="J783" s="272"/>
    </row>
    <row r="784" spans="1:10">
      <c r="A784" s="229">
        <v>365</v>
      </c>
      <c r="B784" s="230">
        <v>300</v>
      </c>
      <c r="C784" s="238">
        <v>100</v>
      </c>
      <c r="D784" s="238"/>
      <c r="E784" s="238"/>
      <c r="F784" s="238"/>
      <c r="G784" s="234" t="s">
        <v>1819</v>
      </c>
      <c r="H784" s="235">
        <v>0</v>
      </c>
      <c r="I784" s="271">
        <v>12189</v>
      </c>
      <c r="J784" s="272" t="s">
        <v>362</v>
      </c>
    </row>
    <row r="785" spans="1:10">
      <c r="A785" s="229">
        <v>365</v>
      </c>
      <c r="B785" s="230">
        <v>300</v>
      </c>
      <c r="C785" s="238">
        <v>200</v>
      </c>
      <c r="D785" s="238"/>
      <c r="E785" s="238"/>
      <c r="F785" s="238"/>
      <c r="G785" s="234" t="s">
        <v>1820</v>
      </c>
      <c r="H785" s="235">
        <v>52000</v>
      </c>
      <c r="I785" s="271">
        <v>0</v>
      </c>
      <c r="J785" s="272" t="s">
        <v>363</v>
      </c>
    </row>
    <row r="786" spans="1:10">
      <c r="A786" s="229">
        <v>365</v>
      </c>
      <c r="B786" s="230">
        <v>300</v>
      </c>
      <c r="C786" s="238">
        <v>300</v>
      </c>
      <c r="D786" s="238"/>
      <c r="E786" s="238"/>
      <c r="F786" s="238"/>
      <c r="G786" s="234" t="s">
        <v>1821</v>
      </c>
      <c r="H786" s="235">
        <v>2382747</v>
      </c>
      <c r="I786" s="271">
        <v>2252207</v>
      </c>
      <c r="J786" s="272" t="s">
        <v>364</v>
      </c>
    </row>
    <row r="787" spans="1:10">
      <c r="A787" s="229">
        <v>365</v>
      </c>
      <c r="B787" s="230">
        <v>300</v>
      </c>
      <c r="C787" s="230">
        <v>400</v>
      </c>
      <c r="D787" s="230"/>
      <c r="E787" s="230"/>
      <c r="F787" s="230"/>
      <c r="G787" s="231" t="s">
        <v>1822</v>
      </c>
      <c r="H787" s="235">
        <v>0</v>
      </c>
      <c r="I787" s="271">
        <v>0</v>
      </c>
      <c r="J787" s="272" t="s">
        <v>365</v>
      </c>
    </row>
    <row r="788" spans="1:10">
      <c r="A788" s="229">
        <v>365</v>
      </c>
      <c r="B788" s="230">
        <v>300</v>
      </c>
      <c r="C788" s="230">
        <v>400</v>
      </c>
      <c r="D788" s="238">
        <v>100</v>
      </c>
      <c r="E788" s="238"/>
      <c r="F788" s="238"/>
      <c r="G788" s="234" t="s">
        <v>1823</v>
      </c>
      <c r="H788" s="235">
        <v>3384</v>
      </c>
      <c r="I788" s="271">
        <v>2185</v>
      </c>
      <c r="J788" s="272"/>
    </row>
    <row r="789" spans="1:10">
      <c r="A789" s="229">
        <v>365</v>
      </c>
      <c r="B789" s="230">
        <v>300</v>
      </c>
      <c r="C789" s="230">
        <v>400</v>
      </c>
      <c r="D789" s="238">
        <v>200</v>
      </c>
      <c r="E789" s="238"/>
      <c r="F789" s="238"/>
      <c r="G789" s="234" t="s">
        <v>1824</v>
      </c>
      <c r="H789" s="235">
        <v>297972</v>
      </c>
      <c r="I789" s="271">
        <v>401656</v>
      </c>
      <c r="J789" s="272"/>
    </row>
    <row r="790" spans="1:10">
      <c r="A790" s="229">
        <v>365</v>
      </c>
      <c r="B790" s="230">
        <v>400</v>
      </c>
      <c r="C790" s="230"/>
      <c r="D790" s="238"/>
      <c r="E790" s="238"/>
      <c r="F790" s="238"/>
      <c r="G790" s="234" t="s">
        <v>1825</v>
      </c>
      <c r="H790" s="235">
        <v>0</v>
      </c>
      <c r="I790" s="271">
        <v>0</v>
      </c>
      <c r="J790" s="272"/>
    </row>
    <row r="791" spans="1:10">
      <c r="A791" s="229">
        <v>365</v>
      </c>
      <c r="B791" s="230">
        <v>400</v>
      </c>
      <c r="C791" s="238">
        <v>100</v>
      </c>
      <c r="D791" s="238"/>
      <c r="E791" s="238"/>
      <c r="F791" s="238"/>
      <c r="G791" s="234" t="s">
        <v>1826</v>
      </c>
      <c r="H791" s="235">
        <v>0</v>
      </c>
      <c r="I791" s="271">
        <v>0</v>
      </c>
      <c r="J791" s="272" t="s">
        <v>1153</v>
      </c>
    </row>
    <row r="792" spans="1:10">
      <c r="A792" s="229">
        <v>365</v>
      </c>
      <c r="B792" s="230">
        <v>400</v>
      </c>
      <c r="C792" s="238">
        <v>200</v>
      </c>
      <c r="D792" s="238"/>
      <c r="E792" s="238"/>
      <c r="F792" s="238"/>
      <c r="G792" s="234" t="s">
        <v>1827</v>
      </c>
      <c r="H792" s="235">
        <v>0</v>
      </c>
      <c r="I792" s="271">
        <v>0</v>
      </c>
      <c r="J792" s="272" t="s">
        <v>1154</v>
      </c>
    </row>
    <row r="793" spans="1:10">
      <c r="A793" s="229">
        <v>365</v>
      </c>
      <c r="B793" s="230">
        <v>400</v>
      </c>
      <c r="C793" s="238">
        <v>300</v>
      </c>
      <c r="D793" s="238"/>
      <c r="E793" s="238"/>
      <c r="F793" s="238"/>
      <c r="G793" s="234" t="s">
        <v>1828</v>
      </c>
      <c r="H793" s="235">
        <v>0</v>
      </c>
      <c r="I793" s="271">
        <v>0</v>
      </c>
      <c r="J793" s="272" t="s">
        <v>1155</v>
      </c>
    </row>
    <row r="794" spans="1:10">
      <c r="A794" s="229">
        <v>365</v>
      </c>
      <c r="B794" s="230">
        <v>400</v>
      </c>
      <c r="C794" s="238">
        <v>400</v>
      </c>
      <c r="D794" s="238"/>
      <c r="E794" s="238"/>
      <c r="F794" s="238"/>
      <c r="G794" s="234" t="s">
        <v>1829</v>
      </c>
      <c r="H794" s="235">
        <v>404768</v>
      </c>
      <c r="I794" s="271">
        <v>199702</v>
      </c>
      <c r="J794" s="272" t="s">
        <v>1156</v>
      </c>
    </row>
    <row r="795" spans="1:10">
      <c r="A795" s="229">
        <v>365</v>
      </c>
      <c r="B795" s="230">
        <v>400</v>
      </c>
      <c r="C795" s="238">
        <v>500</v>
      </c>
      <c r="D795" s="238"/>
      <c r="E795" s="238"/>
      <c r="F795" s="238"/>
      <c r="G795" s="234" t="s">
        <v>1830</v>
      </c>
      <c r="H795" s="235">
        <v>91524</v>
      </c>
      <c r="I795" s="271">
        <v>31515</v>
      </c>
      <c r="J795" s="272" t="s">
        <v>1157</v>
      </c>
    </row>
    <row r="796" spans="1:10">
      <c r="A796" s="229">
        <v>365</v>
      </c>
      <c r="B796" s="230">
        <v>400</v>
      </c>
      <c r="C796" s="238">
        <v>600</v>
      </c>
      <c r="D796" s="238"/>
      <c r="E796" s="238"/>
      <c r="F796" s="238"/>
      <c r="G796" s="234" t="s">
        <v>1831</v>
      </c>
      <c r="H796" s="235">
        <v>0</v>
      </c>
      <c r="I796" s="271">
        <v>304753</v>
      </c>
      <c r="J796" s="272" t="s">
        <v>14</v>
      </c>
    </row>
    <row r="797" spans="1:10">
      <c r="A797" s="229">
        <v>365</v>
      </c>
      <c r="B797" s="230">
        <v>400</v>
      </c>
      <c r="C797" s="241">
        <v>700</v>
      </c>
      <c r="D797" s="241"/>
      <c r="E797" s="241"/>
      <c r="F797" s="241"/>
      <c r="G797" s="274" t="s">
        <v>1825</v>
      </c>
      <c r="H797" s="235">
        <v>0</v>
      </c>
      <c r="I797" s="271">
        <v>0</v>
      </c>
      <c r="J797" s="272" t="s">
        <v>15</v>
      </c>
    </row>
    <row r="798" spans="1:10">
      <c r="A798" s="229">
        <v>365</v>
      </c>
      <c r="B798" s="230">
        <v>400</v>
      </c>
      <c r="C798" s="241">
        <v>700</v>
      </c>
      <c r="D798" s="238">
        <v>100</v>
      </c>
      <c r="E798" s="238"/>
      <c r="F798" s="238"/>
      <c r="G798" s="234" t="s">
        <v>1832</v>
      </c>
      <c r="H798" s="235">
        <v>28222</v>
      </c>
      <c r="I798" s="271">
        <v>0</v>
      </c>
      <c r="J798" s="272"/>
    </row>
    <row r="799" spans="1:10">
      <c r="A799" s="229">
        <v>365</v>
      </c>
      <c r="B799" s="230">
        <v>400</v>
      </c>
      <c r="C799" s="241">
        <v>700</v>
      </c>
      <c r="D799" s="238">
        <v>200</v>
      </c>
      <c r="E799" s="238"/>
      <c r="F799" s="238"/>
      <c r="G799" s="234" t="s">
        <v>1833</v>
      </c>
      <c r="H799" s="235">
        <v>0</v>
      </c>
      <c r="I799" s="271">
        <v>5976</v>
      </c>
      <c r="J799" s="272"/>
    </row>
    <row r="800" spans="1:10" s="228" customFormat="1">
      <c r="A800" s="222">
        <v>370</v>
      </c>
      <c r="B800" s="223">
        <v>0</v>
      </c>
      <c r="C800" s="223">
        <v>0</v>
      </c>
      <c r="D800" s="223">
        <v>0</v>
      </c>
      <c r="E800" s="223">
        <v>0</v>
      </c>
      <c r="F800" s="223">
        <v>0</v>
      </c>
      <c r="G800" s="266" t="s">
        <v>1834</v>
      </c>
      <c r="H800" s="282">
        <v>0</v>
      </c>
      <c r="I800" s="267">
        <v>0</v>
      </c>
      <c r="J800" s="268"/>
    </row>
    <row r="801" spans="1:10">
      <c r="A801" s="244">
        <v>370</v>
      </c>
      <c r="B801" s="233">
        <v>100</v>
      </c>
      <c r="C801" s="233"/>
      <c r="D801" s="233"/>
      <c r="E801" s="233"/>
      <c r="F801" s="233"/>
      <c r="G801" s="234" t="s">
        <v>1835</v>
      </c>
      <c r="H801" s="235">
        <v>0</v>
      </c>
      <c r="I801" s="271">
        <v>0</v>
      </c>
      <c r="J801" s="281" t="s">
        <v>24</v>
      </c>
    </row>
    <row r="802" spans="1:10">
      <c r="A802" s="244">
        <v>370</v>
      </c>
      <c r="B802" s="233">
        <v>200</v>
      </c>
      <c r="C802" s="233"/>
      <c r="D802" s="233"/>
      <c r="E802" s="233"/>
      <c r="F802" s="233"/>
      <c r="G802" s="234" t="s">
        <v>1836</v>
      </c>
      <c r="H802" s="235">
        <v>0</v>
      </c>
      <c r="I802" s="271">
        <v>0</v>
      </c>
      <c r="J802" s="281" t="s">
        <v>25</v>
      </c>
    </row>
    <row r="803" spans="1:10">
      <c r="A803" s="244">
        <v>370</v>
      </c>
      <c r="B803" s="240">
        <v>300</v>
      </c>
      <c r="C803" s="240"/>
      <c r="D803" s="240"/>
      <c r="E803" s="240"/>
      <c r="F803" s="240"/>
      <c r="G803" s="231" t="s">
        <v>1837</v>
      </c>
      <c r="H803" s="235">
        <v>0</v>
      </c>
      <c r="I803" s="271">
        <v>0</v>
      </c>
      <c r="J803" s="281" t="s">
        <v>26</v>
      </c>
    </row>
    <row r="804" spans="1:10">
      <c r="A804" s="244">
        <v>370</v>
      </c>
      <c r="B804" s="240">
        <v>300</v>
      </c>
      <c r="C804" s="233">
        <v>100</v>
      </c>
      <c r="D804" s="233"/>
      <c r="E804" s="233"/>
      <c r="F804" s="233"/>
      <c r="G804" s="245" t="s">
        <v>1838</v>
      </c>
      <c r="H804" s="246">
        <v>0</v>
      </c>
      <c r="I804" s="292">
        <v>0</v>
      </c>
      <c r="J804" s="281"/>
    </row>
    <row r="805" spans="1:10">
      <c r="A805" s="244">
        <v>370</v>
      </c>
      <c r="B805" s="240">
        <v>300</v>
      </c>
      <c r="C805" s="233">
        <v>900</v>
      </c>
      <c r="D805" s="233"/>
      <c r="E805" s="233"/>
      <c r="F805" s="233"/>
      <c r="G805" s="245" t="s">
        <v>1837</v>
      </c>
      <c r="H805" s="246">
        <v>0</v>
      </c>
      <c r="I805" s="292">
        <v>0</v>
      </c>
      <c r="J805" s="281"/>
    </row>
    <row r="806" spans="1:10" s="228" customFormat="1">
      <c r="A806" s="222">
        <v>375</v>
      </c>
      <c r="B806" s="223">
        <v>0</v>
      </c>
      <c r="C806" s="223">
        <v>0</v>
      </c>
      <c r="D806" s="223">
        <v>0</v>
      </c>
      <c r="E806" s="223">
        <v>0</v>
      </c>
      <c r="F806" s="223">
        <v>0</v>
      </c>
      <c r="G806" s="266" t="s">
        <v>1839</v>
      </c>
      <c r="H806" s="282">
        <v>0</v>
      </c>
      <c r="I806" s="267">
        <v>0</v>
      </c>
      <c r="J806" s="268"/>
    </row>
    <row r="807" spans="1:10">
      <c r="A807" s="299">
        <v>375</v>
      </c>
      <c r="B807" s="300">
        <v>100</v>
      </c>
      <c r="C807" s="300"/>
      <c r="D807" s="300"/>
      <c r="E807" s="300"/>
      <c r="F807" s="300"/>
      <c r="G807" s="234" t="s">
        <v>1840</v>
      </c>
      <c r="H807" s="235">
        <v>0</v>
      </c>
      <c r="I807" s="271">
        <v>0</v>
      </c>
      <c r="J807" s="301" t="s">
        <v>27</v>
      </c>
    </row>
    <row r="808" spans="1:10">
      <c r="A808" s="240">
        <v>375</v>
      </c>
      <c r="B808" s="233">
        <v>200</v>
      </c>
      <c r="C808" s="233"/>
      <c r="D808" s="233"/>
      <c r="E808" s="233"/>
      <c r="F808" s="233"/>
      <c r="G808" s="273" t="s">
        <v>1841</v>
      </c>
      <c r="H808" s="235">
        <v>0</v>
      </c>
      <c r="I808" s="271">
        <v>0</v>
      </c>
      <c r="J808" s="301" t="s">
        <v>28</v>
      </c>
    </row>
    <row r="809" spans="1:10" s="228" customFormat="1">
      <c r="A809" s="302">
        <v>380</v>
      </c>
      <c r="B809" s="302">
        <v>0</v>
      </c>
      <c r="C809" s="302">
        <v>0</v>
      </c>
      <c r="D809" s="302">
        <v>0</v>
      </c>
      <c r="E809" s="302">
        <v>0</v>
      </c>
      <c r="F809" s="302">
        <v>0</v>
      </c>
      <c r="G809" s="224" t="s">
        <v>2153</v>
      </c>
      <c r="H809" s="282">
        <v>0</v>
      </c>
      <c r="I809" s="267">
        <v>0</v>
      </c>
      <c r="J809" s="268" t="s">
        <v>30</v>
      </c>
    </row>
    <row r="810" spans="1:10" s="228" customFormat="1">
      <c r="A810" s="222">
        <v>390</v>
      </c>
      <c r="B810" s="223">
        <v>0</v>
      </c>
      <c r="C810" s="223">
        <v>0</v>
      </c>
      <c r="D810" s="223">
        <v>0</v>
      </c>
      <c r="E810" s="223">
        <v>0</v>
      </c>
      <c r="F810" s="223">
        <v>0</v>
      </c>
      <c r="G810" s="266" t="s">
        <v>108</v>
      </c>
      <c r="H810" s="282">
        <v>0</v>
      </c>
      <c r="I810" s="267">
        <v>0</v>
      </c>
      <c r="J810" s="268"/>
    </row>
    <row r="811" spans="1:10">
      <c r="A811" s="303">
        <v>390</v>
      </c>
      <c r="B811" s="233">
        <v>100</v>
      </c>
      <c r="C811" s="233"/>
      <c r="D811" s="233"/>
      <c r="E811" s="233"/>
      <c r="F811" s="233"/>
      <c r="G811" s="234" t="s">
        <v>1842</v>
      </c>
      <c r="H811" s="235">
        <v>0</v>
      </c>
      <c r="I811" s="271">
        <v>2595</v>
      </c>
      <c r="J811" s="281" t="s">
        <v>1243</v>
      </c>
    </row>
    <row r="812" spans="1:10">
      <c r="A812" s="244">
        <v>390</v>
      </c>
      <c r="B812" s="240">
        <v>200</v>
      </c>
      <c r="C812" s="240"/>
      <c r="D812" s="240"/>
      <c r="E812" s="240"/>
      <c r="F812" s="240"/>
      <c r="G812" s="231" t="s">
        <v>1843</v>
      </c>
      <c r="H812" s="235">
        <v>0</v>
      </c>
      <c r="I812" s="271">
        <v>0</v>
      </c>
      <c r="J812" s="281"/>
    </row>
    <row r="813" spans="1:10">
      <c r="A813" s="244">
        <v>390</v>
      </c>
      <c r="B813" s="240">
        <v>200</v>
      </c>
      <c r="C813" s="233">
        <v>100</v>
      </c>
      <c r="D813" s="233"/>
      <c r="E813" s="233"/>
      <c r="F813" s="233"/>
      <c r="G813" s="234" t="s">
        <v>1844</v>
      </c>
      <c r="H813" s="235">
        <v>0</v>
      </c>
      <c r="I813" s="271">
        <v>0</v>
      </c>
      <c r="J813" s="281" t="s">
        <v>1244</v>
      </c>
    </row>
    <row r="814" spans="1:10">
      <c r="A814" s="244">
        <v>390</v>
      </c>
      <c r="B814" s="240">
        <v>200</v>
      </c>
      <c r="C814" s="233">
        <v>200</v>
      </c>
      <c r="D814" s="233"/>
      <c r="E814" s="233"/>
      <c r="F814" s="233"/>
      <c r="G814" s="234" t="s">
        <v>1845</v>
      </c>
      <c r="H814" s="235">
        <v>0</v>
      </c>
      <c r="I814" s="271">
        <v>0</v>
      </c>
      <c r="J814" s="281" t="s">
        <v>1245</v>
      </c>
    </row>
    <row r="815" spans="1:10">
      <c r="A815" s="244">
        <v>390</v>
      </c>
      <c r="B815" s="240">
        <v>200</v>
      </c>
      <c r="C815" s="240">
        <v>300</v>
      </c>
      <c r="D815" s="240"/>
      <c r="E815" s="240"/>
      <c r="F815" s="240"/>
      <c r="G815" s="231" t="s">
        <v>1846</v>
      </c>
      <c r="H815" s="235">
        <v>0</v>
      </c>
      <c r="I815" s="271">
        <v>0</v>
      </c>
      <c r="J815" s="281"/>
    </row>
    <row r="816" spans="1:10">
      <c r="A816" s="244">
        <v>390</v>
      </c>
      <c r="B816" s="240">
        <v>200</v>
      </c>
      <c r="C816" s="240">
        <v>300</v>
      </c>
      <c r="D816" s="240">
        <v>100</v>
      </c>
      <c r="E816" s="240"/>
      <c r="F816" s="240"/>
      <c r="G816" s="231" t="s">
        <v>1479</v>
      </c>
      <c r="H816" s="235">
        <v>0</v>
      </c>
      <c r="I816" s="271">
        <v>0</v>
      </c>
      <c r="J816" s="281"/>
    </row>
    <row r="817" spans="1:10">
      <c r="A817" s="244">
        <v>390</v>
      </c>
      <c r="B817" s="240">
        <v>200</v>
      </c>
      <c r="C817" s="240">
        <v>300</v>
      </c>
      <c r="D817" s="240">
        <v>100</v>
      </c>
      <c r="E817" s="233">
        <v>10</v>
      </c>
      <c r="F817" s="233"/>
      <c r="G817" s="234" t="s">
        <v>1480</v>
      </c>
      <c r="H817" s="235">
        <v>181048</v>
      </c>
      <c r="I817" s="271">
        <v>0</v>
      </c>
      <c r="J817" s="281" t="s">
        <v>1246</v>
      </c>
    </row>
    <row r="818" spans="1:10">
      <c r="A818" s="244">
        <v>390</v>
      </c>
      <c r="B818" s="240">
        <v>200</v>
      </c>
      <c r="C818" s="240">
        <v>300</v>
      </c>
      <c r="D818" s="240">
        <v>100</v>
      </c>
      <c r="E818" s="233">
        <v>20</v>
      </c>
      <c r="F818" s="233"/>
      <c r="G818" s="234" t="s">
        <v>1866</v>
      </c>
      <c r="H818" s="235">
        <v>0</v>
      </c>
      <c r="I818" s="271">
        <v>468367</v>
      </c>
      <c r="J818" s="281" t="s">
        <v>1247</v>
      </c>
    </row>
    <row r="819" spans="1:10">
      <c r="A819" s="244">
        <v>390</v>
      </c>
      <c r="B819" s="240">
        <v>200</v>
      </c>
      <c r="C819" s="240">
        <v>300</v>
      </c>
      <c r="D819" s="240">
        <v>200</v>
      </c>
      <c r="E819" s="240"/>
      <c r="F819" s="240"/>
      <c r="G819" s="231" t="s">
        <v>1867</v>
      </c>
      <c r="H819" s="235">
        <v>0</v>
      </c>
      <c r="I819" s="271">
        <v>0</v>
      </c>
      <c r="J819" s="281"/>
    </row>
    <row r="820" spans="1:10">
      <c r="A820" s="244">
        <v>390</v>
      </c>
      <c r="B820" s="240">
        <v>200</v>
      </c>
      <c r="C820" s="240">
        <v>300</v>
      </c>
      <c r="D820" s="240">
        <v>200</v>
      </c>
      <c r="E820" s="233">
        <v>10</v>
      </c>
      <c r="F820" s="233"/>
      <c r="G820" s="234" t="s">
        <v>1868</v>
      </c>
      <c r="H820" s="235">
        <v>0</v>
      </c>
      <c r="I820" s="271">
        <v>0</v>
      </c>
      <c r="J820" s="281" t="s">
        <v>39</v>
      </c>
    </row>
    <row r="821" spans="1:10">
      <c r="A821" s="244">
        <v>390</v>
      </c>
      <c r="B821" s="240">
        <v>200</v>
      </c>
      <c r="C821" s="240">
        <v>300</v>
      </c>
      <c r="D821" s="240">
        <v>200</v>
      </c>
      <c r="E821" s="240">
        <v>20</v>
      </c>
      <c r="F821" s="240"/>
      <c r="G821" s="231" t="s">
        <v>1869</v>
      </c>
      <c r="H821" s="235">
        <v>0</v>
      </c>
      <c r="I821" s="271">
        <v>0</v>
      </c>
      <c r="J821" s="281"/>
    </row>
    <row r="822" spans="1:10">
      <c r="A822" s="244">
        <v>390</v>
      </c>
      <c r="B822" s="240">
        <v>200</v>
      </c>
      <c r="C822" s="240">
        <v>300</v>
      </c>
      <c r="D822" s="240">
        <v>200</v>
      </c>
      <c r="E822" s="240">
        <v>20</v>
      </c>
      <c r="F822" s="233">
        <v>5</v>
      </c>
      <c r="G822" s="234" t="s">
        <v>1870</v>
      </c>
      <c r="H822" s="235">
        <v>15788</v>
      </c>
      <c r="I822" s="271">
        <v>12351</v>
      </c>
      <c r="J822" s="281" t="s">
        <v>40</v>
      </c>
    </row>
    <row r="823" spans="1:10">
      <c r="A823" s="244">
        <v>390</v>
      </c>
      <c r="B823" s="240">
        <v>200</v>
      </c>
      <c r="C823" s="240">
        <v>300</v>
      </c>
      <c r="D823" s="240">
        <v>200</v>
      </c>
      <c r="E823" s="240">
        <v>20</v>
      </c>
      <c r="F823" s="233">
        <v>10</v>
      </c>
      <c r="G823" s="234" t="s">
        <v>1556</v>
      </c>
      <c r="H823" s="235">
        <v>10530</v>
      </c>
      <c r="I823" s="271">
        <v>1952</v>
      </c>
      <c r="J823" s="281" t="s">
        <v>41</v>
      </c>
    </row>
    <row r="824" spans="1:10">
      <c r="A824" s="244">
        <v>390</v>
      </c>
      <c r="B824" s="240">
        <v>200</v>
      </c>
      <c r="C824" s="240">
        <v>300</v>
      </c>
      <c r="D824" s="240">
        <v>200</v>
      </c>
      <c r="E824" s="240">
        <v>20</v>
      </c>
      <c r="F824" s="233">
        <v>15</v>
      </c>
      <c r="G824" s="234" t="s">
        <v>1557</v>
      </c>
      <c r="H824" s="235">
        <v>11979</v>
      </c>
      <c r="I824" s="271">
        <v>35875</v>
      </c>
      <c r="J824" s="281" t="s">
        <v>42</v>
      </c>
    </row>
    <row r="825" spans="1:10">
      <c r="A825" s="244">
        <v>390</v>
      </c>
      <c r="B825" s="240">
        <v>200</v>
      </c>
      <c r="C825" s="240">
        <v>300</v>
      </c>
      <c r="D825" s="240">
        <v>200</v>
      </c>
      <c r="E825" s="233">
        <v>30</v>
      </c>
      <c r="F825" s="233"/>
      <c r="G825" s="234" t="s">
        <v>578</v>
      </c>
      <c r="H825" s="235">
        <v>0</v>
      </c>
      <c r="I825" s="271">
        <v>0</v>
      </c>
      <c r="J825" s="281" t="s">
        <v>43</v>
      </c>
    </row>
    <row r="826" spans="1:10">
      <c r="A826" s="244">
        <v>390</v>
      </c>
      <c r="B826" s="240">
        <v>200</v>
      </c>
      <c r="C826" s="240">
        <v>300</v>
      </c>
      <c r="D826" s="240">
        <v>200</v>
      </c>
      <c r="E826" s="233">
        <v>40</v>
      </c>
      <c r="F826" s="233"/>
      <c r="G826" s="234" t="s">
        <v>579</v>
      </c>
      <c r="H826" s="235">
        <v>0</v>
      </c>
      <c r="I826" s="271">
        <v>0</v>
      </c>
      <c r="J826" s="281" t="s">
        <v>44</v>
      </c>
    </row>
    <row r="827" spans="1:10">
      <c r="A827" s="244">
        <v>390</v>
      </c>
      <c r="B827" s="240">
        <v>200</v>
      </c>
      <c r="C827" s="240">
        <v>300</v>
      </c>
      <c r="D827" s="240">
        <v>200</v>
      </c>
      <c r="E827" s="233">
        <v>50</v>
      </c>
      <c r="F827" s="233"/>
      <c r="G827" s="234" t="s">
        <v>580</v>
      </c>
      <c r="H827" s="235">
        <v>0</v>
      </c>
      <c r="I827" s="271">
        <v>0</v>
      </c>
      <c r="J827" s="281" t="s">
        <v>45</v>
      </c>
    </row>
    <row r="828" spans="1:10">
      <c r="A828" s="244">
        <v>390</v>
      </c>
      <c r="B828" s="240">
        <v>200</v>
      </c>
      <c r="C828" s="240">
        <v>300</v>
      </c>
      <c r="D828" s="240">
        <v>200</v>
      </c>
      <c r="E828" s="233">
        <v>60</v>
      </c>
      <c r="F828" s="233"/>
      <c r="G828" s="234" t="s">
        <v>581</v>
      </c>
      <c r="H828" s="235">
        <v>68572</v>
      </c>
      <c r="I828" s="271">
        <v>21995</v>
      </c>
      <c r="J828" s="281" t="s">
        <v>46</v>
      </c>
    </row>
    <row r="829" spans="1:10">
      <c r="A829" s="244">
        <v>390</v>
      </c>
      <c r="B829" s="240">
        <v>200</v>
      </c>
      <c r="C829" s="240">
        <v>300</v>
      </c>
      <c r="D829" s="240">
        <v>200</v>
      </c>
      <c r="E829" s="233">
        <v>90</v>
      </c>
      <c r="F829" s="233"/>
      <c r="G829" s="234" t="s">
        <v>582</v>
      </c>
      <c r="H829" s="235">
        <v>202762</v>
      </c>
      <c r="I829" s="271">
        <v>18985</v>
      </c>
      <c r="J829" s="281" t="s">
        <v>47</v>
      </c>
    </row>
    <row r="830" spans="1:10">
      <c r="A830" s="244">
        <v>390</v>
      </c>
      <c r="B830" s="240">
        <v>200</v>
      </c>
      <c r="C830" s="240">
        <v>400</v>
      </c>
      <c r="D830" s="240"/>
      <c r="E830" s="240"/>
      <c r="F830" s="240"/>
      <c r="G830" s="231" t="s">
        <v>583</v>
      </c>
      <c r="H830" s="235">
        <v>0</v>
      </c>
      <c r="I830" s="271">
        <v>0</v>
      </c>
      <c r="J830" s="281"/>
    </row>
    <row r="831" spans="1:10">
      <c r="A831" s="244">
        <v>390</v>
      </c>
      <c r="B831" s="240">
        <v>200</v>
      </c>
      <c r="C831" s="240">
        <v>400</v>
      </c>
      <c r="D831" s="233">
        <v>100</v>
      </c>
      <c r="E831" s="233"/>
      <c r="F831" s="233"/>
      <c r="G831" s="234" t="s">
        <v>584</v>
      </c>
      <c r="H831" s="235">
        <v>0</v>
      </c>
      <c r="I831" s="271">
        <v>0</v>
      </c>
      <c r="J831" s="281" t="s">
        <v>48</v>
      </c>
    </row>
    <row r="832" spans="1:10">
      <c r="A832" s="244">
        <v>390</v>
      </c>
      <c r="B832" s="240">
        <v>200</v>
      </c>
      <c r="C832" s="240">
        <v>400</v>
      </c>
      <c r="D832" s="240">
        <v>200</v>
      </c>
      <c r="E832" s="240"/>
      <c r="F832" s="240"/>
      <c r="G832" s="231" t="s">
        <v>585</v>
      </c>
      <c r="H832" s="235">
        <v>0</v>
      </c>
      <c r="I832" s="271">
        <v>0</v>
      </c>
      <c r="J832" s="281"/>
    </row>
    <row r="833" spans="1:10">
      <c r="A833" s="244">
        <v>390</v>
      </c>
      <c r="B833" s="240">
        <v>200</v>
      </c>
      <c r="C833" s="240">
        <v>400</v>
      </c>
      <c r="D833" s="240">
        <v>200</v>
      </c>
      <c r="E833" s="233">
        <v>10</v>
      </c>
      <c r="F833" s="233"/>
      <c r="G833" s="234" t="s">
        <v>1566</v>
      </c>
      <c r="H833" s="235">
        <v>0</v>
      </c>
      <c r="I833" s="271">
        <v>0</v>
      </c>
      <c r="J833" s="281" t="s">
        <v>49</v>
      </c>
    </row>
    <row r="834" spans="1:10">
      <c r="A834" s="244">
        <v>390</v>
      </c>
      <c r="B834" s="240">
        <v>200</v>
      </c>
      <c r="C834" s="240">
        <v>400</v>
      </c>
      <c r="D834" s="240">
        <v>200</v>
      </c>
      <c r="E834" s="233">
        <v>20</v>
      </c>
      <c r="F834" s="233"/>
      <c r="G834" s="234" t="s">
        <v>1567</v>
      </c>
      <c r="H834" s="235">
        <v>0</v>
      </c>
      <c r="I834" s="271">
        <v>0</v>
      </c>
      <c r="J834" s="281" t="s">
        <v>50</v>
      </c>
    </row>
    <row r="835" spans="1:10">
      <c r="A835" s="244">
        <v>390</v>
      </c>
      <c r="B835" s="240">
        <v>200</v>
      </c>
      <c r="C835" s="240">
        <v>400</v>
      </c>
      <c r="D835" s="240">
        <v>200</v>
      </c>
      <c r="E835" s="233">
        <v>30</v>
      </c>
      <c r="F835" s="233"/>
      <c r="G835" s="234" t="s">
        <v>1568</v>
      </c>
      <c r="H835" s="235">
        <v>0</v>
      </c>
      <c r="I835" s="271">
        <v>0</v>
      </c>
      <c r="J835" s="281" t="s">
        <v>1284</v>
      </c>
    </row>
    <row r="836" spans="1:10">
      <c r="A836" s="244">
        <v>390</v>
      </c>
      <c r="B836" s="240">
        <v>200</v>
      </c>
      <c r="C836" s="240">
        <v>400</v>
      </c>
      <c r="D836" s="240">
        <v>200</v>
      </c>
      <c r="E836" s="233">
        <v>40</v>
      </c>
      <c r="F836" s="233"/>
      <c r="G836" s="234" t="s">
        <v>1569</v>
      </c>
      <c r="H836" s="235">
        <v>0</v>
      </c>
      <c r="I836" s="271">
        <v>0</v>
      </c>
      <c r="J836" s="281" t="s">
        <v>421</v>
      </c>
    </row>
    <row r="837" spans="1:10">
      <c r="A837" s="244">
        <v>390</v>
      </c>
      <c r="B837" s="240">
        <v>200</v>
      </c>
      <c r="C837" s="240">
        <v>400</v>
      </c>
      <c r="D837" s="240">
        <v>200</v>
      </c>
      <c r="E837" s="233">
        <v>50</v>
      </c>
      <c r="F837" s="233"/>
      <c r="G837" s="234" t="s">
        <v>1570</v>
      </c>
      <c r="H837" s="235">
        <v>0</v>
      </c>
      <c r="I837" s="271">
        <v>0</v>
      </c>
      <c r="J837" s="281" t="s">
        <v>422</v>
      </c>
    </row>
    <row r="838" spans="1:10">
      <c r="A838" s="244">
        <v>390</v>
      </c>
      <c r="B838" s="240">
        <v>200</v>
      </c>
      <c r="C838" s="240">
        <v>400</v>
      </c>
      <c r="D838" s="240">
        <v>200</v>
      </c>
      <c r="E838" s="233">
        <v>60</v>
      </c>
      <c r="F838" s="233"/>
      <c r="G838" s="234" t="s">
        <v>1571</v>
      </c>
      <c r="H838" s="235">
        <v>0</v>
      </c>
      <c r="I838" s="271">
        <v>0</v>
      </c>
      <c r="J838" s="281" t="s">
        <v>423</v>
      </c>
    </row>
    <row r="839" spans="1:10">
      <c r="A839" s="244">
        <v>390</v>
      </c>
      <c r="B839" s="240">
        <v>200</v>
      </c>
      <c r="C839" s="240">
        <v>400</v>
      </c>
      <c r="D839" s="240">
        <v>200</v>
      </c>
      <c r="E839" s="233">
        <v>70</v>
      </c>
      <c r="F839" s="233"/>
      <c r="G839" s="234" t="s">
        <v>1572</v>
      </c>
      <c r="H839" s="235">
        <v>56190</v>
      </c>
      <c r="I839" s="271">
        <v>146098</v>
      </c>
      <c r="J839" s="281" t="s">
        <v>424</v>
      </c>
    </row>
    <row r="840" spans="1:10">
      <c r="A840" s="244">
        <v>390</v>
      </c>
      <c r="B840" s="240">
        <v>200</v>
      </c>
      <c r="C840" s="233">
        <v>500</v>
      </c>
      <c r="D840" s="233"/>
      <c r="E840" s="233"/>
      <c r="F840" s="233"/>
      <c r="G840" s="234" t="s">
        <v>1843</v>
      </c>
      <c r="H840" s="235">
        <v>110</v>
      </c>
      <c r="I840" s="271">
        <v>90</v>
      </c>
      <c r="J840" s="281" t="s">
        <v>425</v>
      </c>
    </row>
    <row r="841" spans="1:10" s="228" customFormat="1">
      <c r="A841" s="222">
        <v>400</v>
      </c>
      <c r="B841" s="223">
        <v>0</v>
      </c>
      <c r="C841" s="223">
        <v>0</v>
      </c>
      <c r="D841" s="223">
        <v>0</v>
      </c>
      <c r="E841" s="223">
        <v>0</v>
      </c>
      <c r="F841" s="223">
        <v>0</v>
      </c>
      <c r="G841" s="266" t="s">
        <v>1382</v>
      </c>
      <c r="H841" s="282">
        <v>0</v>
      </c>
      <c r="I841" s="267">
        <v>0</v>
      </c>
      <c r="J841" s="268"/>
    </row>
    <row r="842" spans="1:10">
      <c r="A842" s="299">
        <v>400</v>
      </c>
      <c r="B842" s="300">
        <v>100</v>
      </c>
      <c r="C842" s="300"/>
      <c r="D842" s="300"/>
      <c r="E842" s="300"/>
      <c r="F842" s="300"/>
      <c r="G842" s="234" t="s">
        <v>1573</v>
      </c>
      <c r="H842" s="235">
        <v>2368974</v>
      </c>
      <c r="I842" s="271">
        <v>2294373</v>
      </c>
      <c r="J842" s="301" t="s">
        <v>426</v>
      </c>
    </row>
    <row r="843" spans="1:10">
      <c r="A843" s="299">
        <v>400</v>
      </c>
      <c r="B843" s="300">
        <v>200</v>
      </c>
      <c r="C843" s="300"/>
      <c r="D843" s="300"/>
      <c r="E843" s="300"/>
      <c r="F843" s="300"/>
      <c r="G843" s="234" t="s">
        <v>1574</v>
      </c>
      <c r="H843" s="235">
        <v>142063</v>
      </c>
      <c r="I843" s="271">
        <v>151767</v>
      </c>
      <c r="J843" s="301" t="s">
        <v>427</v>
      </c>
    </row>
    <row r="844" spans="1:10">
      <c r="A844" s="299">
        <v>400</v>
      </c>
      <c r="B844" s="300">
        <v>300</v>
      </c>
      <c r="C844" s="300"/>
      <c r="D844" s="300"/>
      <c r="E844" s="300"/>
      <c r="F844" s="300"/>
      <c r="G844" s="234" t="s">
        <v>1575</v>
      </c>
      <c r="H844" s="235">
        <v>47371</v>
      </c>
      <c r="I844" s="271">
        <v>44359</v>
      </c>
      <c r="J844" s="301" t="s">
        <v>428</v>
      </c>
    </row>
    <row r="845" spans="1:10">
      <c r="A845" s="299">
        <v>400</v>
      </c>
      <c r="B845" s="300">
        <v>400</v>
      </c>
      <c r="C845" s="300"/>
      <c r="D845" s="300"/>
      <c r="E845" s="300"/>
      <c r="F845" s="300"/>
      <c r="G845" s="234" t="s">
        <v>591</v>
      </c>
      <c r="H845" s="235">
        <v>0</v>
      </c>
      <c r="I845" s="271">
        <v>0</v>
      </c>
      <c r="J845" s="301" t="s">
        <v>429</v>
      </c>
    </row>
    <row r="846" spans="1:10" s="228" customFormat="1">
      <c r="A846" s="222">
        <v>405</v>
      </c>
      <c r="B846" s="223">
        <v>0</v>
      </c>
      <c r="C846" s="223">
        <v>0</v>
      </c>
      <c r="D846" s="223">
        <v>0</v>
      </c>
      <c r="E846" s="223">
        <v>0</v>
      </c>
      <c r="F846" s="223">
        <v>0</v>
      </c>
      <c r="G846" s="266" t="s">
        <v>110</v>
      </c>
      <c r="H846" s="282">
        <v>0</v>
      </c>
      <c r="I846" s="267">
        <v>0</v>
      </c>
      <c r="J846" s="268"/>
    </row>
    <row r="847" spans="1:10">
      <c r="A847" s="244">
        <v>405</v>
      </c>
      <c r="B847" s="233">
        <v>100</v>
      </c>
      <c r="C847" s="233"/>
      <c r="D847" s="233"/>
      <c r="E847" s="233"/>
      <c r="F847" s="233"/>
      <c r="G847" s="234" t="s">
        <v>592</v>
      </c>
      <c r="H847" s="235">
        <v>14422</v>
      </c>
      <c r="I847" s="271">
        <v>19164</v>
      </c>
      <c r="J847" s="281" t="s">
        <v>430</v>
      </c>
    </row>
    <row r="848" spans="1:10">
      <c r="A848" s="244">
        <v>405</v>
      </c>
      <c r="B848" s="233">
        <v>200</v>
      </c>
      <c r="C848" s="233"/>
      <c r="D848" s="233"/>
      <c r="E848" s="233"/>
      <c r="F848" s="233"/>
      <c r="G848" s="234" t="s">
        <v>593</v>
      </c>
      <c r="H848" s="235">
        <v>0</v>
      </c>
      <c r="I848" s="271">
        <v>0</v>
      </c>
      <c r="J848" s="281" t="s">
        <v>1291</v>
      </c>
    </row>
    <row r="849" spans="1:10" s="228" customFormat="1" ht="13.5" thickBot="1">
      <c r="A849" s="304">
        <v>410</v>
      </c>
      <c r="B849" s="305">
        <v>0</v>
      </c>
      <c r="C849" s="305">
        <v>0</v>
      </c>
      <c r="D849" s="305">
        <v>0</v>
      </c>
      <c r="E849" s="305">
        <v>0</v>
      </c>
      <c r="F849" s="305">
        <v>0</v>
      </c>
      <c r="G849" s="306" t="s">
        <v>594</v>
      </c>
      <c r="H849" s="307">
        <v>0</v>
      </c>
      <c r="I849" s="308">
        <v>0</v>
      </c>
      <c r="J849" s="309" t="s">
        <v>1292</v>
      </c>
    </row>
    <row r="850" spans="1:10" ht="13.5" thickBot="1">
      <c r="G850" s="259" t="s">
        <v>1150</v>
      </c>
      <c r="H850" s="310">
        <v>76416236</v>
      </c>
      <c r="I850" s="311">
        <v>70824149</v>
      </c>
    </row>
    <row r="851" spans="1:10">
      <c r="G851" s="259"/>
      <c r="H851" s="312"/>
      <c r="I851" s="312"/>
    </row>
    <row r="852" spans="1:10">
      <c r="G852" s="259"/>
      <c r="H852" s="312"/>
      <c r="I852" s="312"/>
    </row>
    <row r="853" spans="1:10">
      <c r="G853" s="259"/>
      <c r="H853" s="312"/>
      <c r="I853" s="312"/>
    </row>
    <row r="854" spans="1:10">
      <c r="G854" s="259"/>
      <c r="H854" s="312"/>
      <c r="I854" s="312"/>
    </row>
    <row r="855" spans="1:10">
      <c r="G855" s="259"/>
      <c r="H855" s="312"/>
      <c r="I855" s="312"/>
    </row>
    <row r="856" spans="1:10">
      <c r="G856" s="259"/>
      <c r="H856" s="312"/>
      <c r="I856" s="312"/>
    </row>
    <row r="857" spans="1:10">
      <c r="G857" s="259"/>
      <c r="H857" s="312"/>
      <c r="I857" s="312"/>
    </row>
    <row r="858" spans="1:10">
      <c r="G858" s="259"/>
      <c r="H858" s="312"/>
      <c r="I858" s="312"/>
    </row>
    <row r="859" spans="1:10">
      <c r="G859" s="259"/>
      <c r="H859" s="312"/>
      <c r="I859" s="312"/>
    </row>
    <row r="860" spans="1:10">
      <c r="G860" s="259"/>
      <c r="H860" s="312"/>
      <c r="I860" s="312"/>
    </row>
    <row r="861" spans="1:10">
      <c r="G861" s="259"/>
      <c r="H861" s="312"/>
      <c r="I861" s="312"/>
    </row>
    <row r="862" spans="1:10">
      <c r="G862" s="259"/>
      <c r="H862" s="312"/>
      <c r="I862" s="312"/>
    </row>
    <row r="863" spans="1:10">
      <c r="G863" s="259"/>
      <c r="H863" s="312"/>
      <c r="I863" s="312"/>
    </row>
    <row r="864" spans="1:10">
      <c r="G864" s="259"/>
      <c r="H864" s="312"/>
      <c r="I864" s="312"/>
    </row>
    <row r="865" spans="7:9">
      <c r="G865" s="259"/>
      <c r="H865" s="312"/>
      <c r="I865" s="312"/>
    </row>
    <row r="866" spans="7:9">
      <c r="G866" s="259"/>
      <c r="H866" s="312"/>
      <c r="I866" s="312"/>
    </row>
    <row r="867" spans="7:9">
      <c r="G867" s="259"/>
      <c r="H867" s="312"/>
      <c r="I867" s="312"/>
    </row>
    <row r="868" spans="7:9">
      <c r="G868" s="259"/>
      <c r="H868" s="312"/>
      <c r="I868" s="312"/>
    </row>
    <row r="869" spans="7:9">
      <c r="G869" s="259"/>
      <c r="H869" s="312"/>
      <c r="I869" s="312"/>
    </row>
    <row r="870" spans="7:9">
      <c r="G870" s="259"/>
      <c r="H870" s="312"/>
      <c r="I870" s="312"/>
    </row>
    <row r="871" spans="7:9">
      <c r="G871" s="259"/>
      <c r="H871" s="312"/>
      <c r="I871" s="312"/>
    </row>
    <row r="872" spans="7:9">
      <c r="G872" s="259"/>
      <c r="H872" s="312"/>
      <c r="I872" s="312"/>
    </row>
    <row r="873" spans="7:9">
      <c r="G873" s="259"/>
      <c r="H873" s="312"/>
      <c r="I873" s="312"/>
    </row>
    <row r="874" spans="7:9">
      <c r="G874" s="259"/>
      <c r="H874" s="312"/>
      <c r="I874" s="312"/>
    </row>
    <row r="875" spans="7:9">
      <c r="G875" s="259"/>
      <c r="H875" s="312"/>
      <c r="I875" s="312"/>
    </row>
    <row r="876" spans="7:9">
      <c r="G876" s="259"/>
      <c r="H876" s="312"/>
      <c r="I876" s="312"/>
    </row>
    <row r="877" spans="7:9">
      <c r="G877" s="259"/>
      <c r="H877" s="312"/>
      <c r="I877" s="312"/>
    </row>
    <row r="878" spans="7:9">
      <c r="G878" s="259"/>
      <c r="H878" s="312"/>
      <c r="I878" s="312"/>
    </row>
    <row r="879" spans="7:9">
      <c r="G879" s="259"/>
      <c r="H879" s="312"/>
      <c r="I879" s="312"/>
    </row>
  </sheetData>
  <mergeCells count="5">
    <mergeCell ref="A2:F2"/>
    <mergeCell ref="G2:G3"/>
    <mergeCell ref="H2:H3"/>
    <mergeCell ref="J2:J3"/>
    <mergeCell ref="I2:I3"/>
  </mergeCells>
  <phoneticPr fontId="45" type="noConversion"/>
  <printOptions horizontalCentered="1"/>
  <pageMargins left="0.27559055118110237" right="0.23622047244094491" top="0.39370078740157483" bottom="0.39370078740157483" header="0.31496062992125984" footer="0.15748031496062992"/>
  <pageSetup paperSize="9" scale="67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L572"/>
  <sheetViews>
    <sheetView showGridLines="0" view="pageBreakPreview" zoomScaleNormal="100" zoomScaleSheetLayoutView="100" workbookViewId="0">
      <pane ySplit="3" topLeftCell="A229" activePane="bottomLeft" state="frozen"/>
      <selection activeCell="J226" sqref="J226"/>
      <selection pane="bottomLeft" activeCell="A4" sqref="A4:XFD4"/>
    </sheetView>
  </sheetViews>
  <sheetFormatPr defaultColWidth="17.85546875" defaultRowHeight="12.75"/>
  <cols>
    <col min="1" max="1" width="4.5703125" style="219" bestFit="1" customWidth="1"/>
    <col min="2" max="2" width="5.140625" style="219" bestFit="1" customWidth="1"/>
    <col min="3" max="3" width="4.7109375" style="219" bestFit="1" customWidth="1"/>
    <col min="4" max="5" width="4.42578125" style="219" bestFit="1" customWidth="1"/>
    <col min="6" max="6" width="3.28515625" style="219" bestFit="1" customWidth="1"/>
    <col min="7" max="7" width="72.140625" style="261" customWidth="1"/>
    <col min="8" max="9" width="16.7109375" style="262" customWidth="1"/>
    <col min="10" max="10" width="15.140625" style="216" customWidth="1"/>
    <col min="11" max="205" width="10.28515625" style="219" customWidth="1"/>
    <col min="206" max="214" width="9.140625" style="219" customWidth="1"/>
    <col min="215" max="215" width="1" style="219" customWidth="1"/>
    <col min="216" max="219" width="3.28515625" style="219" customWidth="1"/>
    <col min="220" max="220" width="1.85546875" style="219" customWidth="1"/>
    <col min="221" max="16384" width="17.85546875" style="219"/>
  </cols>
  <sheetData>
    <row r="1" spans="1:13" ht="13.5" thickBot="1">
      <c r="A1" s="216"/>
      <c r="B1" s="216"/>
      <c r="C1" s="216"/>
      <c r="D1" s="216"/>
      <c r="E1" s="216"/>
      <c r="F1" s="216"/>
      <c r="G1" s="217"/>
      <c r="H1" s="218"/>
      <c r="I1" s="218"/>
    </row>
    <row r="2" spans="1:13" s="220" customFormat="1" ht="13.9" customHeight="1" thickBot="1">
      <c r="A2" s="713" t="s">
        <v>1235</v>
      </c>
      <c r="B2" s="714"/>
      <c r="C2" s="714"/>
      <c r="D2" s="714"/>
      <c r="E2" s="714"/>
      <c r="F2" s="715"/>
      <c r="G2" s="716" t="s">
        <v>1273</v>
      </c>
      <c r="H2" s="718" t="s">
        <v>304</v>
      </c>
      <c r="I2" s="718" t="s">
        <v>302</v>
      </c>
      <c r="J2" s="716" t="s">
        <v>1285</v>
      </c>
    </row>
    <row r="3" spans="1:13" ht="15.6" customHeight="1" thickBot="1">
      <c r="A3" s="221" t="s">
        <v>1295</v>
      </c>
      <c r="B3" s="221" t="s">
        <v>1302</v>
      </c>
      <c r="C3" s="221" t="s">
        <v>1313</v>
      </c>
      <c r="D3" s="221" t="s">
        <v>471</v>
      </c>
      <c r="E3" s="221" t="s">
        <v>1357</v>
      </c>
      <c r="F3" s="221" t="s">
        <v>1358</v>
      </c>
      <c r="G3" s="717"/>
      <c r="H3" s="719"/>
      <c r="I3" s="719"/>
      <c r="J3" s="717"/>
    </row>
    <row r="4" spans="1:13" s="228" customFormat="1">
      <c r="A4" s="222">
        <v>600</v>
      </c>
      <c r="B4" s="223">
        <v>0</v>
      </c>
      <c r="C4" s="223">
        <v>0</v>
      </c>
      <c r="D4" s="223">
        <v>0</v>
      </c>
      <c r="E4" s="223">
        <v>0</v>
      </c>
      <c r="F4" s="223">
        <v>0</v>
      </c>
      <c r="G4" s="224" t="s">
        <v>595</v>
      </c>
      <c r="H4" s="314"/>
      <c r="I4" s="226"/>
      <c r="J4" s="227"/>
    </row>
    <row r="5" spans="1:13">
      <c r="A5" s="229">
        <v>600</v>
      </c>
      <c r="B5" s="230">
        <v>100</v>
      </c>
      <c r="C5" s="230"/>
      <c r="D5" s="230"/>
      <c r="E5" s="230"/>
      <c r="F5" s="230"/>
      <c r="G5" s="231" t="s">
        <v>596</v>
      </c>
      <c r="H5" s="232">
        <v>0</v>
      </c>
      <c r="I5" s="232">
        <v>0</v>
      </c>
      <c r="J5" s="322"/>
    </row>
    <row r="6" spans="1:13">
      <c r="A6" s="229">
        <v>600</v>
      </c>
      <c r="B6" s="230">
        <v>100</v>
      </c>
      <c r="C6" s="230">
        <v>100</v>
      </c>
      <c r="D6" s="230"/>
      <c r="E6" s="230"/>
      <c r="F6" s="230"/>
      <c r="G6" s="231" t="s">
        <v>597</v>
      </c>
      <c r="H6" s="232">
        <v>0</v>
      </c>
      <c r="I6" s="232">
        <v>0</v>
      </c>
      <c r="J6" s="322" t="s">
        <v>627</v>
      </c>
    </row>
    <row r="7" spans="1:13">
      <c r="A7" s="229">
        <v>600</v>
      </c>
      <c r="B7" s="230">
        <v>100</v>
      </c>
      <c r="C7" s="230">
        <v>100</v>
      </c>
      <c r="D7" s="233">
        <v>100</v>
      </c>
      <c r="E7" s="233"/>
      <c r="F7" s="233"/>
      <c r="G7" s="234" t="s">
        <v>598</v>
      </c>
      <c r="H7" s="236">
        <v>0</v>
      </c>
      <c r="I7" s="236">
        <v>0</v>
      </c>
      <c r="J7" s="322"/>
      <c r="M7" s="237"/>
    </row>
    <row r="8" spans="1:13">
      <c r="A8" s="229">
        <v>600</v>
      </c>
      <c r="B8" s="230">
        <v>100</v>
      </c>
      <c r="C8" s="230">
        <v>100</v>
      </c>
      <c r="D8" s="233">
        <v>200</v>
      </c>
      <c r="E8" s="233"/>
      <c r="F8" s="233"/>
      <c r="G8" s="234" t="s">
        <v>599</v>
      </c>
      <c r="H8" s="236">
        <v>20324089</v>
      </c>
      <c r="I8" s="236">
        <v>17068395</v>
      </c>
      <c r="J8" s="322"/>
    </row>
    <row r="9" spans="1:13">
      <c r="A9" s="229">
        <v>600</v>
      </c>
      <c r="B9" s="230">
        <v>100</v>
      </c>
      <c r="C9" s="230">
        <v>100</v>
      </c>
      <c r="D9" s="233">
        <v>300</v>
      </c>
      <c r="E9" s="233"/>
      <c r="F9" s="233"/>
      <c r="G9" s="234" t="s">
        <v>600</v>
      </c>
      <c r="H9" s="236">
        <v>0</v>
      </c>
      <c r="I9" s="236">
        <v>0</v>
      </c>
      <c r="J9" s="322"/>
    </row>
    <row r="10" spans="1:13">
      <c r="A10" s="229">
        <v>600</v>
      </c>
      <c r="B10" s="230">
        <v>100</v>
      </c>
      <c r="C10" s="230">
        <v>200</v>
      </c>
      <c r="D10" s="230"/>
      <c r="E10" s="230"/>
      <c r="F10" s="230"/>
      <c r="G10" s="231" t="s">
        <v>601</v>
      </c>
      <c r="H10" s="232">
        <v>0</v>
      </c>
      <c r="I10" s="232">
        <v>0</v>
      </c>
      <c r="J10" s="322" t="s">
        <v>164</v>
      </c>
    </row>
    <row r="11" spans="1:13">
      <c r="A11" s="229">
        <v>600</v>
      </c>
      <c r="B11" s="230">
        <v>100</v>
      </c>
      <c r="C11" s="230">
        <v>200</v>
      </c>
      <c r="D11" s="233">
        <v>100</v>
      </c>
      <c r="E11" s="233"/>
      <c r="F11" s="233"/>
      <c r="G11" s="234" t="s">
        <v>602</v>
      </c>
      <c r="H11" s="236">
        <v>0</v>
      </c>
      <c r="I11" s="236">
        <v>0</v>
      </c>
      <c r="J11" s="322"/>
    </row>
    <row r="12" spans="1:13">
      <c r="A12" s="229">
        <v>600</v>
      </c>
      <c r="B12" s="230">
        <v>100</v>
      </c>
      <c r="C12" s="230">
        <v>200</v>
      </c>
      <c r="D12" s="233">
        <v>200</v>
      </c>
      <c r="E12" s="233"/>
      <c r="F12" s="233"/>
      <c r="G12" s="234" t="s">
        <v>603</v>
      </c>
      <c r="H12" s="236">
        <v>891223</v>
      </c>
      <c r="I12" s="236">
        <v>1908834</v>
      </c>
      <c r="J12" s="322"/>
    </row>
    <row r="13" spans="1:13">
      <c r="A13" s="229">
        <v>600</v>
      </c>
      <c r="B13" s="230">
        <v>100</v>
      </c>
      <c r="C13" s="230">
        <v>200</v>
      </c>
      <c r="D13" s="233">
        <v>300</v>
      </c>
      <c r="E13" s="233"/>
      <c r="F13" s="233"/>
      <c r="G13" s="234" t="s">
        <v>1589</v>
      </c>
      <c r="H13" s="236">
        <v>9297000</v>
      </c>
      <c r="I13" s="236">
        <v>9297000</v>
      </c>
      <c r="J13" s="322"/>
    </row>
    <row r="14" spans="1:13">
      <c r="A14" s="229">
        <v>600</v>
      </c>
      <c r="B14" s="230">
        <v>200</v>
      </c>
      <c r="C14" s="230"/>
      <c r="D14" s="230"/>
      <c r="E14" s="230"/>
      <c r="F14" s="230"/>
      <c r="G14" s="231" t="s">
        <v>1590</v>
      </c>
      <c r="H14" s="232">
        <v>0</v>
      </c>
      <c r="I14" s="232">
        <v>0</v>
      </c>
      <c r="J14" s="322"/>
    </row>
    <row r="15" spans="1:13">
      <c r="A15" s="229">
        <v>600</v>
      </c>
      <c r="B15" s="230">
        <v>200</v>
      </c>
      <c r="C15" s="230">
        <v>100</v>
      </c>
      <c r="D15" s="230"/>
      <c r="E15" s="230"/>
      <c r="F15" s="230"/>
      <c r="G15" s="231" t="s">
        <v>1591</v>
      </c>
      <c r="H15" s="232">
        <v>0</v>
      </c>
      <c r="I15" s="232">
        <v>0</v>
      </c>
      <c r="J15" s="322"/>
    </row>
    <row r="16" spans="1:13">
      <c r="A16" s="229">
        <v>600</v>
      </c>
      <c r="B16" s="230">
        <v>200</v>
      </c>
      <c r="C16" s="230">
        <v>100</v>
      </c>
      <c r="D16" s="230">
        <v>100</v>
      </c>
      <c r="E16" s="230"/>
      <c r="F16" s="230"/>
      <c r="G16" s="231" t="s">
        <v>1871</v>
      </c>
      <c r="H16" s="232">
        <v>0</v>
      </c>
      <c r="I16" s="232">
        <v>0</v>
      </c>
      <c r="J16" s="322" t="s">
        <v>165</v>
      </c>
    </row>
    <row r="17" spans="1:10">
      <c r="A17" s="229">
        <v>600</v>
      </c>
      <c r="B17" s="230">
        <v>200</v>
      </c>
      <c r="C17" s="230">
        <v>100</v>
      </c>
      <c r="D17" s="230">
        <v>100</v>
      </c>
      <c r="E17" s="233">
        <v>10</v>
      </c>
      <c r="F17" s="233"/>
      <c r="G17" s="234" t="s">
        <v>1872</v>
      </c>
      <c r="H17" s="236">
        <v>0</v>
      </c>
      <c r="I17" s="236">
        <v>0</v>
      </c>
      <c r="J17" s="322"/>
    </row>
    <row r="18" spans="1:10">
      <c r="A18" s="229">
        <v>600</v>
      </c>
      <c r="B18" s="230">
        <v>200</v>
      </c>
      <c r="C18" s="230">
        <v>100</v>
      </c>
      <c r="D18" s="230">
        <v>100</v>
      </c>
      <c r="E18" s="233">
        <v>20</v>
      </c>
      <c r="F18" s="233"/>
      <c r="G18" s="234" t="s">
        <v>1873</v>
      </c>
      <c r="H18" s="236">
        <v>0</v>
      </c>
      <c r="I18" s="236">
        <v>0</v>
      </c>
      <c r="J18" s="322"/>
    </row>
    <row r="19" spans="1:10">
      <c r="A19" s="229">
        <v>600</v>
      </c>
      <c r="B19" s="230">
        <v>200</v>
      </c>
      <c r="C19" s="230">
        <v>100</v>
      </c>
      <c r="D19" s="230">
        <v>100</v>
      </c>
      <c r="E19" s="233">
        <v>30</v>
      </c>
      <c r="F19" s="233"/>
      <c r="G19" s="234" t="s">
        <v>1874</v>
      </c>
      <c r="H19" s="236">
        <v>0</v>
      </c>
      <c r="I19" s="236">
        <v>0</v>
      </c>
      <c r="J19" s="322"/>
    </row>
    <row r="20" spans="1:10">
      <c r="A20" s="229">
        <v>600</v>
      </c>
      <c r="B20" s="230">
        <v>200</v>
      </c>
      <c r="C20" s="230">
        <v>100</v>
      </c>
      <c r="D20" s="230">
        <v>100</v>
      </c>
      <c r="E20" s="233">
        <v>40</v>
      </c>
      <c r="F20" s="233"/>
      <c r="G20" s="234" t="s">
        <v>1875</v>
      </c>
      <c r="H20" s="236">
        <v>0</v>
      </c>
      <c r="I20" s="236">
        <v>0</v>
      </c>
      <c r="J20" s="322"/>
    </row>
    <row r="21" spans="1:10">
      <c r="A21" s="229">
        <v>600</v>
      </c>
      <c r="B21" s="230">
        <v>200</v>
      </c>
      <c r="C21" s="230">
        <v>100</v>
      </c>
      <c r="D21" s="230">
        <v>100</v>
      </c>
      <c r="E21" s="233">
        <v>80</v>
      </c>
      <c r="F21" s="233"/>
      <c r="G21" s="234" t="s">
        <v>1876</v>
      </c>
      <c r="H21" s="236">
        <v>52000</v>
      </c>
      <c r="I21" s="236">
        <v>6047</v>
      </c>
      <c r="J21" s="322"/>
    </row>
    <row r="22" spans="1:10">
      <c r="A22" s="229">
        <v>600</v>
      </c>
      <c r="B22" s="230">
        <v>200</v>
      </c>
      <c r="C22" s="230">
        <v>100</v>
      </c>
      <c r="D22" s="230">
        <v>100</v>
      </c>
      <c r="E22" s="233">
        <v>90</v>
      </c>
      <c r="F22" s="233"/>
      <c r="G22" s="234" t="s">
        <v>1877</v>
      </c>
      <c r="H22" s="236">
        <v>0</v>
      </c>
      <c r="I22" s="236">
        <v>0</v>
      </c>
      <c r="J22" s="322"/>
    </row>
    <row r="23" spans="1:10" ht="25.5">
      <c r="A23" s="229">
        <v>600</v>
      </c>
      <c r="B23" s="230">
        <v>200</v>
      </c>
      <c r="C23" s="230">
        <v>100</v>
      </c>
      <c r="D23" s="238">
        <v>200</v>
      </c>
      <c r="E23" s="238"/>
      <c r="F23" s="238"/>
      <c r="G23" s="234" t="s">
        <v>306</v>
      </c>
      <c r="H23" s="236">
        <v>0</v>
      </c>
      <c r="I23" s="236">
        <v>0</v>
      </c>
      <c r="J23" s="322" t="s">
        <v>166</v>
      </c>
    </row>
    <row r="24" spans="1:10" ht="25.5">
      <c r="A24" s="229">
        <v>600</v>
      </c>
      <c r="B24" s="230">
        <v>200</v>
      </c>
      <c r="C24" s="230">
        <v>100</v>
      </c>
      <c r="D24" s="238">
        <v>300</v>
      </c>
      <c r="E24" s="238"/>
      <c r="F24" s="238"/>
      <c r="G24" s="234" t="s">
        <v>604</v>
      </c>
      <c r="H24" s="236">
        <v>0</v>
      </c>
      <c r="I24" s="236">
        <v>0</v>
      </c>
      <c r="J24" s="322" t="s">
        <v>167</v>
      </c>
    </row>
    <row r="25" spans="1:10">
      <c r="A25" s="229">
        <v>600</v>
      </c>
      <c r="B25" s="230">
        <v>200</v>
      </c>
      <c r="C25" s="230">
        <v>100</v>
      </c>
      <c r="D25" s="238">
        <v>400</v>
      </c>
      <c r="E25" s="238"/>
      <c r="F25" s="238"/>
      <c r="G25" s="234" t="s">
        <v>650</v>
      </c>
      <c r="H25" s="236">
        <v>7195</v>
      </c>
      <c r="I25" s="236">
        <v>33159</v>
      </c>
      <c r="J25" s="322" t="s">
        <v>168</v>
      </c>
    </row>
    <row r="26" spans="1:10">
      <c r="A26" s="229">
        <v>600</v>
      </c>
      <c r="B26" s="230">
        <v>200</v>
      </c>
      <c r="C26" s="230">
        <v>200</v>
      </c>
      <c r="D26" s="230"/>
      <c r="E26" s="230"/>
      <c r="F26" s="230"/>
      <c r="G26" s="231" t="s">
        <v>651</v>
      </c>
      <c r="H26" s="232">
        <v>0</v>
      </c>
      <c r="I26" s="232">
        <v>0</v>
      </c>
      <c r="J26" s="322"/>
    </row>
    <row r="27" spans="1:10" ht="25.5">
      <c r="A27" s="229">
        <v>600</v>
      </c>
      <c r="B27" s="230">
        <v>200</v>
      </c>
      <c r="C27" s="230">
        <v>200</v>
      </c>
      <c r="D27" s="238">
        <v>100</v>
      </c>
      <c r="E27" s="238"/>
      <c r="F27" s="238"/>
      <c r="G27" s="234" t="s">
        <v>652</v>
      </c>
      <c r="H27" s="236">
        <v>0</v>
      </c>
      <c r="I27" s="236">
        <v>0</v>
      </c>
      <c r="J27" s="322" t="s">
        <v>169</v>
      </c>
    </row>
    <row r="28" spans="1:10">
      <c r="A28" s="229">
        <v>600</v>
      </c>
      <c r="B28" s="230">
        <v>200</v>
      </c>
      <c r="C28" s="230">
        <v>200</v>
      </c>
      <c r="D28" s="238">
        <v>200</v>
      </c>
      <c r="E28" s="238"/>
      <c r="F28" s="238"/>
      <c r="G28" s="234" t="s">
        <v>653</v>
      </c>
      <c r="H28" s="236">
        <v>0</v>
      </c>
      <c r="I28" s="236">
        <v>0</v>
      </c>
      <c r="J28" s="322" t="s">
        <v>170</v>
      </c>
    </row>
    <row r="29" spans="1:10">
      <c r="A29" s="229">
        <v>600</v>
      </c>
      <c r="B29" s="230">
        <v>200</v>
      </c>
      <c r="C29" s="230">
        <v>300</v>
      </c>
      <c r="D29" s="230"/>
      <c r="E29" s="230"/>
      <c r="F29" s="230"/>
      <c r="G29" s="231" t="s">
        <v>654</v>
      </c>
      <c r="H29" s="232">
        <v>0</v>
      </c>
      <c r="I29" s="232">
        <v>0</v>
      </c>
      <c r="J29" s="322"/>
    </row>
    <row r="30" spans="1:10">
      <c r="A30" s="229">
        <v>600</v>
      </c>
      <c r="B30" s="230">
        <v>200</v>
      </c>
      <c r="C30" s="230">
        <v>300</v>
      </c>
      <c r="D30" s="230">
        <v>100</v>
      </c>
      <c r="E30" s="230"/>
      <c r="F30" s="230"/>
      <c r="G30" s="231" t="s">
        <v>1893</v>
      </c>
      <c r="H30" s="232">
        <v>0</v>
      </c>
      <c r="I30" s="232">
        <v>0</v>
      </c>
      <c r="J30" s="322" t="s">
        <v>171</v>
      </c>
    </row>
    <row r="31" spans="1:10">
      <c r="A31" s="229">
        <v>600</v>
      </c>
      <c r="B31" s="230">
        <v>200</v>
      </c>
      <c r="C31" s="230">
        <v>300</v>
      </c>
      <c r="D31" s="230">
        <v>100</v>
      </c>
      <c r="E31" s="233">
        <v>10</v>
      </c>
      <c r="F31" s="233"/>
      <c r="G31" s="234" t="s">
        <v>1894</v>
      </c>
      <c r="H31" s="236">
        <v>0</v>
      </c>
      <c r="I31" s="236">
        <v>0</v>
      </c>
      <c r="J31" s="322"/>
    </row>
    <row r="32" spans="1:10">
      <c r="A32" s="229">
        <v>600</v>
      </c>
      <c r="B32" s="230">
        <v>200</v>
      </c>
      <c r="C32" s="230">
        <v>300</v>
      </c>
      <c r="D32" s="230">
        <v>100</v>
      </c>
      <c r="E32" s="233">
        <v>20</v>
      </c>
      <c r="F32" s="233"/>
      <c r="G32" s="234" t="s">
        <v>1895</v>
      </c>
      <c r="H32" s="236">
        <v>0</v>
      </c>
      <c r="I32" s="236">
        <v>0</v>
      </c>
      <c r="J32" s="322"/>
    </row>
    <row r="33" spans="1:10">
      <c r="A33" s="229">
        <v>600</v>
      </c>
      <c r="B33" s="230">
        <v>200</v>
      </c>
      <c r="C33" s="230">
        <v>300</v>
      </c>
      <c r="D33" s="230">
        <v>100</v>
      </c>
      <c r="E33" s="233">
        <v>30</v>
      </c>
      <c r="F33" s="233"/>
      <c r="G33" s="234" t="s">
        <v>1896</v>
      </c>
      <c r="H33" s="236">
        <v>0</v>
      </c>
      <c r="I33" s="236">
        <v>0</v>
      </c>
      <c r="J33" s="322"/>
    </row>
    <row r="34" spans="1:10">
      <c r="A34" s="229">
        <v>600</v>
      </c>
      <c r="B34" s="230">
        <v>200</v>
      </c>
      <c r="C34" s="230">
        <v>300</v>
      </c>
      <c r="D34" s="230">
        <v>100</v>
      </c>
      <c r="E34" s="233">
        <v>40</v>
      </c>
      <c r="F34" s="233"/>
      <c r="G34" s="234" t="s">
        <v>1897</v>
      </c>
      <c r="H34" s="236">
        <v>0</v>
      </c>
      <c r="I34" s="236">
        <v>0</v>
      </c>
      <c r="J34" s="322"/>
    </row>
    <row r="35" spans="1:10">
      <c r="A35" s="229">
        <v>600</v>
      </c>
      <c r="B35" s="230">
        <v>200</v>
      </c>
      <c r="C35" s="230">
        <v>300</v>
      </c>
      <c r="D35" s="230">
        <v>100</v>
      </c>
      <c r="E35" s="233">
        <v>80</v>
      </c>
      <c r="F35" s="239"/>
      <c r="G35" s="234" t="s">
        <v>1898</v>
      </c>
      <c r="H35" s="236">
        <v>0</v>
      </c>
      <c r="I35" s="236">
        <v>0</v>
      </c>
      <c r="J35" s="322"/>
    </row>
    <row r="36" spans="1:10" ht="25.5">
      <c r="A36" s="229">
        <v>600</v>
      </c>
      <c r="B36" s="230">
        <v>200</v>
      </c>
      <c r="C36" s="230">
        <v>300</v>
      </c>
      <c r="D36" s="230">
        <v>100</v>
      </c>
      <c r="E36" s="233">
        <v>90</v>
      </c>
      <c r="F36" s="233"/>
      <c r="G36" s="234" t="s">
        <v>1899</v>
      </c>
      <c r="H36" s="236">
        <v>0</v>
      </c>
      <c r="I36" s="236">
        <v>0</v>
      </c>
      <c r="J36" s="322"/>
    </row>
    <row r="37" spans="1:10">
      <c r="A37" s="229">
        <v>600</v>
      </c>
      <c r="B37" s="230">
        <v>200</v>
      </c>
      <c r="C37" s="230">
        <v>300</v>
      </c>
      <c r="D37" s="238">
        <v>200</v>
      </c>
      <c r="E37" s="238"/>
      <c r="F37" s="238"/>
      <c r="G37" s="234" t="s">
        <v>1900</v>
      </c>
      <c r="H37" s="236">
        <v>0</v>
      </c>
      <c r="I37" s="236">
        <v>0</v>
      </c>
      <c r="J37" s="322" t="s">
        <v>172</v>
      </c>
    </row>
    <row r="38" spans="1:10">
      <c r="A38" s="229">
        <v>600</v>
      </c>
      <c r="B38" s="230">
        <v>200</v>
      </c>
      <c r="C38" s="230">
        <v>300</v>
      </c>
      <c r="D38" s="238">
        <v>300</v>
      </c>
      <c r="E38" s="238"/>
      <c r="F38" s="238"/>
      <c r="G38" s="234" t="s">
        <v>1901</v>
      </c>
      <c r="H38" s="236">
        <v>0</v>
      </c>
      <c r="I38" s="236">
        <v>0</v>
      </c>
      <c r="J38" s="322" t="s">
        <v>173</v>
      </c>
    </row>
    <row r="39" spans="1:10">
      <c r="A39" s="229">
        <v>600</v>
      </c>
      <c r="B39" s="230">
        <v>300</v>
      </c>
      <c r="C39" s="230"/>
      <c r="D39" s="230"/>
      <c r="E39" s="230"/>
      <c r="F39" s="230"/>
      <c r="G39" s="231" t="s">
        <v>1902</v>
      </c>
      <c r="H39" s="232">
        <v>0</v>
      </c>
      <c r="I39" s="232">
        <v>0</v>
      </c>
      <c r="J39" s="322"/>
    </row>
    <row r="40" spans="1:10">
      <c r="A40" s="229">
        <v>600</v>
      </c>
      <c r="B40" s="230">
        <v>300</v>
      </c>
      <c r="C40" s="238">
        <v>100</v>
      </c>
      <c r="D40" s="238"/>
      <c r="E40" s="238"/>
      <c r="F40" s="238"/>
      <c r="G40" s="234" t="s">
        <v>1903</v>
      </c>
      <c r="H40" s="236">
        <v>2509247</v>
      </c>
      <c r="I40" s="236">
        <v>2443087</v>
      </c>
      <c r="J40" s="322" t="s">
        <v>174</v>
      </c>
    </row>
    <row r="41" spans="1:10">
      <c r="A41" s="229">
        <v>600</v>
      </c>
      <c r="B41" s="230">
        <v>300</v>
      </c>
      <c r="C41" s="238">
        <v>200</v>
      </c>
      <c r="D41" s="238"/>
      <c r="E41" s="238"/>
      <c r="F41" s="238"/>
      <c r="G41" s="234" t="s">
        <v>1904</v>
      </c>
      <c r="H41" s="236">
        <v>995689</v>
      </c>
      <c r="I41" s="236">
        <v>1336257</v>
      </c>
      <c r="J41" s="322" t="s">
        <v>175</v>
      </c>
    </row>
    <row r="42" spans="1:10">
      <c r="A42" s="229">
        <v>600</v>
      </c>
      <c r="B42" s="230">
        <v>300</v>
      </c>
      <c r="C42" s="230">
        <v>300</v>
      </c>
      <c r="D42" s="230"/>
      <c r="E42" s="230"/>
      <c r="F42" s="230"/>
      <c r="G42" s="231" t="s">
        <v>1905</v>
      </c>
      <c r="H42" s="232">
        <v>0</v>
      </c>
      <c r="I42" s="232">
        <v>0</v>
      </c>
      <c r="J42" s="322" t="s">
        <v>176</v>
      </c>
    </row>
    <row r="43" spans="1:10">
      <c r="A43" s="229">
        <v>600</v>
      </c>
      <c r="B43" s="230">
        <v>300</v>
      </c>
      <c r="C43" s="230">
        <v>300</v>
      </c>
      <c r="D43" s="233">
        <v>100</v>
      </c>
      <c r="E43" s="233"/>
      <c r="F43" s="233"/>
      <c r="G43" s="234" t="s">
        <v>1906</v>
      </c>
      <c r="H43" s="236">
        <v>1248591</v>
      </c>
      <c r="I43" s="236">
        <v>90000</v>
      </c>
      <c r="J43" s="322"/>
    </row>
    <row r="44" spans="1:10">
      <c r="A44" s="229">
        <v>600</v>
      </c>
      <c r="B44" s="230">
        <v>300</v>
      </c>
      <c r="C44" s="230">
        <v>300</v>
      </c>
      <c r="D44" s="233">
        <v>900</v>
      </c>
      <c r="E44" s="233"/>
      <c r="F44" s="233"/>
      <c r="G44" s="234" t="s">
        <v>1907</v>
      </c>
      <c r="H44" s="236">
        <v>515520</v>
      </c>
      <c r="I44" s="236">
        <v>1964848</v>
      </c>
      <c r="J44" s="322"/>
    </row>
    <row r="45" spans="1:10">
      <c r="A45" s="229">
        <v>600</v>
      </c>
      <c r="B45" s="230">
        <v>300</v>
      </c>
      <c r="C45" s="238">
        <v>400</v>
      </c>
      <c r="D45" s="238"/>
      <c r="E45" s="238"/>
      <c r="F45" s="238"/>
      <c r="G45" s="234" t="s">
        <v>1908</v>
      </c>
      <c r="H45" s="236">
        <v>233497</v>
      </c>
      <c r="I45" s="236">
        <v>157627</v>
      </c>
      <c r="J45" s="322" t="s">
        <v>177</v>
      </c>
    </row>
    <row r="46" spans="1:10">
      <c r="A46" s="229">
        <v>600</v>
      </c>
      <c r="B46" s="238">
        <v>400</v>
      </c>
      <c r="C46" s="238"/>
      <c r="D46" s="238"/>
      <c r="E46" s="238"/>
      <c r="F46" s="238"/>
      <c r="G46" s="234" t="s">
        <v>1909</v>
      </c>
      <c r="H46" s="236">
        <v>7500</v>
      </c>
      <c r="I46" s="236">
        <v>29533</v>
      </c>
      <c r="J46" s="322" t="s">
        <v>178</v>
      </c>
    </row>
    <row r="47" spans="1:10" s="228" customFormat="1">
      <c r="A47" s="222">
        <v>610</v>
      </c>
      <c r="B47" s="223">
        <v>0</v>
      </c>
      <c r="C47" s="223">
        <v>0</v>
      </c>
      <c r="D47" s="223">
        <v>0</v>
      </c>
      <c r="E47" s="223">
        <v>0</v>
      </c>
      <c r="F47" s="223">
        <v>0</v>
      </c>
      <c r="G47" s="224" t="s">
        <v>1910</v>
      </c>
      <c r="H47" s="315">
        <v>0</v>
      </c>
      <c r="I47" s="226">
        <v>0</v>
      </c>
      <c r="J47" s="322"/>
    </row>
    <row r="48" spans="1:10" ht="25.5">
      <c r="A48" s="229">
        <v>610</v>
      </c>
      <c r="B48" s="238">
        <v>100</v>
      </c>
      <c r="C48" s="238"/>
      <c r="D48" s="238"/>
      <c r="E48" s="238"/>
      <c r="F48" s="238"/>
      <c r="G48" s="234" t="s">
        <v>1911</v>
      </c>
      <c r="H48" s="236">
        <v>0</v>
      </c>
      <c r="I48" s="236">
        <v>0</v>
      </c>
      <c r="J48" s="322" t="s">
        <v>179</v>
      </c>
    </row>
    <row r="49" spans="1:10">
      <c r="A49" s="229">
        <v>610</v>
      </c>
      <c r="B49" s="238">
        <v>200</v>
      </c>
      <c r="C49" s="238"/>
      <c r="D49" s="238"/>
      <c r="E49" s="238"/>
      <c r="F49" s="238"/>
      <c r="G49" s="234" t="s">
        <v>1912</v>
      </c>
      <c r="H49" s="236">
        <v>0</v>
      </c>
      <c r="I49" s="236">
        <v>0</v>
      </c>
      <c r="J49" s="322" t="s">
        <v>180</v>
      </c>
    </row>
    <row r="50" spans="1:10" s="228" customFormat="1">
      <c r="A50" s="222">
        <v>620</v>
      </c>
      <c r="B50" s="223">
        <v>0</v>
      </c>
      <c r="C50" s="223">
        <v>0</v>
      </c>
      <c r="D50" s="223">
        <v>0</v>
      </c>
      <c r="E50" s="223">
        <v>0</v>
      </c>
      <c r="F50" s="223">
        <v>0</v>
      </c>
      <c r="G50" s="224" t="s">
        <v>135</v>
      </c>
      <c r="H50" s="315">
        <v>0</v>
      </c>
      <c r="I50" s="226">
        <v>0</v>
      </c>
      <c r="J50" s="322"/>
    </row>
    <row r="51" spans="1:10" ht="25.5">
      <c r="A51" s="229">
        <v>620</v>
      </c>
      <c r="B51" s="238">
        <v>100</v>
      </c>
      <c r="C51" s="238"/>
      <c r="D51" s="238"/>
      <c r="E51" s="238"/>
      <c r="F51" s="238"/>
      <c r="G51" s="234" t="s">
        <v>1913</v>
      </c>
      <c r="H51" s="236">
        <v>12162</v>
      </c>
      <c r="I51" s="236">
        <v>3737</v>
      </c>
      <c r="J51" s="322" t="s">
        <v>181</v>
      </c>
    </row>
    <row r="52" spans="1:10" ht="25.5">
      <c r="A52" s="229">
        <v>620</v>
      </c>
      <c r="B52" s="238">
        <v>200</v>
      </c>
      <c r="C52" s="238"/>
      <c r="D52" s="238"/>
      <c r="E52" s="238"/>
      <c r="F52" s="238"/>
      <c r="G52" s="234" t="s">
        <v>1914</v>
      </c>
      <c r="H52" s="236">
        <v>0</v>
      </c>
      <c r="I52" s="236">
        <v>0</v>
      </c>
      <c r="J52" s="322" t="s">
        <v>182</v>
      </c>
    </row>
    <row r="53" spans="1:10">
      <c r="A53" s="229">
        <v>620</v>
      </c>
      <c r="B53" s="238">
        <v>300</v>
      </c>
      <c r="C53" s="238"/>
      <c r="D53" s="238"/>
      <c r="E53" s="238"/>
      <c r="F53" s="238"/>
      <c r="G53" s="234" t="s">
        <v>1915</v>
      </c>
      <c r="H53" s="236">
        <v>1475513</v>
      </c>
      <c r="I53" s="236">
        <v>1062300</v>
      </c>
      <c r="J53" s="322" t="s">
        <v>183</v>
      </c>
    </row>
    <row r="54" spans="1:10">
      <c r="A54" s="229">
        <v>620</v>
      </c>
      <c r="B54" s="238">
        <v>400</v>
      </c>
      <c r="C54" s="238"/>
      <c r="D54" s="238"/>
      <c r="E54" s="238"/>
      <c r="F54" s="238"/>
      <c r="G54" s="234" t="s">
        <v>1916</v>
      </c>
      <c r="H54" s="236">
        <v>7206</v>
      </c>
      <c r="I54" s="236">
        <v>68465</v>
      </c>
      <c r="J54" s="322" t="s">
        <v>187</v>
      </c>
    </row>
    <row r="55" spans="1:10" s="228" customFormat="1">
      <c r="A55" s="222">
        <v>630</v>
      </c>
      <c r="B55" s="223">
        <v>0</v>
      </c>
      <c r="C55" s="223">
        <v>0</v>
      </c>
      <c r="D55" s="223">
        <v>0</v>
      </c>
      <c r="E55" s="223">
        <v>0</v>
      </c>
      <c r="F55" s="223">
        <v>0</v>
      </c>
      <c r="G55" s="224" t="s">
        <v>136</v>
      </c>
      <c r="H55" s="315">
        <v>0</v>
      </c>
      <c r="I55" s="226">
        <v>0</v>
      </c>
      <c r="J55" s="322"/>
    </row>
    <row r="56" spans="1:10" ht="25.5">
      <c r="A56" s="229">
        <v>630</v>
      </c>
      <c r="B56" s="230">
        <v>100</v>
      </c>
      <c r="C56" s="230"/>
      <c r="D56" s="230"/>
      <c r="E56" s="230"/>
      <c r="F56" s="230"/>
      <c r="G56" s="231" t="s">
        <v>1917</v>
      </c>
      <c r="H56" s="232">
        <v>0</v>
      </c>
      <c r="I56" s="232">
        <v>0</v>
      </c>
      <c r="J56" s="322"/>
    </row>
    <row r="57" spans="1:10" ht="25.5">
      <c r="A57" s="229">
        <v>630</v>
      </c>
      <c r="B57" s="230">
        <v>100</v>
      </c>
      <c r="C57" s="230">
        <v>100</v>
      </c>
      <c r="D57" s="230"/>
      <c r="E57" s="230"/>
      <c r="F57" s="230"/>
      <c r="G57" s="231" t="s">
        <v>1918</v>
      </c>
      <c r="H57" s="232">
        <v>0</v>
      </c>
      <c r="I57" s="232">
        <v>0</v>
      </c>
      <c r="J57" s="322"/>
    </row>
    <row r="58" spans="1:10">
      <c r="A58" s="229">
        <v>630</v>
      </c>
      <c r="B58" s="230">
        <v>100</v>
      </c>
      <c r="C58" s="230">
        <v>100</v>
      </c>
      <c r="D58" s="230">
        <v>100</v>
      </c>
      <c r="E58" s="230"/>
      <c r="F58" s="230"/>
      <c r="G58" s="231" t="s">
        <v>1919</v>
      </c>
      <c r="H58" s="232">
        <v>0</v>
      </c>
      <c r="I58" s="232">
        <v>0</v>
      </c>
      <c r="J58" s="322" t="s">
        <v>188</v>
      </c>
    </row>
    <row r="59" spans="1:10">
      <c r="A59" s="229">
        <v>630</v>
      </c>
      <c r="B59" s="230">
        <v>100</v>
      </c>
      <c r="C59" s="230">
        <v>100</v>
      </c>
      <c r="D59" s="230">
        <v>100</v>
      </c>
      <c r="E59" s="233">
        <v>10</v>
      </c>
      <c r="F59" s="233"/>
      <c r="G59" s="234" t="s">
        <v>1920</v>
      </c>
      <c r="H59" s="236">
        <v>19662424</v>
      </c>
      <c r="I59" s="236">
        <v>18909144</v>
      </c>
      <c r="J59" s="322"/>
    </row>
    <row r="60" spans="1:10">
      <c r="A60" s="229">
        <v>630</v>
      </c>
      <c r="B60" s="230">
        <v>100</v>
      </c>
      <c r="C60" s="230">
        <v>100</v>
      </c>
      <c r="D60" s="230">
        <v>100</v>
      </c>
      <c r="E60" s="233">
        <v>20</v>
      </c>
      <c r="F60" s="233"/>
      <c r="G60" s="234" t="s">
        <v>1921</v>
      </c>
      <c r="H60" s="236">
        <v>0</v>
      </c>
      <c r="I60" s="236">
        <v>0</v>
      </c>
      <c r="J60" s="322"/>
    </row>
    <row r="61" spans="1:10">
      <c r="A61" s="229">
        <v>630</v>
      </c>
      <c r="B61" s="230">
        <v>100</v>
      </c>
      <c r="C61" s="230">
        <v>100</v>
      </c>
      <c r="D61" s="230">
        <v>200</v>
      </c>
      <c r="E61" s="230"/>
      <c r="F61" s="230"/>
      <c r="G61" s="231" t="s">
        <v>678</v>
      </c>
      <c r="H61" s="232">
        <v>0</v>
      </c>
      <c r="I61" s="232">
        <v>0</v>
      </c>
      <c r="J61" s="322" t="s">
        <v>189</v>
      </c>
    </row>
    <row r="62" spans="1:10">
      <c r="A62" s="229">
        <v>630</v>
      </c>
      <c r="B62" s="230">
        <v>100</v>
      </c>
      <c r="C62" s="230">
        <v>100</v>
      </c>
      <c r="D62" s="230">
        <v>200</v>
      </c>
      <c r="E62" s="233">
        <v>10</v>
      </c>
      <c r="F62" s="233"/>
      <c r="G62" s="234" t="s">
        <v>679</v>
      </c>
      <c r="H62" s="236">
        <v>4772624</v>
      </c>
      <c r="I62" s="236">
        <v>4003639</v>
      </c>
      <c r="J62" s="322"/>
    </row>
    <row r="63" spans="1:10">
      <c r="A63" s="229">
        <v>630</v>
      </c>
      <c r="B63" s="230">
        <v>100</v>
      </c>
      <c r="C63" s="230">
        <v>100</v>
      </c>
      <c r="D63" s="230">
        <v>200</v>
      </c>
      <c r="E63" s="233">
        <v>20</v>
      </c>
      <c r="F63" s="233"/>
      <c r="G63" s="234" t="s">
        <v>1930</v>
      </c>
      <c r="H63" s="236">
        <v>1376206</v>
      </c>
      <c r="I63" s="236">
        <v>1118518</v>
      </c>
      <c r="J63" s="322"/>
    </row>
    <row r="64" spans="1:10">
      <c r="A64" s="229">
        <v>630</v>
      </c>
      <c r="B64" s="230">
        <v>100</v>
      </c>
      <c r="C64" s="230">
        <v>100</v>
      </c>
      <c r="D64" s="238">
        <v>300</v>
      </c>
      <c r="E64" s="238"/>
      <c r="F64" s="238"/>
      <c r="G64" s="234" t="s">
        <v>1931</v>
      </c>
      <c r="H64" s="236">
        <v>0</v>
      </c>
      <c r="I64" s="236">
        <v>0</v>
      </c>
      <c r="J64" s="322" t="s">
        <v>190</v>
      </c>
    </row>
    <row r="65" spans="1:10">
      <c r="A65" s="229">
        <v>630</v>
      </c>
      <c r="B65" s="230">
        <v>100</v>
      </c>
      <c r="C65" s="230">
        <v>100</v>
      </c>
      <c r="D65" s="238">
        <v>400</v>
      </c>
      <c r="E65" s="238"/>
      <c r="F65" s="238"/>
      <c r="G65" s="234" t="s">
        <v>1932</v>
      </c>
      <c r="H65" s="236">
        <v>111567</v>
      </c>
      <c r="I65" s="236">
        <v>26240</v>
      </c>
      <c r="J65" s="322" t="s">
        <v>191</v>
      </c>
    </row>
    <row r="66" spans="1:10">
      <c r="A66" s="229">
        <v>630</v>
      </c>
      <c r="B66" s="230">
        <v>100</v>
      </c>
      <c r="C66" s="230">
        <v>100</v>
      </c>
      <c r="D66" s="238">
        <v>500</v>
      </c>
      <c r="E66" s="238"/>
      <c r="F66" s="238"/>
      <c r="G66" s="234" t="s">
        <v>1933</v>
      </c>
      <c r="H66" s="236">
        <v>0</v>
      </c>
      <c r="I66" s="236">
        <v>0</v>
      </c>
      <c r="J66" s="322" t="s">
        <v>192</v>
      </c>
    </row>
    <row r="67" spans="1:10">
      <c r="A67" s="229">
        <v>630</v>
      </c>
      <c r="B67" s="230">
        <v>100</v>
      </c>
      <c r="C67" s="230">
        <v>100</v>
      </c>
      <c r="D67" s="238">
        <v>600</v>
      </c>
      <c r="E67" s="238"/>
      <c r="F67" s="238"/>
      <c r="G67" s="234" t="s">
        <v>1934</v>
      </c>
      <c r="H67" s="236">
        <v>0</v>
      </c>
      <c r="I67" s="236">
        <v>0</v>
      </c>
      <c r="J67" s="322" t="s">
        <v>193</v>
      </c>
    </row>
    <row r="68" spans="1:10">
      <c r="A68" s="229">
        <v>630</v>
      </c>
      <c r="B68" s="230">
        <v>100</v>
      </c>
      <c r="C68" s="230">
        <v>100</v>
      </c>
      <c r="D68" s="238">
        <v>700</v>
      </c>
      <c r="E68" s="238"/>
      <c r="F68" s="238"/>
      <c r="G68" s="234" t="s">
        <v>1935</v>
      </c>
      <c r="H68" s="236">
        <v>0</v>
      </c>
      <c r="I68" s="236">
        <v>0</v>
      </c>
      <c r="J68" s="322" t="s">
        <v>194</v>
      </c>
    </row>
    <row r="69" spans="1:10">
      <c r="A69" s="229">
        <v>630</v>
      </c>
      <c r="B69" s="230">
        <v>100</v>
      </c>
      <c r="C69" s="230">
        <v>100</v>
      </c>
      <c r="D69" s="238">
        <v>800</v>
      </c>
      <c r="E69" s="238"/>
      <c r="F69" s="238"/>
      <c r="G69" s="234" t="s">
        <v>1936</v>
      </c>
      <c r="H69" s="236">
        <v>0</v>
      </c>
      <c r="I69" s="236">
        <v>0</v>
      </c>
      <c r="J69" s="322" t="s">
        <v>195</v>
      </c>
    </row>
    <row r="70" spans="1:10">
      <c r="A70" s="229">
        <v>630</v>
      </c>
      <c r="B70" s="230">
        <v>100</v>
      </c>
      <c r="C70" s="230">
        <v>100</v>
      </c>
      <c r="D70" s="230">
        <v>900</v>
      </c>
      <c r="E70" s="230"/>
      <c r="F70" s="230"/>
      <c r="G70" s="231" t="s">
        <v>1937</v>
      </c>
      <c r="H70" s="232">
        <v>0</v>
      </c>
      <c r="I70" s="232">
        <v>0</v>
      </c>
      <c r="J70" s="322" t="s">
        <v>196</v>
      </c>
    </row>
    <row r="71" spans="1:10">
      <c r="A71" s="229">
        <v>630</v>
      </c>
      <c r="B71" s="230">
        <v>100</v>
      </c>
      <c r="C71" s="230">
        <v>100</v>
      </c>
      <c r="D71" s="230">
        <v>900</v>
      </c>
      <c r="E71" s="233">
        <v>10</v>
      </c>
      <c r="F71" s="233"/>
      <c r="G71" s="234" t="s">
        <v>1938</v>
      </c>
      <c r="H71" s="236">
        <v>14390</v>
      </c>
      <c r="I71" s="236">
        <v>7479</v>
      </c>
      <c r="J71" s="322"/>
    </row>
    <row r="72" spans="1:10">
      <c r="A72" s="229">
        <v>630</v>
      </c>
      <c r="B72" s="230">
        <v>100</v>
      </c>
      <c r="C72" s="230">
        <v>100</v>
      </c>
      <c r="D72" s="230">
        <v>900</v>
      </c>
      <c r="E72" s="233">
        <v>90</v>
      </c>
      <c r="F72" s="233"/>
      <c r="G72" s="234" t="s">
        <v>1937</v>
      </c>
      <c r="H72" s="236">
        <v>146553</v>
      </c>
      <c r="I72" s="236">
        <v>88166</v>
      </c>
      <c r="J72" s="322"/>
    </row>
    <row r="73" spans="1:10" ht="25.5">
      <c r="A73" s="229">
        <v>630</v>
      </c>
      <c r="B73" s="230">
        <v>100</v>
      </c>
      <c r="C73" s="238">
        <v>200</v>
      </c>
      <c r="D73" s="238"/>
      <c r="E73" s="238"/>
      <c r="F73" s="238"/>
      <c r="G73" s="234" t="s">
        <v>1939</v>
      </c>
      <c r="H73" s="236">
        <v>0</v>
      </c>
      <c r="I73" s="236">
        <v>0</v>
      </c>
      <c r="J73" s="322" t="s">
        <v>197</v>
      </c>
    </row>
    <row r="74" spans="1:10" ht="25.5">
      <c r="A74" s="229">
        <v>630</v>
      </c>
      <c r="B74" s="230">
        <v>100</v>
      </c>
      <c r="C74" s="230">
        <v>300</v>
      </c>
      <c r="D74" s="230"/>
      <c r="E74" s="230"/>
      <c r="F74" s="230"/>
      <c r="G74" s="231" t="s">
        <v>1940</v>
      </c>
      <c r="H74" s="232">
        <v>0</v>
      </c>
      <c r="I74" s="232">
        <v>0</v>
      </c>
      <c r="J74" s="322"/>
    </row>
    <row r="75" spans="1:10">
      <c r="A75" s="229">
        <v>630</v>
      </c>
      <c r="B75" s="230">
        <v>100</v>
      </c>
      <c r="C75" s="230">
        <v>300</v>
      </c>
      <c r="D75" s="230">
        <v>100</v>
      </c>
      <c r="E75" s="230"/>
      <c r="F75" s="230"/>
      <c r="G75" s="231" t="s">
        <v>1919</v>
      </c>
      <c r="H75" s="232">
        <v>0</v>
      </c>
      <c r="I75" s="232">
        <v>0</v>
      </c>
      <c r="J75" s="322" t="s">
        <v>700</v>
      </c>
    </row>
    <row r="76" spans="1:10">
      <c r="A76" s="229">
        <v>630</v>
      </c>
      <c r="B76" s="230">
        <v>100</v>
      </c>
      <c r="C76" s="230">
        <v>300</v>
      </c>
      <c r="D76" s="230">
        <v>100</v>
      </c>
      <c r="E76" s="233">
        <v>10</v>
      </c>
      <c r="F76" s="233"/>
      <c r="G76" s="234" t="s">
        <v>1941</v>
      </c>
      <c r="H76" s="236">
        <v>4241979</v>
      </c>
      <c r="I76" s="236">
        <v>3707661</v>
      </c>
      <c r="J76" s="322"/>
    </row>
    <row r="77" spans="1:10">
      <c r="A77" s="229">
        <v>630</v>
      </c>
      <c r="B77" s="230">
        <v>100</v>
      </c>
      <c r="C77" s="230">
        <v>300</v>
      </c>
      <c r="D77" s="230">
        <v>100</v>
      </c>
      <c r="E77" s="233">
        <v>20</v>
      </c>
      <c r="F77" s="233"/>
      <c r="G77" s="234" t="s">
        <v>1921</v>
      </c>
      <c r="H77" s="236">
        <v>0</v>
      </c>
      <c r="I77" s="236">
        <v>0</v>
      </c>
      <c r="J77" s="322"/>
    </row>
    <row r="78" spans="1:10">
      <c r="A78" s="229">
        <v>630</v>
      </c>
      <c r="B78" s="230">
        <v>100</v>
      </c>
      <c r="C78" s="230">
        <v>300</v>
      </c>
      <c r="D78" s="230">
        <v>150</v>
      </c>
      <c r="E78" s="230"/>
      <c r="F78" s="230"/>
      <c r="G78" s="231" t="s">
        <v>1942</v>
      </c>
      <c r="H78" s="232">
        <v>0</v>
      </c>
      <c r="I78" s="232">
        <v>0</v>
      </c>
      <c r="J78" s="322" t="s">
        <v>701</v>
      </c>
    </row>
    <row r="79" spans="1:10">
      <c r="A79" s="229">
        <v>630</v>
      </c>
      <c r="B79" s="230">
        <v>100</v>
      </c>
      <c r="C79" s="230">
        <v>300</v>
      </c>
      <c r="D79" s="230">
        <v>150</v>
      </c>
      <c r="E79" s="233">
        <v>100</v>
      </c>
      <c r="F79" s="233"/>
      <c r="G79" s="234" t="s">
        <v>1943</v>
      </c>
      <c r="H79" s="236">
        <v>657228</v>
      </c>
      <c r="I79" s="236">
        <v>286242</v>
      </c>
      <c r="J79" s="322"/>
    </row>
    <row r="80" spans="1:10">
      <c r="A80" s="229">
        <v>630</v>
      </c>
      <c r="B80" s="230">
        <v>100</v>
      </c>
      <c r="C80" s="230">
        <v>300</v>
      </c>
      <c r="D80" s="230">
        <v>150</v>
      </c>
      <c r="E80" s="233">
        <v>200</v>
      </c>
      <c r="F80" s="233"/>
      <c r="G80" s="234" t="s">
        <v>1930</v>
      </c>
      <c r="H80" s="236">
        <v>46557</v>
      </c>
      <c r="I80" s="236">
        <v>31545</v>
      </c>
      <c r="J80" s="322"/>
    </row>
    <row r="81" spans="1:10">
      <c r="A81" s="229">
        <v>630</v>
      </c>
      <c r="B81" s="230">
        <v>100</v>
      </c>
      <c r="C81" s="230">
        <v>300</v>
      </c>
      <c r="D81" s="238">
        <v>200</v>
      </c>
      <c r="E81" s="238"/>
      <c r="F81" s="238"/>
      <c r="G81" s="234" t="s">
        <v>1944</v>
      </c>
      <c r="H81" s="236">
        <v>0</v>
      </c>
      <c r="I81" s="236">
        <v>0</v>
      </c>
      <c r="J81" s="322" t="s">
        <v>702</v>
      </c>
    </row>
    <row r="82" spans="1:10">
      <c r="A82" s="229">
        <v>630</v>
      </c>
      <c r="B82" s="230">
        <v>100</v>
      </c>
      <c r="C82" s="230">
        <v>300</v>
      </c>
      <c r="D82" s="238">
        <v>250</v>
      </c>
      <c r="E82" s="238"/>
      <c r="F82" s="238"/>
      <c r="G82" s="234" t="s">
        <v>1932</v>
      </c>
      <c r="H82" s="236">
        <v>88464</v>
      </c>
      <c r="I82" s="236">
        <v>89896</v>
      </c>
      <c r="J82" s="322" t="s">
        <v>703</v>
      </c>
    </row>
    <row r="83" spans="1:10">
      <c r="A83" s="229">
        <v>630</v>
      </c>
      <c r="B83" s="230">
        <v>100</v>
      </c>
      <c r="C83" s="230">
        <v>300</v>
      </c>
      <c r="D83" s="238">
        <v>300</v>
      </c>
      <c r="E83" s="238"/>
      <c r="F83" s="238"/>
      <c r="G83" s="234" t="s">
        <v>1945</v>
      </c>
      <c r="H83" s="236">
        <v>0</v>
      </c>
      <c r="I83" s="236">
        <v>0</v>
      </c>
      <c r="J83" s="322" t="s">
        <v>704</v>
      </c>
    </row>
    <row r="84" spans="1:10">
      <c r="A84" s="229">
        <v>630</v>
      </c>
      <c r="B84" s="230">
        <v>100</v>
      </c>
      <c r="C84" s="230">
        <v>300</v>
      </c>
      <c r="D84" s="238">
        <v>350</v>
      </c>
      <c r="E84" s="238"/>
      <c r="F84" s="238"/>
      <c r="G84" s="234" t="s">
        <v>1946</v>
      </c>
      <c r="H84" s="236">
        <v>0</v>
      </c>
      <c r="I84" s="236">
        <v>0</v>
      </c>
      <c r="J84" s="322" t="s">
        <v>211</v>
      </c>
    </row>
    <row r="85" spans="1:10">
      <c r="A85" s="229">
        <v>630</v>
      </c>
      <c r="B85" s="230">
        <v>100</v>
      </c>
      <c r="C85" s="230">
        <v>300</v>
      </c>
      <c r="D85" s="238">
        <v>400</v>
      </c>
      <c r="E85" s="238"/>
      <c r="F85" s="238"/>
      <c r="G85" s="234" t="s">
        <v>1947</v>
      </c>
      <c r="H85" s="236">
        <v>0</v>
      </c>
      <c r="I85" s="236">
        <v>0</v>
      </c>
      <c r="J85" s="322" t="s">
        <v>212</v>
      </c>
    </row>
    <row r="86" spans="1:10">
      <c r="A86" s="229">
        <v>630</v>
      </c>
      <c r="B86" s="230">
        <v>100</v>
      </c>
      <c r="C86" s="230">
        <v>300</v>
      </c>
      <c r="D86" s="238">
        <v>450</v>
      </c>
      <c r="E86" s="238"/>
      <c r="F86" s="238"/>
      <c r="G86" s="234" t="s">
        <v>1948</v>
      </c>
      <c r="H86" s="236">
        <v>0</v>
      </c>
      <c r="I86" s="236">
        <v>0</v>
      </c>
      <c r="J86" s="322" t="s">
        <v>213</v>
      </c>
    </row>
    <row r="87" spans="1:10">
      <c r="A87" s="229">
        <v>630</v>
      </c>
      <c r="B87" s="230">
        <v>100</v>
      </c>
      <c r="C87" s="230">
        <v>300</v>
      </c>
      <c r="D87" s="238">
        <v>500</v>
      </c>
      <c r="E87" s="238"/>
      <c r="F87" s="238"/>
      <c r="G87" s="234" t="s">
        <v>1949</v>
      </c>
      <c r="H87" s="236">
        <v>950</v>
      </c>
      <c r="I87" s="236">
        <v>1338</v>
      </c>
      <c r="J87" s="322" t="s">
        <v>214</v>
      </c>
    </row>
    <row r="88" spans="1:10">
      <c r="A88" s="229">
        <v>630</v>
      </c>
      <c r="B88" s="230">
        <v>100</v>
      </c>
      <c r="C88" s="230">
        <v>300</v>
      </c>
      <c r="D88" s="238">
        <v>550</v>
      </c>
      <c r="E88" s="238"/>
      <c r="F88" s="238"/>
      <c r="G88" s="234" t="s">
        <v>1950</v>
      </c>
      <c r="H88" s="236">
        <v>0</v>
      </c>
      <c r="I88" s="236">
        <v>0</v>
      </c>
      <c r="J88" s="322" t="s">
        <v>215</v>
      </c>
    </row>
    <row r="89" spans="1:10">
      <c r="A89" s="229">
        <v>630</v>
      </c>
      <c r="B89" s="230">
        <v>100</v>
      </c>
      <c r="C89" s="230">
        <v>300</v>
      </c>
      <c r="D89" s="238">
        <v>600</v>
      </c>
      <c r="E89" s="238"/>
      <c r="F89" s="238"/>
      <c r="G89" s="234" t="s">
        <v>720</v>
      </c>
      <c r="H89" s="236">
        <v>0</v>
      </c>
      <c r="I89" s="236">
        <v>0</v>
      </c>
      <c r="J89" s="322" t="s">
        <v>216</v>
      </c>
    </row>
    <row r="90" spans="1:10" ht="25.5">
      <c r="A90" s="229">
        <v>630</v>
      </c>
      <c r="B90" s="230">
        <v>100</v>
      </c>
      <c r="C90" s="230">
        <v>300</v>
      </c>
      <c r="D90" s="230">
        <v>650</v>
      </c>
      <c r="E90" s="230"/>
      <c r="F90" s="230"/>
      <c r="G90" s="231" t="s">
        <v>721</v>
      </c>
      <c r="H90" s="232">
        <v>0</v>
      </c>
      <c r="I90" s="232">
        <v>0</v>
      </c>
      <c r="J90" s="322"/>
    </row>
    <row r="91" spans="1:10">
      <c r="A91" s="229">
        <v>630</v>
      </c>
      <c r="B91" s="230">
        <v>100</v>
      </c>
      <c r="C91" s="230">
        <v>300</v>
      </c>
      <c r="D91" s="230">
        <v>650</v>
      </c>
      <c r="E91" s="238">
        <v>10</v>
      </c>
      <c r="F91" s="238"/>
      <c r="G91" s="234" t="s">
        <v>722</v>
      </c>
      <c r="H91" s="236">
        <v>0</v>
      </c>
      <c r="I91" s="236">
        <v>0</v>
      </c>
      <c r="J91" s="322" t="s">
        <v>754</v>
      </c>
    </row>
    <row r="92" spans="1:10" ht="25.5">
      <c r="A92" s="229">
        <v>630</v>
      </c>
      <c r="B92" s="230">
        <v>100</v>
      </c>
      <c r="C92" s="230">
        <v>300</v>
      </c>
      <c r="D92" s="230">
        <v>650</v>
      </c>
      <c r="E92" s="230">
        <v>20</v>
      </c>
      <c r="F92" s="230"/>
      <c r="G92" s="231" t="s">
        <v>723</v>
      </c>
      <c r="H92" s="232">
        <v>0</v>
      </c>
      <c r="I92" s="232">
        <v>0</v>
      </c>
      <c r="J92" s="322" t="s">
        <v>755</v>
      </c>
    </row>
    <row r="93" spans="1:10">
      <c r="A93" s="229">
        <v>630</v>
      </c>
      <c r="B93" s="230">
        <v>100</v>
      </c>
      <c r="C93" s="230">
        <v>300</v>
      </c>
      <c r="D93" s="230">
        <v>650</v>
      </c>
      <c r="E93" s="230">
        <v>20</v>
      </c>
      <c r="F93" s="233">
        <v>10</v>
      </c>
      <c r="G93" s="234" t="s">
        <v>1938</v>
      </c>
      <c r="H93" s="236">
        <v>0</v>
      </c>
      <c r="I93" s="236">
        <v>0</v>
      </c>
      <c r="J93" s="322"/>
    </row>
    <row r="94" spans="1:10" ht="25.5">
      <c r="A94" s="229">
        <v>630</v>
      </c>
      <c r="B94" s="230">
        <v>100</v>
      </c>
      <c r="C94" s="230">
        <v>300</v>
      </c>
      <c r="D94" s="230">
        <v>650</v>
      </c>
      <c r="E94" s="230">
        <v>20</v>
      </c>
      <c r="F94" s="233">
        <v>20</v>
      </c>
      <c r="G94" s="234" t="s">
        <v>723</v>
      </c>
      <c r="H94" s="236">
        <v>107099</v>
      </c>
      <c r="I94" s="236">
        <v>89598</v>
      </c>
      <c r="J94" s="322"/>
    </row>
    <row r="95" spans="1:10">
      <c r="A95" s="229">
        <v>630</v>
      </c>
      <c r="B95" s="230">
        <v>100</v>
      </c>
      <c r="C95" s="230">
        <v>300</v>
      </c>
      <c r="D95" s="238">
        <v>700</v>
      </c>
      <c r="E95" s="238"/>
      <c r="F95" s="238"/>
      <c r="G95" s="234" t="s">
        <v>724</v>
      </c>
      <c r="H95" s="236">
        <v>307584</v>
      </c>
      <c r="I95" s="236">
        <v>0</v>
      </c>
      <c r="J95" s="322" t="s">
        <v>756</v>
      </c>
    </row>
    <row r="96" spans="1:10" ht="25.5">
      <c r="A96" s="229">
        <v>630</v>
      </c>
      <c r="B96" s="230">
        <v>200</v>
      </c>
      <c r="C96" s="230"/>
      <c r="D96" s="230"/>
      <c r="E96" s="230"/>
      <c r="F96" s="230"/>
      <c r="G96" s="231" t="s">
        <v>725</v>
      </c>
      <c r="H96" s="232">
        <v>0</v>
      </c>
      <c r="I96" s="232">
        <v>0</v>
      </c>
      <c r="J96" s="322"/>
    </row>
    <row r="97" spans="1:10">
      <c r="A97" s="229">
        <v>630</v>
      </c>
      <c r="B97" s="230">
        <v>200</v>
      </c>
      <c r="C97" s="238">
        <v>100</v>
      </c>
      <c r="D97" s="238"/>
      <c r="E97" s="238"/>
      <c r="F97" s="238"/>
      <c r="G97" s="234" t="s">
        <v>726</v>
      </c>
      <c r="H97" s="236">
        <v>0</v>
      </c>
      <c r="I97" s="236">
        <v>0</v>
      </c>
      <c r="J97" s="322" t="s">
        <v>757</v>
      </c>
    </row>
    <row r="98" spans="1:10">
      <c r="A98" s="229">
        <v>630</v>
      </c>
      <c r="B98" s="230">
        <v>200</v>
      </c>
      <c r="C98" s="238">
        <v>200</v>
      </c>
      <c r="D98" s="238"/>
      <c r="E98" s="238"/>
      <c r="F98" s="238"/>
      <c r="G98" s="234" t="s">
        <v>727</v>
      </c>
      <c r="H98" s="236">
        <v>0</v>
      </c>
      <c r="I98" s="236">
        <v>0</v>
      </c>
      <c r="J98" s="322" t="s">
        <v>229</v>
      </c>
    </row>
    <row r="99" spans="1:10">
      <c r="A99" s="229">
        <v>630</v>
      </c>
      <c r="B99" s="230">
        <v>200</v>
      </c>
      <c r="C99" s="238">
        <v>300</v>
      </c>
      <c r="D99" s="238"/>
      <c r="E99" s="238"/>
      <c r="F99" s="238"/>
      <c r="G99" s="234" t="s">
        <v>728</v>
      </c>
      <c r="H99" s="236">
        <v>0</v>
      </c>
      <c r="I99" s="236">
        <v>0</v>
      </c>
      <c r="J99" s="322" t="s">
        <v>230</v>
      </c>
    </row>
    <row r="100" spans="1:10" ht="25.5">
      <c r="A100" s="229">
        <v>630</v>
      </c>
      <c r="B100" s="230">
        <v>200</v>
      </c>
      <c r="C100" s="238">
        <v>400</v>
      </c>
      <c r="D100" s="238"/>
      <c r="E100" s="238"/>
      <c r="F100" s="238"/>
      <c r="G100" s="234" t="s">
        <v>729</v>
      </c>
      <c r="H100" s="236">
        <v>0</v>
      </c>
      <c r="I100" s="236">
        <v>0</v>
      </c>
      <c r="J100" s="322" t="s">
        <v>231</v>
      </c>
    </row>
    <row r="101" spans="1:10">
      <c r="A101" s="229">
        <v>630</v>
      </c>
      <c r="B101" s="230">
        <v>300</v>
      </c>
      <c r="C101" s="230"/>
      <c r="D101" s="230"/>
      <c r="E101" s="230"/>
      <c r="F101" s="230"/>
      <c r="G101" s="231" t="s">
        <v>1977</v>
      </c>
      <c r="H101" s="232">
        <v>0</v>
      </c>
      <c r="I101" s="232">
        <v>0</v>
      </c>
      <c r="J101" s="322" t="s">
        <v>828</v>
      </c>
    </row>
    <row r="102" spans="1:10">
      <c r="A102" s="229">
        <v>630</v>
      </c>
      <c r="B102" s="230">
        <v>300</v>
      </c>
      <c r="C102" s="240">
        <v>100</v>
      </c>
      <c r="D102" s="240"/>
      <c r="E102" s="240"/>
      <c r="F102" s="240"/>
      <c r="G102" s="231" t="s">
        <v>1978</v>
      </c>
      <c r="H102" s="232">
        <v>0</v>
      </c>
      <c r="I102" s="232">
        <v>0</v>
      </c>
      <c r="J102" s="322"/>
    </row>
    <row r="103" spans="1:10">
      <c r="A103" s="229">
        <v>630</v>
      </c>
      <c r="B103" s="230">
        <v>300</v>
      </c>
      <c r="C103" s="240">
        <v>100</v>
      </c>
      <c r="D103" s="233">
        <v>100</v>
      </c>
      <c r="E103" s="233"/>
      <c r="F103" s="233"/>
      <c r="G103" s="234" t="s">
        <v>1919</v>
      </c>
      <c r="H103" s="236">
        <v>926115</v>
      </c>
      <c r="I103" s="236">
        <v>857102</v>
      </c>
      <c r="J103" s="322"/>
    </row>
    <row r="104" spans="1:10">
      <c r="A104" s="229">
        <v>630</v>
      </c>
      <c r="B104" s="230">
        <v>300</v>
      </c>
      <c r="C104" s="240">
        <v>100</v>
      </c>
      <c r="D104" s="233">
        <v>200</v>
      </c>
      <c r="E104" s="233"/>
      <c r="F104" s="233"/>
      <c r="G104" s="234" t="s">
        <v>1979</v>
      </c>
      <c r="H104" s="236">
        <v>0</v>
      </c>
      <c r="I104" s="236">
        <v>0</v>
      </c>
      <c r="J104" s="322"/>
    </row>
    <row r="105" spans="1:10">
      <c r="A105" s="229">
        <v>630</v>
      </c>
      <c r="B105" s="230">
        <v>300</v>
      </c>
      <c r="C105" s="240">
        <v>100</v>
      </c>
      <c r="D105" s="233">
        <v>300</v>
      </c>
      <c r="E105" s="233"/>
      <c r="F105" s="233"/>
      <c r="G105" s="234" t="s">
        <v>1980</v>
      </c>
      <c r="H105" s="236">
        <v>0</v>
      </c>
      <c r="I105" s="236">
        <v>0</v>
      </c>
      <c r="J105" s="322"/>
    </row>
    <row r="106" spans="1:10">
      <c r="A106" s="229">
        <v>630</v>
      </c>
      <c r="B106" s="230">
        <v>300</v>
      </c>
      <c r="C106" s="240">
        <v>100</v>
      </c>
      <c r="D106" s="233">
        <v>400</v>
      </c>
      <c r="E106" s="233"/>
      <c r="F106" s="233"/>
      <c r="G106" s="234" t="s">
        <v>1942</v>
      </c>
      <c r="H106" s="236">
        <v>268045</v>
      </c>
      <c r="I106" s="236">
        <v>232200</v>
      </c>
      <c r="J106" s="322"/>
    </row>
    <row r="107" spans="1:10">
      <c r="A107" s="229">
        <v>630</v>
      </c>
      <c r="B107" s="230">
        <v>300</v>
      </c>
      <c r="C107" s="240">
        <v>100</v>
      </c>
      <c r="D107" s="233">
        <v>500</v>
      </c>
      <c r="E107" s="233"/>
      <c r="F107" s="233"/>
      <c r="G107" s="234" t="s">
        <v>1981</v>
      </c>
      <c r="H107" s="236">
        <v>0</v>
      </c>
      <c r="I107" s="236">
        <v>0</v>
      </c>
      <c r="J107" s="322"/>
    </row>
    <row r="108" spans="1:10">
      <c r="A108" s="229">
        <v>630</v>
      </c>
      <c r="B108" s="230">
        <v>300</v>
      </c>
      <c r="C108" s="240">
        <v>100</v>
      </c>
      <c r="D108" s="233">
        <v>600</v>
      </c>
      <c r="E108" s="233"/>
      <c r="F108" s="233"/>
      <c r="G108" s="234" t="s">
        <v>1982</v>
      </c>
      <c r="H108" s="236">
        <v>0</v>
      </c>
      <c r="I108" s="236">
        <v>0</v>
      </c>
      <c r="J108" s="322"/>
    </row>
    <row r="109" spans="1:10">
      <c r="A109" s="229">
        <v>630</v>
      </c>
      <c r="B109" s="230">
        <v>300</v>
      </c>
      <c r="C109" s="240">
        <v>100</v>
      </c>
      <c r="D109" s="233">
        <v>900</v>
      </c>
      <c r="E109" s="233"/>
      <c r="F109" s="233"/>
      <c r="G109" s="234" t="s">
        <v>1983</v>
      </c>
      <c r="H109" s="236">
        <v>0</v>
      </c>
      <c r="I109" s="236">
        <v>0</v>
      </c>
      <c r="J109" s="322"/>
    </row>
    <row r="110" spans="1:10">
      <c r="A110" s="229">
        <v>630</v>
      </c>
      <c r="B110" s="230">
        <v>300</v>
      </c>
      <c r="C110" s="240">
        <v>200</v>
      </c>
      <c r="D110" s="240"/>
      <c r="E110" s="240"/>
      <c r="F110" s="240"/>
      <c r="G110" s="231" t="s">
        <v>1984</v>
      </c>
      <c r="H110" s="232">
        <v>0</v>
      </c>
      <c r="I110" s="232">
        <v>0</v>
      </c>
      <c r="J110" s="322"/>
    </row>
    <row r="111" spans="1:10">
      <c r="A111" s="229">
        <v>630</v>
      </c>
      <c r="B111" s="230">
        <v>300</v>
      </c>
      <c r="C111" s="240">
        <v>200</v>
      </c>
      <c r="D111" s="233">
        <v>50</v>
      </c>
      <c r="E111" s="233"/>
      <c r="F111" s="233"/>
      <c r="G111" s="234" t="s">
        <v>1985</v>
      </c>
      <c r="H111" s="236">
        <v>0</v>
      </c>
      <c r="I111" s="236">
        <v>0</v>
      </c>
      <c r="J111" s="322"/>
    </row>
    <row r="112" spans="1:10">
      <c r="A112" s="229">
        <v>630</v>
      </c>
      <c r="B112" s="230">
        <v>300</v>
      </c>
      <c r="C112" s="240">
        <v>200</v>
      </c>
      <c r="D112" s="233">
        <v>100</v>
      </c>
      <c r="E112" s="233"/>
      <c r="F112" s="233"/>
      <c r="G112" s="234" t="s">
        <v>1986</v>
      </c>
      <c r="H112" s="236">
        <v>0</v>
      </c>
      <c r="I112" s="236">
        <v>0</v>
      </c>
      <c r="J112" s="322"/>
    </row>
    <row r="113" spans="1:10">
      <c r="A113" s="229">
        <v>630</v>
      </c>
      <c r="B113" s="230">
        <v>300</v>
      </c>
      <c r="C113" s="240">
        <v>200</v>
      </c>
      <c r="D113" s="233">
        <v>150</v>
      </c>
      <c r="E113" s="233"/>
      <c r="F113" s="233"/>
      <c r="G113" s="234" t="s">
        <v>1987</v>
      </c>
      <c r="H113" s="236">
        <v>0</v>
      </c>
      <c r="I113" s="236">
        <v>0</v>
      </c>
      <c r="J113" s="322"/>
    </row>
    <row r="114" spans="1:10">
      <c r="A114" s="229">
        <v>630</v>
      </c>
      <c r="B114" s="230">
        <v>300</v>
      </c>
      <c r="C114" s="240">
        <v>200</v>
      </c>
      <c r="D114" s="233">
        <v>200</v>
      </c>
      <c r="E114" s="233"/>
      <c r="F114" s="233"/>
      <c r="G114" s="234" t="s">
        <v>1988</v>
      </c>
      <c r="H114" s="236">
        <v>0</v>
      </c>
      <c r="I114" s="236">
        <v>0</v>
      </c>
      <c r="J114" s="322"/>
    </row>
    <row r="115" spans="1:10">
      <c r="A115" s="229">
        <v>630</v>
      </c>
      <c r="B115" s="230">
        <v>300</v>
      </c>
      <c r="C115" s="240">
        <v>200</v>
      </c>
      <c r="D115" s="233">
        <v>250</v>
      </c>
      <c r="E115" s="233"/>
      <c r="F115" s="233"/>
      <c r="G115" s="234" t="s">
        <v>1989</v>
      </c>
      <c r="H115" s="236">
        <v>0</v>
      </c>
      <c r="I115" s="236">
        <v>0</v>
      </c>
      <c r="J115" s="322"/>
    </row>
    <row r="116" spans="1:10">
      <c r="A116" s="229">
        <v>630</v>
      </c>
      <c r="B116" s="230">
        <v>300</v>
      </c>
      <c r="C116" s="240">
        <v>200</v>
      </c>
      <c r="D116" s="233">
        <v>300</v>
      </c>
      <c r="E116" s="233"/>
      <c r="F116" s="233"/>
      <c r="G116" s="234" t="s">
        <v>1990</v>
      </c>
      <c r="H116" s="236">
        <v>0</v>
      </c>
      <c r="I116" s="236">
        <v>0</v>
      </c>
      <c r="J116" s="322"/>
    </row>
    <row r="117" spans="1:10">
      <c r="A117" s="229">
        <v>630</v>
      </c>
      <c r="B117" s="230">
        <v>300</v>
      </c>
      <c r="C117" s="240">
        <v>200</v>
      </c>
      <c r="D117" s="233">
        <v>350</v>
      </c>
      <c r="E117" s="233"/>
      <c r="F117" s="233"/>
      <c r="G117" s="234" t="s">
        <v>1991</v>
      </c>
      <c r="H117" s="236">
        <v>0</v>
      </c>
      <c r="I117" s="236">
        <v>0</v>
      </c>
      <c r="J117" s="322"/>
    </row>
    <row r="118" spans="1:10">
      <c r="A118" s="229">
        <v>630</v>
      </c>
      <c r="B118" s="230">
        <v>300</v>
      </c>
      <c r="C118" s="240">
        <v>200</v>
      </c>
      <c r="D118" s="233">
        <v>400</v>
      </c>
      <c r="E118" s="233"/>
      <c r="F118" s="233"/>
      <c r="G118" s="234" t="s">
        <v>1992</v>
      </c>
      <c r="H118" s="236">
        <v>0</v>
      </c>
      <c r="I118" s="236">
        <v>0</v>
      </c>
      <c r="J118" s="322"/>
    </row>
    <row r="119" spans="1:10">
      <c r="A119" s="229">
        <v>630</v>
      </c>
      <c r="B119" s="230">
        <v>300</v>
      </c>
      <c r="C119" s="240">
        <v>200</v>
      </c>
      <c r="D119" s="233">
        <v>450</v>
      </c>
      <c r="E119" s="233"/>
      <c r="F119" s="233"/>
      <c r="G119" s="234" t="s">
        <v>1993</v>
      </c>
      <c r="H119" s="236">
        <v>0</v>
      </c>
      <c r="I119" s="236">
        <v>0</v>
      </c>
      <c r="J119" s="322"/>
    </row>
    <row r="120" spans="1:10">
      <c r="A120" s="229">
        <v>630</v>
      </c>
      <c r="B120" s="230">
        <v>300</v>
      </c>
      <c r="C120" s="240">
        <v>200</v>
      </c>
      <c r="D120" s="233">
        <v>500</v>
      </c>
      <c r="E120" s="233"/>
      <c r="F120" s="233"/>
      <c r="G120" s="234" t="s">
        <v>1994</v>
      </c>
      <c r="H120" s="236">
        <v>0</v>
      </c>
      <c r="I120" s="236">
        <v>0</v>
      </c>
      <c r="J120" s="322"/>
    </row>
    <row r="121" spans="1:10">
      <c r="A121" s="229">
        <v>630</v>
      </c>
      <c r="B121" s="230">
        <v>300</v>
      </c>
      <c r="C121" s="240">
        <v>200</v>
      </c>
      <c r="D121" s="233">
        <v>550</v>
      </c>
      <c r="E121" s="233"/>
      <c r="F121" s="233"/>
      <c r="G121" s="234" t="s">
        <v>1995</v>
      </c>
      <c r="H121" s="236">
        <v>0</v>
      </c>
      <c r="I121" s="236">
        <v>0</v>
      </c>
      <c r="J121" s="322"/>
    </row>
    <row r="122" spans="1:10">
      <c r="A122" s="229">
        <v>630</v>
      </c>
      <c r="B122" s="230">
        <v>300</v>
      </c>
      <c r="C122" s="240">
        <v>200</v>
      </c>
      <c r="D122" s="233">
        <v>600</v>
      </c>
      <c r="E122" s="233"/>
      <c r="F122" s="233"/>
      <c r="G122" s="234" t="s">
        <v>1996</v>
      </c>
      <c r="H122" s="236">
        <v>0</v>
      </c>
      <c r="I122" s="236">
        <v>0</v>
      </c>
      <c r="J122" s="322"/>
    </row>
    <row r="123" spans="1:10">
      <c r="A123" s="229">
        <v>630</v>
      </c>
      <c r="B123" s="230">
        <v>300</v>
      </c>
      <c r="C123" s="240">
        <v>200</v>
      </c>
      <c r="D123" s="233">
        <v>650</v>
      </c>
      <c r="E123" s="233"/>
      <c r="F123" s="233"/>
      <c r="G123" s="234" t="s">
        <v>1997</v>
      </c>
      <c r="H123" s="236">
        <v>0</v>
      </c>
      <c r="I123" s="236">
        <v>0</v>
      </c>
      <c r="J123" s="322"/>
    </row>
    <row r="124" spans="1:10">
      <c r="A124" s="229">
        <v>630</v>
      </c>
      <c r="B124" s="230">
        <v>300</v>
      </c>
      <c r="C124" s="240">
        <v>200</v>
      </c>
      <c r="D124" s="233">
        <v>700</v>
      </c>
      <c r="E124" s="233"/>
      <c r="F124" s="233"/>
      <c r="G124" s="234" t="s">
        <v>1998</v>
      </c>
      <c r="H124" s="236">
        <v>0</v>
      </c>
      <c r="I124" s="236">
        <v>0</v>
      </c>
      <c r="J124" s="322"/>
    </row>
    <row r="125" spans="1:10">
      <c r="A125" s="229">
        <v>630</v>
      </c>
      <c r="B125" s="230">
        <v>300</v>
      </c>
      <c r="C125" s="240">
        <v>200</v>
      </c>
      <c r="D125" s="240">
        <v>750</v>
      </c>
      <c r="E125" s="240"/>
      <c r="F125" s="240"/>
      <c r="G125" s="231" t="s">
        <v>1999</v>
      </c>
      <c r="H125" s="232">
        <v>0</v>
      </c>
      <c r="I125" s="232">
        <v>0</v>
      </c>
      <c r="J125" s="322"/>
    </row>
    <row r="126" spans="1:10">
      <c r="A126" s="229">
        <v>630</v>
      </c>
      <c r="B126" s="230">
        <v>300</v>
      </c>
      <c r="C126" s="240">
        <v>200</v>
      </c>
      <c r="D126" s="240">
        <v>750</v>
      </c>
      <c r="E126" s="233">
        <v>10</v>
      </c>
      <c r="F126" s="233"/>
      <c r="G126" s="234" t="s">
        <v>2000</v>
      </c>
      <c r="H126" s="236">
        <v>0</v>
      </c>
      <c r="I126" s="236">
        <v>0</v>
      </c>
      <c r="J126" s="322"/>
    </row>
    <row r="127" spans="1:10">
      <c r="A127" s="229">
        <v>630</v>
      </c>
      <c r="B127" s="230">
        <v>300</v>
      </c>
      <c r="C127" s="240">
        <v>200</v>
      </c>
      <c r="D127" s="240">
        <v>750</v>
      </c>
      <c r="E127" s="233">
        <v>20</v>
      </c>
      <c r="F127" s="233"/>
      <c r="G127" s="234" t="s">
        <v>2001</v>
      </c>
      <c r="H127" s="236">
        <v>0</v>
      </c>
      <c r="I127" s="236">
        <v>0</v>
      </c>
      <c r="J127" s="322"/>
    </row>
    <row r="128" spans="1:10">
      <c r="A128" s="229">
        <v>630</v>
      </c>
      <c r="B128" s="230">
        <v>300</v>
      </c>
      <c r="C128" s="240">
        <v>200</v>
      </c>
      <c r="D128" s="233">
        <v>900</v>
      </c>
      <c r="E128" s="233"/>
      <c r="F128" s="233"/>
      <c r="G128" s="234" t="s">
        <v>769</v>
      </c>
      <c r="H128" s="236">
        <v>0</v>
      </c>
      <c r="I128" s="236">
        <v>0</v>
      </c>
      <c r="J128" s="322"/>
    </row>
    <row r="129" spans="1:10">
      <c r="A129" s="229">
        <v>630</v>
      </c>
      <c r="B129" s="230">
        <v>300</v>
      </c>
      <c r="C129" s="233">
        <v>300</v>
      </c>
      <c r="D129" s="233"/>
      <c r="E129" s="233"/>
      <c r="F129" s="233"/>
      <c r="G129" s="234" t="s">
        <v>770</v>
      </c>
      <c r="H129" s="236">
        <v>0</v>
      </c>
      <c r="I129" s="236">
        <v>0</v>
      </c>
      <c r="J129" s="322"/>
    </row>
    <row r="130" spans="1:10">
      <c r="A130" s="229">
        <v>630</v>
      </c>
      <c r="B130" s="230">
        <v>300</v>
      </c>
      <c r="C130" s="233">
        <v>400</v>
      </c>
      <c r="D130" s="233"/>
      <c r="E130" s="233"/>
      <c r="F130" s="233"/>
      <c r="G130" s="234" t="s">
        <v>771</v>
      </c>
      <c r="H130" s="236">
        <v>0</v>
      </c>
      <c r="I130" s="236">
        <v>0</v>
      </c>
      <c r="J130" s="322"/>
    </row>
    <row r="131" spans="1:10">
      <c r="A131" s="229">
        <v>630</v>
      </c>
      <c r="B131" s="230">
        <v>300</v>
      </c>
      <c r="C131" s="233">
        <v>500</v>
      </c>
      <c r="D131" s="233"/>
      <c r="E131" s="233"/>
      <c r="F131" s="233"/>
      <c r="G131" s="234" t="s">
        <v>772</v>
      </c>
      <c r="H131" s="236">
        <v>10156</v>
      </c>
      <c r="I131" s="236">
        <v>12321</v>
      </c>
      <c r="J131" s="322"/>
    </row>
    <row r="132" spans="1:10">
      <c r="A132" s="229">
        <v>630</v>
      </c>
      <c r="B132" s="230">
        <v>300</v>
      </c>
      <c r="C132" s="233">
        <v>600</v>
      </c>
      <c r="D132" s="233"/>
      <c r="E132" s="233"/>
      <c r="F132" s="233"/>
      <c r="G132" s="234" t="s">
        <v>773</v>
      </c>
      <c r="H132" s="236">
        <v>0</v>
      </c>
      <c r="I132" s="236">
        <v>0</v>
      </c>
      <c r="J132" s="322"/>
    </row>
    <row r="133" spans="1:10">
      <c r="A133" s="229">
        <v>630</v>
      </c>
      <c r="B133" s="230">
        <v>300</v>
      </c>
      <c r="C133" s="233">
        <v>700</v>
      </c>
      <c r="D133" s="233"/>
      <c r="E133" s="233"/>
      <c r="F133" s="233"/>
      <c r="G133" s="234" t="s">
        <v>774</v>
      </c>
      <c r="H133" s="236">
        <v>9268</v>
      </c>
      <c r="I133" s="236">
        <v>12520</v>
      </c>
      <c r="J133" s="322"/>
    </row>
    <row r="134" spans="1:10">
      <c r="A134" s="229">
        <v>630</v>
      </c>
      <c r="B134" s="230">
        <v>300</v>
      </c>
      <c r="C134" s="233">
        <v>800</v>
      </c>
      <c r="D134" s="233"/>
      <c r="E134" s="233"/>
      <c r="F134" s="233"/>
      <c r="G134" s="234" t="s">
        <v>775</v>
      </c>
      <c r="H134" s="236">
        <v>0</v>
      </c>
      <c r="I134" s="236">
        <v>0</v>
      </c>
      <c r="J134" s="322"/>
    </row>
    <row r="135" spans="1:10">
      <c r="A135" s="229">
        <v>630</v>
      </c>
      <c r="B135" s="230">
        <v>300</v>
      </c>
      <c r="C135" s="240">
        <v>900</v>
      </c>
      <c r="D135" s="240"/>
      <c r="E135" s="240"/>
      <c r="F135" s="240"/>
      <c r="G135" s="231" t="s">
        <v>776</v>
      </c>
      <c r="H135" s="232">
        <v>0</v>
      </c>
      <c r="I135" s="232">
        <v>0</v>
      </c>
      <c r="J135" s="322"/>
    </row>
    <row r="136" spans="1:10">
      <c r="A136" s="229">
        <v>630</v>
      </c>
      <c r="B136" s="230">
        <v>300</v>
      </c>
      <c r="C136" s="240">
        <v>900</v>
      </c>
      <c r="D136" s="233">
        <v>100</v>
      </c>
      <c r="E136" s="233"/>
      <c r="F136" s="233"/>
      <c r="G136" s="234" t="s">
        <v>777</v>
      </c>
      <c r="H136" s="236">
        <v>0</v>
      </c>
      <c r="I136" s="236">
        <v>0</v>
      </c>
      <c r="J136" s="322"/>
    </row>
    <row r="137" spans="1:10">
      <c r="A137" s="229">
        <v>630</v>
      </c>
      <c r="B137" s="230">
        <v>300</v>
      </c>
      <c r="C137" s="240">
        <v>900</v>
      </c>
      <c r="D137" s="233">
        <v>900</v>
      </c>
      <c r="E137" s="233"/>
      <c r="F137" s="233"/>
      <c r="G137" s="234" t="s">
        <v>778</v>
      </c>
      <c r="H137" s="236">
        <v>0</v>
      </c>
      <c r="I137" s="236">
        <v>0</v>
      </c>
      <c r="J137" s="322"/>
    </row>
    <row r="138" spans="1:10">
      <c r="A138" s="229">
        <v>630</v>
      </c>
      <c r="B138" s="230">
        <v>400</v>
      </c>
      <c r="C138" s="240"/>
      <c r="D138" s="230"/>
      <c r="E138" s="230"/>
      <c r="F138" s="230"/>
      <c r="G138" s="231" t="s">
        <v>779</v>
      </c>
      <c r="H138" s="232">
        <v>0</v>
      </c>
      <c r="I138" s="232">
        <v>0</v>
      </c>
      <c r="J138" s="322"/>
    </row>
    <row r="139" spans="1:10">
      <c r="A139" s="229">
        <v>630</v>
      </c>
      <c r="B139" s="230">
        <v>400</v>
      </c>
      <c r="C139" s="238">
        <v>100</v>
      </c>
      <c r="D139" s="238"/>
      <c r="E139" s="238"/>
      <c r="F139" s="238"/>
      <c r="G139" s="234" t="s">
        <v>780</v>
      </c>
      <c r="H139" s="236">
        <v>17653</v>
      </c>
      <c r="I139" s="236">
        <v>71476</v>
      </c>
      <c r="J139" s="322" t="s">
        <v>829</v>
      </c>
    </row>
    <row r="140" spans="1:10">
      <c r="A140" s="229">
        <v>630</v>
      </c>
      <c r="B140" s="230">
        <v>400</v>
      </c>
      <c r="C140" s="238">
        <v>200</v>
      </c>
      <c r="D140" s="238"/>
      <c r="E140" s="238"/>
      <c r="F140" s="238"/>
      <c r="G140" s="234" t="s">
        <v>781</v>
      </c>
      <c r="H140" s="236">
        <v>629718</v>
      </c>
      <c r="I140" s="236">
        <v>585322</v>
      </c>
      <c r="J140" s="322" t="s">
        <v>830</v>
      </c>
    </row>
    <row r="141" spans="1:10">
      <c r="A141" s="229">
        <v>630</v>
      </c>
      <c r="B141" s="230">
        <v>400</v>
      </c>
      <c r="C141" s="238">
        <v>300</v>
      </c>
      <c r="D141" s="238"/>
      <c r="E141" s="238"/>
      <c r="F141" s="238"/>
      <c r="G141" s="234" t="s">
        <v>782</v>
      </c>
      <c r="H141" s="236">
        <v>0</v>
      </c>
      <c r="I141" s="236">
        <v>0</v>
      </c>
      <c r="J141" s="322" t="s">
        <v>831</v>
      </c>
    </row>
    <row r="142" spans="1:10" ht="25.5">
      <c r="A142" s="229">
        <v>630</v>
      </c>
      <c r="B142" s="230">
        <v>400</v>
      </c>
      <c r="C142" s="238">
        <v>400</v>
      </c>
      <c r="D142" s="238"/>
      <c r="E142" s="238"/>
      <c r="F142" s="238"/>
      <c r="G142" s="234" t="s">
        <v>783</v>
      </c>
      <c r="H142" s="236">
        <v>71778</v>
      </c>
      <c r="I142" s="236">
        <v>87223</v>
      </c>
      <c r="J142" s="322" t="s">
        <v>232</v>
      </c>
    </row>
    <row r="143" spans="1:10" ht="25.5">
      <c r="A143" s="229">
        <v>630</v>
      </c>
      <c r="B143" s="230">
        <v>400</v>
      </c>
      <c r="C143" s="238">
        <v>500</v>
      </c>
      <c r="D143" s="238"/>
      <c r="E143" s="238"/>
      <c r="F143" s="238"/>
      <c r="G143" s="234" t="s">
        <v>2002</v>
      </c>
      <c r="H143" s="236">
        <v>117072</v>
      </c>
      <c r="I143" s="236">
        <v>93046</v>
      </c>
      <c r="J143" s="322" t="s">
        <v>233</v>
      </c>
    </row>
    <row r="144" spans="1:10">
      <c r="A144" s="229">
        <v>630</v>
      </c>
      <c r="B144" s="230">
        <v>400</v>
      </c>
      <c r="C144" s="238">
        <v>600</v>
      </c>
      <c r="D144" s="238"/>
      <c r="E144" s="238"/>
      <c r="F144" s="238"/>
      <c r="G144" s="234" t="s">
        <v>2003</v>
      </c>
      <c r="H144" s="236">
        <v>11288</v>
      </c>
      <c r="I144" s="236">
        <v>825</v>
      </c>
      <c r="J144" s="322" t="s">
        <v>255</v>
      </c>
    </row>
    <row r="145" spans="1:11" ht="25.5">
      <c r="A145" s="229">
        <v>630</v>
      </c>
      <c r="B145" s="230">
        <v>400</v>
      </c>
      <c r="C145" s="238">
        <v>700</v>
      </c>
      <c r="D145" s="238"/>
      <c r="E145" s="238"/>
      <c r="F145" s="238"/>
      <c r="G145" s="234" t="s">
        <v>2033</v>
      </c>
      <c r="H145" s="236">
        <v>0</v>
      </c>
      <c r="I145" s="236">
        <v>0</v>
      </c>
      <c r="J145" s="322" t="s">
        <v>875</v>
      </c>
    </row>
    <row r="146" spans="1:11" s="228" customFormat="1">
      <c r="A146" s="222">
        <v>640</v>
      </c>
      <c r="B146" s="223">
        <v>0</v>
      </c>
      <c r="C146" s="223">
        <v>0</v>
      </c>
      <c r="D146" s="223">
        <v>0</v>
      </c>
      <c r="E146" s="223">
        <v>0</v>
      </c>
      <c r="F146" s="223">
        <v>0</v>
      </c>
      <c r="G146" s="224" t="s">
        <v>2034</v>
      </c>
      <c r="H146" s="315">
        <v>0</v>
      </c>
      <c r="I146" s="226">
        <v>0</v>
      </c>
      <c r="J146" s="322"/>
    </row>
    <row r="147" spans="1:11">
      <c r="A147" s="229">
        <v>640</v>
      </c>
      <c r="B147" s="238">
        <v>100</v>
      </c>
      <c r="C147" s="238"/>
      <c r="D147" s="238"/>
      <c r="E147" s="238"/>
      <c r="F147" s="238"/>
      <c r="G147" s="234" t="s">
        <v>2035</v>
      </c>
      <c r="H147" s="236">
        <v>59987</v>
      </c>
      <c r="I147" s="236">
        <v>117025</v>
      </c>
      <c r="J147" s="322" t="s">
        <v>256</v>
      </c>
    </row>
    <row r="148" spans="1:11">
      <c r="A148" s="229">
        <v>640</v>
      </c>
      <c r="B148" s="230">
        <v>200</v>
      </c>
      <c r="C148" s="230"/>
      <c r="D148" s="230"/>
      <c r="E148" s="230"/>
      <c r="F148" s="230"/>
      <c r="G148" s="231" t="s">
        <v>2036</v>
      </c>
      <c r="H148" s="232">
        <v>0</v>
      </c>
      <c r="I148" s="232">
        <v>0</v>
      </c>
      <c r="J148" s="322"/>
    </row>
    <row r="149" spans="1:11" ht="25.5">
      <c r="A149" s="229">
        <v>640</v>
      </c>
      <c r="B149" s="230">
        <v>200</v>
      </c>
      <c r="C149" s="238">
        <v>100</v>
      </c>
      <c r="D149" s="238"/>
      <c r="E149" s="238"/>
      <c r="F149" s="238"/>
      <c r="G149" s="234" t="s">
        <v>2037</v>
      </c>
      <c r="H149" s="236">
        <v>0</v>
      </c>
      <c r="I149" s="236">
        <v>0</v>
      </c>
      <c r="J149" s="322" t="s">
        <v>257</v>
      </c>
    </row>
    <row r="150" spans="1:11">
      <c r="A150" s="229">
        <v>640</v>
      </c>
      <c r="B150" s="230">
        <v>200</v>
      </c>
      <c r="C150" s="238">
        <v>200</v>
      </c>
      <c r="D150" s="238"/>
      <c r="E150" s="238"/>
      <c r="F150" s="238"/>
      <c r="G150" s="234" t="s">
        <v>2038</v>
      </c>
      <c r="H150" s="236">
        <v>0</v>
      </c>
      <c r="I150" s="236">
        <v>0</v>
      </c>
      <c r="J150" s="322" t="s">
        <v>258</v>
      </c>
    </row>
    <row r="151" spans="1:11">
      <c r="A151" s="229">
        <v>640</v>
      </c>
      <c r="B151" s="230">
        <v>300</v>
      </c>
      <c r="C151" s="230"/>
      <c r="D151" s="230"/>
      <c r="E151" s="230"/>
      <c r="F151" s="230"/>
      <c r="G151" s="231" t="s">
        <v>832</v>
      </c>
      <c r="H151" s="232">
        <v>0</v>
      </c>
      <c r="I151" s="232">
        <v>0</v>
      </c>
      <c r="J151" s="322"/>
    </row>
    <row r="152" spans="1:11" ht="25.5">
      <c r="A152" s="229">
        <v>640</v>
      </c>
      <c r="B152" s="230">
        <v>300</v>
      </c>
      <c r="C152" s="238">
        <v>100</v>
      </c>
      <c r="D152" s="238"/>
      <c r="E152" s="238"/>
      <c r="F152" s="238"/>
      <c r="G152" s="234" t="s">
        <v>833</v>
      </c>
      <c r="H152" s="236">
        <v>0</v>
      </c>
      <c r="I152" s="236">
        <v>0</v>
      </c>
      <c r="J152" s="322" t="s">
        <v>259</v>
      </c>
    </row>
    <row r="153" spans="1:11">
      <c r="A153" s="229">
        <v>640</v>
      </c>
      <c r="B153" s="230">
        <v>300</v>
      </c>
      <c r="C153" s="238">
        <v>200</v>
      </c>
      <c r="D153" s="238"/>
      <c r="E153" s="238"/>
      <c r="F153" s="238"/>
      <c r="G153" s="234" t="s">
        <v>834</v>
      </c>
      <c r="H153" s="236">
        <v>3800</v>
      </c>
      <c r="I153" s="236">
        <v>5649</v>
      </c>
      <c r="J153" s="322" t="s">
        <v>879</v>
      </c>
    </row>
    <row r="154" spans="1:11">
      <c r="A154" s="229">
        <v>640</v>
      </c>
      <c r="B154" s="230">
        <v>300</v>
      </c>
      <c r="C154" s="230">
        <v>300</v>
      </c>
      <c r="D154" s="230"/>
      <c r="E154" s="230"/>
      <c r="F154" s="230"/>
      <c r="G154" s="231" t="s">
        <v>835</v>
      </c>
      <c r="H154" s="232">
        <v>0</v>
      </c>
      <c r="I154" s="232">
        <v>0</v>
      </c>
      <c r="J154" s="322" t="s">
        <v>880</v>
      </c>
    </row>
    <row r="155" spans="1:11">
      <c r="A155" s="229">
        <v>640</v>
      </c>
      <c r="B155" s="230">
        <v>300</v>
      </c>
      <c r="C155" s="238">
        <v>300</v>
      </c>
      <c r="D155" s="233">
        <v>100</v>
      </c>
      <c r="E155" s="233"/>
      <c r="F155" s="233"/>
      <c r="G155" s="234" t="s">
        <v>770</v>
      </c>
      <c r="H155" s="236">
        <v>213589</v>
      </c>
      <c r="I155" s="236">
        <v>180672</v>
      </c>
      <c r="J155" s="322"/>
    </row>
    <row r="156" spans="1:11">
      <c r="A156" s="229">
        <v>640</v>
      </c>
      <c r="B156" s="230">
        <v>300</v>
      </c>
      <c r="C156" s="238">
        <v>300</v>
      </c>
      <c r="D156" s="233">
        <v>200</v>
      </c>
      <c r="E156" s="233"/>
      <c r="F156" s="233"/>
      <c r="G156" s="234" t="s">
        <v>836</v>
      </c>
      <c r="H156" s="236">
        <v>4863</v>
      </c>
      <c r="I156" s="236">
        <v>10994</v>
      </c>
      <c r="J156" s="322"/>
    </row>
    <row r="157" spans="1:11">
      <c r="A157" s="229">
        <v>640</v>
      </c>
      <c r="B157" s="230">
        <v>300</v>
      </c>
      <c r="C157" s="238">
        <v>300</v>
      </c>
      <c r="D157" s="233">
        <v>900</v>
      </c>
      <c r="E157" s="233"/>
      <c r="F157" s="233"/>
      <c r="G157" s="234" t="s">
        <v>837</v>
      </c>
      <c r="H157" s="236">
        <v>297740</v>
      </c>
      <c r="I157" s="236">
        <v>385444</v>
      </c>
      <c r="J157" s="322"/>
    </row>
    <row r="158" spans="1:11">
      <c r="A158" s="229">
        <v>640</v>
      </c>
      <c r="B158" s="230">
        <v>400</v>
      </c>
      <c r="C158" s="230"/>
      <c r="D158" s="230"/>
      <c r="E158" s="230"/>
      <c r="F158" s="230"/>
      <c r="G158" s="231" t="s">
        <v>838</v>
      </c>
      <c r="H158" s="232">
        <v>0</v>
      </c>
      <c r="I158" s="232">
        <v>0</v>
      </c>
      <c r="J158" s="322"/>
    </row>
    <row r="159" spans="1:11" ht="25.5">
      <c r="A159" s="229">
        <v>640</v>
      </c>
      <c r="B159" s="230">
        <v>400</v>
      </c>
      <c r="C159" s="238">
        <v>100</v>
      </c>
      <c r="D159" s="238"/>
      <c r="E159" s="238"/>
      <c r="F159" s="238"/>
      <c r="G159" s="234" t="s">
        <v>839</v>
      </c>
      <c r="H159" s="236">
        <v>35551</v>
      </c>
      <c r="I159" s="236">
        <v>44693</v>
      </c>
      <c r="J159" s="322" t="s">
        <v>923</v>
      </c>
    </row>
    <row r="160" spans="1:11">
      <c r="A160" s="229">
        <v>640</v>
      </c>
      <c r="B160" s="230">
        <v>400</v>
      </c>
      <c r="C160" s="238">
        <v>200</v>
      </c>
      <c r="D160" s="238"/>
      <c r="E160" s="238"/>
      <c r="F160" s="238"/>
      <c r="G160" s="234" t="s">
        <v>840</v>
      </c>
      <c r="H160" s="236">
        <v>145200</v>
      </c>
      <c r="I160" s="236">
        <v>157712</v>
      </c>
      <c r="J160" s="322" t="s">
        <v>268</v>
      </c>
      <c r="K160" s="212"/>
    </row>
    <row r="161" spans="1:10">
      <c r="A161" s="229">
        <v>640</v>
      </c>
      <c r="B161" s="230">
        <v>400</v>
      </c>
      <c r="C161" s="230">
        <v>300</v>
      </c>
      <c r="D161" s="230"/>
      <c r="E161" s="230"/>
      <c r="F161" s="230"/>
      <c r="G161" s="231" t="s">
        <v>841</v>
      </c>
      <c r="H161" s="232">
        <v>0</v>
      </c>
      <c r="I161" s="232">
        <v>0</v>
      </c>
      <c r="J161" s="322" t="s">
        <v>269</v>
      </c>
    </row>
    <row r="162" spans="1:10">
      <c r="A162" s="229">
        <v>640</v>
      </c>
      <c r="B162" s="230">
        <v>400</v>
      </c>
      <c r="C162" s="230">
        <v>300</v>
      </c>
      <c r="D162" s="233">
        <v>100</v>
      </c>
      <c r="E162" s="233"/>
      <c r="F162" s="233"/>
      <c r="G162" s="234" t="s">
        <v>842</v>
      </c>
      <c r="H162" s="236">
        <v>0</v>
      </c>
      <c r="I162" s="236">
        <v>0</v>
      </c>
      <c r="J162" s="322"/>
    </row>
    <row r="163" spans="1:10">
      <c r="A163" s="229">
        <v>640</v>
      </c>
      <c r="B163" s="230">
        <v>400</v>
      </c>
      <c r="C163" s="230">
        <v>300</v>
      </c>
      <c r="D163" s="233">
        <v>200</v>
      </c>
      <c r="E163" s="233"/>
      <c r="F163" s="233"/>
      <c r="G163" s="234" t="s">
        <v>843</v>
      </c>
      <c r="H163" s="236">
        <v>0</v>
      </c>
      <c r="I163" s="236">
        <v>0</v>
      </c>
      <c r="J163" s="322"/>
    </row>
    <row r="164" spans="1:10">
      <c r="A164" s="229">
        <v>640</v>
      </c>
      <c r="B164" s="230">
        <v>400</v>
      </c>
      <c r="C164" s="230">
        <v>300</v>
      </c>
      <c r="D164" s="233">
        <v>300</v>
      </c>
      <c r="E164" s="233"/>
      <c r="F164" s="233"/>
      <c r="G164" s="234" t="s">
        <v>2039</v>
      </c>
      <c r="H164" s="236">
        <v>50003</v>
      </c>
      <c r="I164" s="236">
        <v>78618</v>
      </c>
      <c r="J164" s="322"/>
    </row>
    <row r="165" spans="1:10">
      <c r="A165" s="229">
        <v>640</v>
      </c>
      <c r="B165" s="230">
        <v>400</v>
      </c>
      <c r="C165" s="230">
        <v>300</v>
      </c>
      <c r="D165" s="233">
        <v>400</v>
      </c>
      <c r="E165" s="233"/>
      <c r="F165" s="233"/>
      <c r="G165" s="234" t="s">
        <v>2040</v>
      </c>
      <c r="H165" s="236">
        <v>0</v>
      </c>
      <c r="I165" s="236">
        <v>0</v>
      </c>
      <c r="J165" s="322"/>
    </row>
    <row r="166" spans="1:10">
      <c r="A166" s="229">
        <v>640</v>
      </c>
      <c r="B166" s="230">
        <v>400</v>
      </c>
      <c r="C166" s="230">
        <v>300</v>
      </c>
      <c r="D166" s="233">
        <v>500</v>
      </c>
      <c r="E166" s="233"/>
      <c r="F166" s="233"/>
      <c r="G166" s="234" t="s">
        <v>2041</v>
      </c>
      <c r="H166" s="236">
        <v>0</v>
      </c>
      <c r="I166" s="236">
        <v>0</v>
      </c>
      <c r="J166" s="322"/>
    </row>
    <row r="167" spans="1:10">
      <c r="A167" s="229">
        <v>640</v>
      </c>
      <c r="B167" s="230">
        <v>400</v>
      </c>
      <c r="C167" s="230">
        <v>300</v>
      </c>
      <c r="D167" s="233">
        <v>900</v>
      </c>
      <c r="E167" s="233"/>
      <c r="F167" s="233"/>
      <c r="G167" s="234" t="s">
        <v>841</v>
      </c>
      <c r="H167" s="236">
        <v>123663</v>
      </c>
      <c r="I167" s="236">
        <v>99144</v>
      </c>
      <c r="J167" s="322"/>
    </row>
    <row r="168" spans="1:10">
      <c r="A168" s="229">
        <v>640</v>
      </c>
      <c r="B168" s="230">
        <v>500</v>
      </c>
      <c r="C168" s="230"/>
      <c r="D168" s="230"/>
      <c r="E168" s="230"/>
      <c r="F168" s="230"/>
      <c r="G168" s="231" t="s">
        <v>2042</v>
      </c>
      <c r="H168" s="232">
        <v>0</v>
      </c>
      <c r="I168" s="232">
        <v>0</v>
      </c>
      <c r="J168" s="322"/>
    </row>
    <row r="169" spans="1:10">
      <c r="A169" s="229">
        <v>640</v>
      </c>
      <c r="B169" s="230">
        <v>500</v>
      </c>
      <c r="C169" s="230">
        <v>100</v>
      </c>
      <c r="D169" s="230"/>
      <c r="E169" s="230"/>
      <c r="F169" s="230"/>
      <c r="G169" s="231" t="s">
        <v>2043</v>
      </c>
      <c r="H169" s="232">
        <v>0</v>
      </c>
      <c r="I169" s="232">
        <v>0</v>
      </c>
      <c r="J169" s="322"/>
    </row>
    <row r="170" spans="1:10">
      <c r="A170" s="229">
        <v>640</v>
      </c>
      <c r="B170" s="230">
        <v>500</v>
      </c>
      <c r="C170" s="230">
        <v>100</v>
      </c>
      <c r="D170" s="238">
        <v>100</v>
      </c>
      <c r="E170" s="238"/>
      <c r="F170" s="238"/>
      <c r="G170" s="234" t="s">
        <v>2044</v>
      </c>
      <c r="H170" s="236">
        <v>0</v>
      </c>
      <c r="I170" s="236">
        <v>0</v>
      </c>
      <c r="J170" s="322" t="s">
        <v>270</v>
      </c>
    </row>
    <row r="171" spans="1:10">
      <c r="A171" s="229">
        <v>640</v>
      </c>
      <c r="B171" s="230">
        <v>500</v>
      </c>
      <c r="C171" s="230">
        <v>100</v>
      </c>
      <c r="D171" s="238">
        <v>200</v>
      </c>
      <c r="E171" s="238"/>
      <c r="F171" s="238"/>
      <c r="G171" s="234" t="s">
        <v>2045</v>
      </c>
      <c r="H171" s="236">
        <v>0</v>
      </c>
      <c r="I171" s="236">
        <v>0</v>
      </c>
      <c r="J171" s="322" t="s">
        <v>271</v>
      </c>
    </row>
    <row r="172" spans="1:10">
      <c r="A172" s="229">
        <v>640</v>
      </c>
      <c r="B172" s="230">
        <v>500</v>
      </c>
      <c r="C172" s="230">
        <v>100</v>
      </c>
      <c r="D172" s="238">
        <v>300</v>
      </c>
      <c r="E172" s="238"/>
      <c r="F172" s="238"/>
      <c r="G172" s="234" t="s">
        <v>2046</v>
      </c>
      <c r="H172" s="236">
        <v>0</v>
      </c>
      <c r="I172" s="236">
        <v>0</v>
      </c>
      <c r="J172" s="322" t="s">
        <v>272</v>
      </c>
    </row>
    <row r="173" spans="1:10">
      <c r="A173" s="229">
        <v>640</v>
      </c>
      <c r="B173" s="230">
        <v>500</v>
      </c>
      <c r="C173" s="230">
        <v>200</v>
      </c>
      <c r="D173" s="230"/>
      <c r="E173" s="230"/>
      <c r="F173" s="230"/>
      <c r="G173" s="231" t="s">
        <v>2047</v>
      </c>
      <c r="H173" s="232">
        <v>0</v>
      </c>
      <c r="I173" s="232">
        <v>0</v>
      </c>
      <c r="J173" s="322" t="s">
        <v>948</v>
      </c>
    </row>
    <row r="174" spans="1:10">
      <c r="A174" s="229">
        <v>640</v>
      </c>
      <c r="B174" s="230">
        <v>500</v>
      </c>
      <c r="C174" s="230">
        <v>200</v>
      </c>
      <c r="D174" s="233">
        <v>50</v>
      </c>
      <c r="E174" s="233"/>
      <c r="F174" s="233"/>
      <c r="G174" s="234" t="s">
        <v>2048</v>
      </c>
      <c r="H174" s="236">
        <v>0</v>
      </c>
      <c r="I174" s="236">
        <v>0</v>
      </c>
      <c r="J174" s="322"/>
    </row>
    <row r="175" spans="1:10">
      <c r="A175" s="229">
        <v>640</v>
      </c>
      <c r="B175" s="230">
        <v>500</v>
      </c>
      <c r="C175" s="230">
        <v>200</v>
      </c>
      <c r="D175" s="233">
        <v>100</v>
      </c>
      <c r="E175" s="233"/>
      <c r="F175" s="233"/>
      <c r="G175" s="234" t="s">
        <v>2049</v>
      </c>
      <c r="H175" s="236">
        <v>23041</v>
      </c>
      <c r="I175" s="236">
        <v>21123</v>
      </c>
      <c r="J175" s="322"/>
    </row>
    <row r="176" spans="1:10">
      <c r="A176" s="229">
        <v>640</v>
      </c>
      <c r="B176" s="230">
        <v>500</v>
      </c>
      <c r="C176" s="230">
        <v>200</v>
      </c>
      <c r="D176" s="233">
        <v>150</v>
      </c>
      <c r="E176" s="233"/>
      <c r="F176" s="233"/>
      <c r="G176" s="234" t="s">
        <v>2050</v>
      </c>
      <c r="H176" s="236">
        <v>0</v>
      </c>
      <c r="I176" s="236">
        <v>0</v>
      </c>
      <c r="J176" s="322"/>
    </row>
    <row r="177" spans="1:10">
      <c r="A177" s="229">
        <v>640</v>
      </c>
      <c r="B177" s="230">
        <v>500</v>
      </c>
      <c r="C177" s="230">
        <v>200</v>
      </c>
      <c r="D177" s="233">
        <v>200</v>
      </c>
      <c r="E177" s="233"/>
      <c r="F177" s="233"/>
      <c r="G177" s="234" t="s">
        <v>2051</v>
      </c>
      <c r="H177" s="236">
        <v>12134</v>
      </c>
      <c r="I177" s="236">
        <v>11642</v>
      </c>
      <c r="J177" s="322"/>
    </row>
    <row r="178" spans="1:10">
      <c r="A178" s="229">
        <v>640</v>
      </c>
      <c r="B178" s="230">
        <v>500</v>
      </c>
      <c r="C178" s="230">
        <v>200</v>
      </c>
      <c r="D178" s="233">
        <v>250</v>
      </c>
      <c r="E178" s="233"/>
      <c r="F178" s="233"/>
      <c r="G178" s="234" t="s">
        <v>2052</v>
      </c>
      <c r="H178" s="236">
        <v>0</v>
      </c>
      <c r="I178" s="236">
        <v>0</v>
      </c>
      <c r="J178" s="322"/>
    </row>
    <row r="179" spans="1:10">
      <c r="A179" s="229">
        <v>640</v>
      </c>
      <c r="B179" s="230">
        <v>500</v>
      </c>
      <c r="C179" s="230">
        <v>200</v>
      </c>
      <c r="D179" s="233">
        <v>300</v>
      </c>
      <c r="E179" s="233"/>
      <c r="F179" s="233"/>
      <c r="G179" s="234" t="s">
        <v>2053</v>
      </c>
      <c r="H179" s="236">
        <v>17511</v>
      </c>
      <c r="I179" s="236">
        <v>12648</v>
      </c>
      <c r="J179" s="322"/>
    </row>
    <row r="180" spans="1:10">
      <c r="A180" s="229">
        <v>640</v>
      </c>
      <c r="B180" s="230">
        <v>500</v>
      </c>
      <c r="C180" s="230">
        <v>200</v>
      </c>
      <c r="D180" s="233">
        <v>350</v>
      </c>
      <c r="E180" s="233"/>
      <c r="F180" s="233"/>
      <c r="G180" s="234" t="s">
        <v>2054</v>
      </c>
      <c r="H180" s="236">
        <v>0</v>
      </c>
      <c r="I180" s="236">
        <v>0</v>
      </c>
      <c r="J180" s="322"/>
    </row>
    <row r="181" spans="1:10">
      <c r="A181" s="229">
        <v>640</v>
      </c>
      <c r="B181" s="230">
        <v>500</v>
      </c>
      <c r="C181" s="230">
        <v>200</v>
      </c>
      <c r="D181" s="233">
        <v>400</v>
      </c>
      <c r="E181" s="233"/>
      <c r="F181" s="233"/>
      <c r="G181" s="234" t="s">
        <v>2055</v>
      </c>
      <c r="H181" s="236">
        <v>7369</v>
      </c>
      <c r="I181" s="236">
        <v>13993</v>
      </c>
      <c r="J181" s="322"/>
    </row>
    <row r="182" spans="1:10">
      <c r="A182" s="229">
        <v>640</v>
      </c>
      <c r="B182" s="230">
        <v>500</v>
      </c>
      <c r="C182" s="230">
        <v>200</v>
      </c>
      <c r="D182" s="233">
        <v>450</v>
      </c>
      <c r="E182" s="233"/>
      <c r="F182" s="233"/>
      <c r="G182" s="234" t="s">
        <v>2056</v>
      </c>
      <c r="H182" s="236">
        <v>640</v>
      </c>
      <c r="I182" s="236">
        <v>1167</v>
      </c>
      <c r="J182" s="322"/>
    </row>
    <row r="183" spans="1:10">
      <c r="A183" s="229">
        <v>640</v>
      </c>
      <c r="B183" s="230">
        <v>500</v>
      </c>
      <c r="C183" s="230">
        <v>200</v>
      </c>
      <c r="D183" s="233">
        <v>500</v>
      </c>
      <c r="E183" s="233"/>
      <c r="F183" s="233"/>
      <c r="G183" s="234" t="s">
        <v>2068</v>
      </c>
      <c r="H183" s="236">
        <v>37392</v>
      </c>
      <c r="I183" s="236">
        <v>37372</v>
      </c>
      <c r="J183" s="322"/>
    </row>
    <row r="184" spans="1:10">
      <c r="A184" s="229">
        <v>640</v>
      </c>
      <c r="B184" s="230">
        <v>500</v>
      </c>
      <c r="C184" s="230">
        <v>200</v>
      </c>
      <c r="D184" s="233">
        <v>550</v>
      </c>
      <c r="E184" s="233"/>
      <c r="F184" s="233"/>
      <c r="G184" s="234" t="s">
        <v>2069</v>
      </c>
      <c r="H184" s="236">
        <v>0</v>
      </c>
      <c r="I184" s="236">
        <v>1431</v>
      </c>
      <c r="J184" s="322"/>
    </row>
    <row r="185" spans="1:10">
      <c r="A185" s="229">
        <v>640</v>
      </c>
      <c r="B185" s="230">
        <v>500</v>
      </c>
      <c r="C185" s="230">
        <v>200</v>
      </c>
      <c r="D185" s="233">
        <v>600</v>
      </c>
      <c r="E185" s="233"/>
      <c r="F185" s="233"/>
      <c r="G185" s="234" t="s">
        <v>2070</v>
      </c>
      <c r="H185" s="236">
        <v>0</v>
      </c>
      <c r="I185" s="236">
        <v>0</v>
      </c>
      <c r="J185" s="322"/>
    </row>
    <row r="186" spans="1:10">
      <c r="A186" s="229">
        <v>640</v>
      </c>
      <c r="B186" s="230">
        <v>500</v>
      </c>
      <c r="C186" s="230">
        <v>200</v>
      </c>
      <c r="D186" s="233">
        <v>900</v>
      </c>
      <c r="E186" s="233"/>
      <c r="F186" s="233"/>
      <c r="G186" s="234" t="s">
        <v>2047</v>
      </c>
      <c r="H186" s="236">
        <v>73422</v>
      </c>
      <c r="I186" s="236">
        <v>43516</v>
      </c>
      <c r="J186" s="322"/>
    </row>
    <row r="187" spans="1:10" s="228" customFormat="1">
      <c r="A187" s="222">
        <v>650</v>
      </c>
      <c r="B187" s="223">
        <v>0</v>
      </c>
      <c r="C187" s="223">
        <v>0</v>
      </c>
      <c r="D187" s="223">
        <v>0</v>
      </c>
      <c r="E187" s="223">
        <v>0</v>
      </c>
      <c r="F187" s="223">
        <v>0</v>
      </c>
      <c r="G187" s="224" t="s">
        <v>2071</v>
      </c>
      <c r="H187" s="315">
        <v>0</v>
      </c>
      <c r="I187" s="226">
        <v>0</v>
      </c>
      <c r="J187" s="322"/>
    </row>
    <row r="188" spans="1:10" ht="25.5">
      <c r="A188" s="229">
        <v>650</v>
      </c>
      <c r="B188" s="238">
        <v>100</v>
      </c>
      <c r="C188" s="238"/>
      <c r="D188" s="238"/>
      <c r="E188" s="238"/>
      <c r="F188" s="238"/>
      <c r="G188" s="234" t="s">
        <v>885</v>
      </c>
      <c r="H188" s="236">
        <v>1763177</v>
      </c>
      <c r="I188" s="236">
        <v>1650961</v>
      </c>
      <c r="J188" s="322" t="s">
        <v>949</v>
      </c>
    </row>
    <row r="189" spans="1:10">
      <c r="A189" s="229">
        <v>650</v>
      </c>
      <c r="B189" s="238">
        <v>200</v>
      </c>
      <c r="C189" s="238"/>
      <c r="D189" s="238"/>
      <c r="E189" s="238"/>
      <c r="F189" s="238"/>
      <c r="G189" s="234" t="s">
        <v>886</v>
      </c>
      <c r="H189" s="236">
        <v>7036</v>
      </c>
      <c r="I189" s="236">
        <v>6391</v>
      </c>
      <c r="J189" s="322" t="s">
        <v>950</v>
      </c>
    </row>
    <row r="190" spans="1:10">
      <c r="A190" s="229">
        <v>650</v>
      </c>
      <c r="B190" s="238">
        <v>300</v>
      </c>
      <c r="C190" s="238"/>
      <c r="D190" s="238"/>
      <c r="E190" s="238"/>
      <c r="F190" s="238"/>
      <c r="G190" s="234" t="s">
        <v>887</v>
      </c>
      <c r="H190" s="236">
        <v>0</v>
      </c>
      <c r="I190" s="236">
        <v>0</v>
      </c>
      <c r="J190" s="322" t="s">
        <v>951</v>
      </c>
    </row>
    <row r="191" spans="1:10" s="228" customFormat="1">
      <c r="A191" s="222">
        <v>660</v>
      </c>
      <c r="B191" s="223">
        <v>0</v>
      </c>
      <c r="C191" s="223">
        <v>0</v>
      </c>
      <c r="D191" s="223">
        <v>0</v>
      </c>
      <c r="E191" s="223">
        <v>0</v>
      </c>
      <c r="F191" s="223">
        <v>0</v>
      </c>
      <c r="G191" s="224" t="s">
        <v>888</v>
      </c>
      <c r="H191" s="315">
        <v>0</v>
      </c>
      <c r="I191" s="226">
        <v>0</v>
      </c>
      <c r="J191" s="322"/>
    </row>
    <row r="192" spans="1:10">
      <c r="A192" s="229">
        <v>660</v>
      </c>
      <c r="B192" s="238">
        <v>100</v>
      </c>
      <c r="C192" s="238"/>
      <c r="D192" s="238"/>
      <c r="E192" s="238"/>
      <c r="F192" s="238"/>
      <c r="G192" s="234" t="s">
        <v>889</v>
      </c>
      <c r="H192" s="236">
        <v>416577</v>
      </c>
      <c r="I192" s="236">
        <v>569612</v>
      </c>
      <c r="J192" s="322" t="s">
        <v>985</v>
      </c>
    </row>
    <row r="193" spans="1:10">
      <c r="A193" s="229">
        <v>660</v>
      </c>
      <c r="B193" s="238">
        <v>200</v>
      </c>
      <c r="C193" s="238"/>
      <c r="D193" s="238"/>
      <c r="E193" s="238"/>
      <c r="F193" s="238"/>
      <c r="G193" s="234" t="s">
        <v>890</v>
      </c>
      <c r="H193" s="236">
        <v>644218</v>
      </c>
      <c r="I193" s="236">
        <v>591753</v>
      </c>
      <c r="J193" s="322" t="s">
        <v>986</v>
      </c>
    </row>
    <row r="194" spans="1:10">
      <c r="A194" s="229">
        <v>660</v>
      </c>
      <c r="B194" s="238">
        <v>300</v>
      </c>
      <c r="C194" s="238"/>
      <c r="D194" s="238"/>
      <c r="E194" s="238"/>
      <c r="F194" s="238"/>
      <c r="G194" s="234" t="s">
        <v>891</v>
      </c>
      <c r="H194" s="236">
        <v>0</v>
      </c>
      <c r="I194" s="236">
        <v>0</v>
      </c>
      <c r="J194" s="322" t="s">
        <v>987</v>
      </c>
    </row>
    <row r="195" spans="1:10">
      <c r="A195" s="229">
        <v>660</v>
      </c>
      <c r="B195" s="238">
        <v>400</v>
      </c>
      <c r="C195" s="238"/>
      <c r="D195" s="238"/>
      <c r="E195" s="238"/>
      <c r="F195" s="238"/>
      <c r="G195" s="234" t="s">
        <v>892</v>
      </c>
      <c r="H195" s="236">
        <v>0</v>
      </c>
      <c r="I195" s="236">
        <v>0</v>
      </c>
      <c r="J195" s="322" t="s">
        <v>988</v>
      </c>
    </row>
    <row r="196" spans="1:10">
      <c r="A196" s="229">
        <v>660</v>
      </c>
      <c r="B196" s="238">
        <v>500</v>
      </c>
      <c r="C196" s="238"/>
      <c r="D196" s="238"/>
      <c r="E196" s="238"/>
      <c r="F196" s="238"/>
      <c r="G196" s="234" t="s">
        <v>893</v>
      </c>
      <c r="H196" s="236">
        <v>0</v>
      </c>
      <c r="I196" s="236">
        <v>0</v>
      </c>
      <c r="J196" s="322" t="s">
        <v>989</v>
      </c>
    </row>
    <row r="197" spans="1:10">
      <c r="A197" s="229">
        <v>660</v>
      </c>
      <c r="B197" s="238">
        <v>600</v>
      </c>
      <c r="C197" s="238"/>
      <c r="D197" s="238"/>
      <c r="E197" s="238"/>
      <c r="F197" s="238"/>
      <c r="G197" s="234" t="s">
        <v>894</v>
      </c>
      <c r="H197" s="236">
        <v>744411</v>
      </c>
      <c r="I197" s="236">
        <v>703202</v>
      </c>
      <c r="J197" s="322" t="s">
        <v>990</v>
      </c>
    </row>
    <row r="198" spans="1:10" s="228" customFormat="1">
      <c r="A198" s="222">
        <v>670</v>
      </c>
      <c r="B198" s="223">
        <v>0</v>
      </c>
      <c r="C198" s="223">
        <v>0</v>
      </c>
      <c r="D198" s="223">
        <v>0</v>
      </c>
      <c r="E198" s="223">
        <v>0</v>
      </c>
      <c r="F198" s="223">
        <v>0</v>
      </c>
      <c r="G198" s="224" t="s">
        <v>139</v>
      </c>
      <c r="H198" s="315">
        <v>0</v>
      </c>
      <c r="I198" s="226">
        <v>0</v>
      </c>
      <c r="J198" s="322" t="s">
        <v>991</v>
      </c>
    </row>
    <row r="199" spans="1:10" s="228" customFormat="1">
      <c r="A199" s="222">
        <v>680</v>
      </c>
      <c r="B199" s="223">
        <v>0</v>
      </c>
      <c r="C199" s="223">
        <v>0</v>
      </c>
      <c r="D199" s="223">
        <v>0</v>
      </c>
      <c r="E199" s="223">
        <v>0</v>
      </c>
      <c r="F199" s="223">
        <v>0</v>
      </c>
      <c r="G199" s="224" t="s">
        <v>895</v>
      </c>
      <c r="H199" s="315">
        <v>0</v>
      </c>
      <c r="I199" s="226">
        <v>0</v>
      </c>
      <c r="J199" s="322"/>
    </row>
    <row r="200" spans="1:10">
      <c r="A200" s="229">
        <v>680</v>
      </c>
      <c r="B200" s="230">
        <v>100</v>
      </c>
      <c r="C200" s="230"/>
      <c r="D200" s="230"/>
      <c r="E200" s="230"/>
      <c r="F200" s="230"/>
      <c r="G200" s="231" t="s">
        <v>896</v>
      </c>
      <c r="H200" s="232">
        <v>0</v>
      </c>
      <c r="I200" s="232">
        <v>0</v>
      </c>
      <c r="J200" s="322" t="s">
        <v>992</v>
      </c>
    </row>
    <row r="201" spans="1:10">
      <c r="A201" s="229">
        <v>680</v>
      </c>
      <c r="B201" s="230">
        <v>100</v>
      </c>
      <c r="C201" s="233">
        <v>100</v>
      </c>
      <c r="D201" s="233"/>
      <c r="E201" s="233"/>
      <c r="F201" s="233"/>
      <c r="G201" s="234" t="s">
        <v>897</v>
      </c>
      <c r="H201" s="236">
        <v>0</v>
      </c>
      <c r="I201" s="236">
        <v>0</v>
      </c>
      <c r="J201" s="322"/>
    </row>
    <row r="202" spans="1:10">
      <c r="A202" s="229">
        <v>680</v>
      </c>
      <c r="B202" s="230">
        <v>100</v>
      </c>
      <c r="C202" s="233">
        <v>200</v>
      </c>
      <c r="D202" s="233"/>
      <c r="E202" s="233"/>
      <c r="F202" s="233"/>
      <c r="G202" s="234" t="s">
        <v>898</v>
      </c>
      <c r="H202" s="236">
        <v>0</v>
      </c>
      <c r="I202" s="236">
        <v>0</v>
      </c>
      <c r="J202" s="322"/>
    </row>
    <row r="203" spans="1:10">
      <c r="A203" s="229">
        <v>680</v>
      </c>
      <c r="B203" s="230">
        <v>100</v>
      </c>
      <c r="C203" s="233">
        <v>900</v>
      </c>
      <c r="D203" s="233"/>
      <c r="E203" s="233"/>
      <c r="F203" s="233"/>
      <c r="G203" s="234" t="s">
        <v>899</v>
      </c>
      <c r="H203" s="236">
        <v>0</v>
      </c>
      <c r="I203" s="236">
        <v>1000</v>
      </c>
      <c r="J203" s="322"/>
    </row>
    <row r="204" spans="1:10">
      <c r="A204" s="229">
        <v>680</v>
      </c>
      <c r="B204" s="230">
        <v>200</v>
      </c>
      <c r="C204" s="230"/>
      <c r="D204" s="230"/>
      <c r="E204" s="230"/>
      <c r="F204" s="230"/>
      <c r="G204" s="231" t="s">
        <v>900</v>
      </c>
      <c r="H204" s="232">
        <v>0</v>
      </c>
      <c r="I204" s="232">
        <v>0</v>
      </c>
      <c r="J204" s="322" t="s">
        <v>283</v>
      </c>
    </row>
    <row r="205" spans="1:10">
      <c r="A205" s="229">
        <v>680</v>
      </c>
      <c r="B205" s="230">
        <v>200</v>
      </c>
      <c r="C205" s="233">
        <v>100</v>
      </c>
      <c r="D205" s="233"/>
      <c r="E205" s="233"/>
      <c r="F205" s="233"/>
      <c r="G205" s="234" t="s">
        <v>901</v>
      </c>
      <c r="H205" s="236">
        <v>0</v>
      </c>
      <c r="I205" s="236">
        <v>0</v>
      </c>
      <c r="J205" s="322"/>
    </row>
    <row r="206" spans="1:10">
      <c r="A206" s="229">
        <v>680</v>
      </c>
      <c r="B206" s="230">
        <v>200</v>
      </c>
      <c r="C206" s="233">
        <v>200</v>
      </c>
      <c r="D206" s="233"/>
      <c r="E206" s="233"/>
      <c r="F206" s="233"/>
      <c r="G206" s="234" t="s">
        <v>902</v>
      </c>
      <c r="H206" s="236">
        <v>20073</v>
      </c>
      <c r="I206" s="236">
        <v>22132</v>
      </c>
      <c r="J206" s="322"/>
    </row>
    <row r="207" spans="1:10">
      <c r="A207" s="229">
        <v>680</v>
      </c>
      <c r="B207" s="230">
        <v>200</v>
      </c>
      <c r="C207" s="233">
        <v>900</v>
      </c>
      <c r="D207" s="233"/>
      <c r="E207" s="233"/>
      <c r="F207" s="233"/>
      <c r="G207" s="234" t="s">
        <v>903</v>
      </c>
      <c r="H207" s="236">
        <v>0</v>
      </c>
      <c r="I207" s="236">
        <v>0</v>
      </c>
      <c r="J207" s="322"/>
    </row>
    <row r="208" spans="1:10">
      <c r="A208" s="229">
        <v>680</v>
      </c>
      <c r="B208" s="241">
        <v>300</v>
      </c>
      <c r="C208" s="230"/>
      <c r="D208" s="230"/>
      <c r="E208" s="230"/>
      <c r="F208" s="230"/>
      <c r="G208" s="242" t="s">
        <v>904</v>
      </c>
      <c r="H208" s="243">
        <v>0</v>
      </c>
      <c r="I208" s="243">
        <v>0</v>
      </c>
      <c r="J208" s="322" t="s">
        <v>284</v>
      </c>
    </row>
    <row r="209" spans="1:10">
      <c r="A209" s="229">
        <v>680</v>
      </c>
      <c r="B209" s="241">
        <v>300</v>
      </c>
      <c r="C209" s="233">
        <v>100</v>
      </c>
      <c r="D209" s="233"/>
      <c r="E209" s="233"/>
      <c r="F209" s="233"/>
      <c r="G209" s="234" t="s">
        <v>905</v>
      </c>
      <c r="H209" s="236">
        <v>0</v>
      </c>
      <c r="I209" s="236">
        <v>0</v>
      </c>
      <c r="J209" s="322"/>
    </row>
    <row r="210" spans="1:10">
      <c r="A210" s="229">
        <v>680</v>
      </c>
      <c r="B210" s="241">
        <v>300</v>
      </c>
      <c r="C210" s="233">
        <v>200</v>
      </c>
      <c r="D210" s="233"/>
      <c r="E210" s="233"/>
      <c r="F210" s="233"/>
      <c r="G210" s="234" t="s">
        <v>906</v>
      </c>
      <c r="H210" s="236">
        <v>0</v>
      </c>
      <c r="I210" s="236">
        <v>0</v>
      </c>
      <c r="J210" s="322"/>
    </row>
    <row r="211" spans="1:10">
      <c r="A211" s="229">
        <v>680</v>
      </c>
      <c r="B211" s="241">
        <v>300</v>
      </c>
      <c r="C211" s="233">
        <v>900</v>
      </c>
      <c r="D211" s="233"/>
      <c r="E211" s="233"/>
      <c r="F211" s="233"/>
      <c r="G211" s="234" t="s">
        <v>904</v>
      </c>
      <c r="H211" s="236">
        <v>145138</v>
      </c>
      <c r="I211" s="236">
        <v>64238</v>
      </c>
      <c r="J211" s="322"/>
    </row>
    <row r="212" spans="1:10">
      <c r="A212" s="222">
        <v>690</v>
      </c>
      <c r="B212" s="223">
        <v>0</v>
      </c>
      <c r="C212" s="223">
        <v>0</v>
      </c>
      <c r="D212" s="223">
        <v>0</v>
      </c>
      <c r="E212" s="223">
        <v>0</v>
      </c>
      <c r="F212" s="223">
        <v>0</v>
      </c>
      <c r="G212" s="224" t="s">
        <v>907</v>
      </c>
      <c r="H212" s="315">
        <v>0</v>
      </c>
      <c r="I212" s="226">
        <v>0</v>
      </c>
      <c r="J212" s="322"/>
    </row>
    <row r="213" spans="1:10">
      <c r="A213" s="244">
        <v>690</v>
      </c>
      <c r="B213" s="233">
        <v>100</v>
      </c>
      <c r="C213" s="233"/>
      <c r="D213" s="233"/>
      <c r="E213" s="233"/>
      <c r="F213" s="233"/>
      <c r="G213" s="234" t="s">
        <v>908</v>
      </c>
      <c r="H213" s="236">
        <v>0</v>
      </c>
      <c r="I213" s="236">
        <v>0</v>
      </c>
      <c r="J213" s="322" t="s">
        <v>16</v>
      </c>
    </row>
    <row r="214" spans="1:10">
      <c r="A214" s="244">
        <v>690</v>
      </c>
      <c r="B214" s="240">
        <v>200</v>
      </c>
      <c r="C214" s="240"/>
      <c r="D214" s="240"/>
      <c r="E214" s="240"/>
      <c r="F214" s="240"/>
      <c r="G214" s="231" t="s">
        <v>909</v>
      </c>
      <c r="H214" s="232">
        <v>0</v>
      </c>
      <c r="I214" s="232">
        <v>0</v>
      </c>
      <c r="J214" s="322" t="s">
        <v>17</v>
      </c>
    </row>
    <row r="215" spans="1:10">
      <c r="A215" s="244">
        <v>690</v>
      </c>
      <c r="B215" s="240">
        <v>200</v>
      </c>
      <c r="C215" s="233">
        <v>100</v>
      </c>
      <c r="D215" s="233"/>
      <c r="E215" s="233"/>
      <c r="F215" s="233"/>
      <c r="G215" s="245" t="s">
        <v>2072</v>
      </c>
      <c r="H215" s="247">
        <v>1</v>
      </c>
      <c r="I215" s="247">
        <v>1</v>
      </c>
      <c r="J215" s="322"/>
    </row>
    <row r="216" spans="1:10">
      <c r="A216" s="244">
        <v>690</v>
      </c>
      <c r="B216" s="240">
        <v>200</v>
      </c>
      <c r="C216" s="248">
        <v>200</v>
      </c>
      <c r="D216" s="248"/>
      <c r="E216" s="248"/>
      <c r="F216" s="248"/>
      <c r="G216" s="249" t="s">
        <v>2073</v>
      </c>
      <c r="H216" s="316">
        <v>45</v>
      </c>
      <c r="I216" s="250">
        <v>0</v>
      </c>
      <c r="J216" s="322"/>
    </row>
    <row r="217" spans="1:10">
      <c r="A217" s="244">
        <v>690</v>
      </c>
      <c r="B217" s="240">
        <v>300</v>
      </c>
      <c r="C217" s="240"/>
      <c r="D217" s="240"/>
      <c r="E217" s="240"/>
      <c r="F217" s="240"/>
      <c r="G217" s="231" t="s">
        <v>2074</v>
      </c>
      <c r="H217" s="232">
        <v>0</v>
      </c>
      <c r="I217" s="232">
        <v>0</v>
      </c>
      <c r="J217" s="322" t="s">
        <v>18</v>
      </c>
    </row>
    <row r="218" spans="1:10">
      <c r="A218" s="244">
        <v>690</v>
      </c>
      <c r="B218" s="240">
        <v>300</v>
      </c>
      <c r="C218" s="233">
        <v>100</v>
      </c>
      <c r="D218" s="233"/>
      <c r="E218" s="233"/>
      <c r="F218" s="233"/>
      <c r="G218" s="245" t="s">
        <v>2075</v>
      </c>
      <c r="H218" s="247">
        <v>0</v>
      </c>
      <c r="I218" s="247">
        <v>0</v>
      </c>
      <c r="J218" s="322"/>
    </row>
    <row r="219" spans="1:10">
      <c r="A219" s="244">
        <v>690</v>
      </c>
      <c r="B219" s="240">
        <v>300</v>
      </c>
      <c r="C219" s="233">
        <v>200</v>
      </c>
      <c r="D219" s="233"/>
      <c r="E219" s="233"/>
      <c r="F219" s="233"/>
      <c r="G219" s="245" t="s">
        <v>1838</v>
      </c>
      <c r="H219" s="247">
        <v>0</v>
      </c>
      <c r="I219" s="247">
        <v>0</v>
      </c>
      <c r="J219" s="322"/>
    </row>
    <row r="220" spans="1:10">
      <c r="A220" s="244">
        <v>690</v>
      </c>
      <c r="B220" s="240">
        <v>300</v>
      </c>
      <c r="C220" s="248">
        <v>900</v>
      </c>
      <c r="D220" s="248"/>
      <c r="E220" s="248"/>
      <c r="F220" s="248"/>
      <c r="G220" s="249" t="s">
        <v>2074</v>
      </c>
      <c r="H220" s="316">
        <v>0</v>
      </c>
      <c r="I220" s="250">
        <v>0</v>
      </c>
      <c r="J220" s="322"/>
    </row>
    <row r="221" spans="1:10">
      <c r="A221" s="222">
        <v>700</v>
      </c>
      <c r="B221" s="223">
        <v>0</v>
      </c>
      <c r="C221" s="223">
        <v>0</v>
      </c>
      <c r="D221" s="223">
        <v>0</v>
      </c>
      <c r="E221" s="223">
        <v>0</v>
      </c>
      <c r="F221" s="223">
        <v>0</v>
      </c>
      <c r="G221" s="224" t="s">
        <v>2076</v>
      </c>
      <c r="H221" s="315">
        <v>0</v>
      </c>
      <c r="I221" s="226">
        <v>0</v>
      </c>
      <c r="J221" s="322"/>
    </row>
    <row r="222" spans="1:10">
      <c r="A222" s="244">
        <v>700</v>
      </c>
      <c r="B222" s="233">
        <v>100</v>
      </c>
      <c r="C222" s="233"/>
      <c r="D222" s="233"/>
      <c r="E222" s="233"/>
      <c r="F222" s="233"/>
      <c r="G222" s="234" t="s">
        <v>2077</v>
      </c>
      <c r="H222" s="236">
        <v>0</v>
      </c>
      <c r="I222" s="236">
        <v>0</v>
      </c>
      <c r="J222" s="322" t="s">
        <v>19</v>
      </c>
    </row>
    <row r="223" spans="1:10">
      <c r="A223" s="244">
        <v>700</v>
      </c>
      <c r="B223" s="233">
        <v>200</v>
      </c>
      <c r="C223" s="233"/>
      <c r="D223" s="233"/>
      <c r="E223" s="233"/>
      <c r="F223" s="233"/>
      <c r="G223" s="234" t="s">
        <v>2078</v>
      </c>
      <c r="H223" s="236">
        <v>0</v>
      </c>
      <c r="I223" s="236">
        <v>0</v>
      </c>
      <c r="J223" s="322" t="s">
        <v>20</v>
      </c>
    </row>
    <row r="224" spans="1:10">
      <c r="A224" s="244">
        <v>700</v>
      </c>
      <c r="B224" s="233">
        <v>300</v>
      </c>
      <c r="C224" s="233"/>
      <c r="D224" s="233"/>
      <c r="E224" s="233"/>
      <c r="F224" s="233"/>
      <c r="G224" s="234" t="s">
        <v>2079</v>
      </c>
      <c r="H224" s="236">
        <v>0</v>
      </c>
      <c r="I224" s="236">
        <v>0</v>
      </c>
      <c r="J224" s="322" t="s">
        <v>21</v>
      </c>
    </row>
    <row r="225" spans="1:220">
      <c r="A225" s="244">
        <v>700</v>
      </c>
      <c r="B225" s="233">
        <v>400</v>
      </c>
      <c r="C225" s="233"/>
      <c r="D225" s="233"/>
      <c r="E225" s="233"/>
      <c r="F225" s="233"/>
      <c r="G225" s="234" t="s">
        <v>2080</v>
      </c>
      <c r="H225" s="236">
        <v>0</v>
      </c>
      <c r="I225" s="236">
        <v>0</v>
      </c>
      <c r="J225" s="322" t="s">
        <v>22</v>
      </c>
    </row>
    <row r="226" spans="1:220" s="251" customFormat="1">
      <c r="A226" s="244">
        <v>700</v>
      </c>
      <c r="B226" s="233">
        <v>500</v>
      </c>
      <c r="C226" s="233"/>
      <c r="D226" s="233"/>
      <c r="E226" s="233"/>
      <c r="F226" s="233"/>
      <c r="G226" s="234" t="s">
        <v>2081</v>
      </c>
      <c r="H226" s="236">
        <v>0</v>
      </c>
      <c r="I226" s="236">
        <v>0</v>
      </c>
      <c r="J226" s="322" t="s">
        <v>23</v>
      </c>
      <c r="K226" s="219"/>
      <c r="L226" s="219"/>
      <c r="M226" s="219"/>
      <c r="N226" s="219"/>
      <c r="O226" s="219"/>
      <c r="P226" s="219"/>
      <c r="Q226" s="219"/>
      <c r="R226" s="219"/>
      <c r="S226" s="219"/>
      <c r="T226" s="219"/>
      <c r="U226" s="219"/>
      <c r="V226" s="219"/>
      <c r="W226" s="219"/>
      <c r="X226" s="219"/>
      <c r="Y226" s="219"/>
      <c r="Z226" s="219"/>
      <c r="AA226" s="219"/>
      <c r="AB226" s="219"/>
      <c r="AC226" s="219"/>
      <c r="AD226" s="219"/>
      <c r="AE226" s="219"/>
      <c r="AF226" s="219"/>
      <c r="AG226" s="219"/>
      <c r="AH226" s="219"/>
      <c r="AI226" s="219"/>
      <c r="AJ226" s="219"/>
      <c r="AK226" s="219"/>
      <c r="AL226" s="219"/>
      <c r="AM226" s="219"/>
      <c r="AN226" s="219"/>
      <c r="AO226" s="219"/>
      <c r="AP226" s="219"/>
      <c r="AQ226" s="219"/>
      <c r="AR226" s="219"/>
      <c r="AS226" s="219"/>
      <c r="AT226" s="219"/>
      <c r="AU226" s="219"/>
      <c r="AV226" s="219"/>
      <c r="AW226" s="219"/>
      <c r="AX226" s="219"/>
      <c r="AY226" s="219"/>
      <c r="AZ226" s="219"/>
      <c r="BA226" s="219"/>
      <c r="BB226" s="219"/>
      <c r="BC226" s="219"/>
      <c r="BD226" s="219"/>
      <c r="BE226" s="219"/>
      <c r="BF226" s="219"/>
      <c r="BG226" s="219"/>
      <c r="BH226" s="219"/>
      <c r="BI226" s="219"/>
      <c r="BJ226" s="219"/>
      <c r="BK226" s="219"/>
      <c r="BL226" s="219"/>
      <c r="BM226" s="219"/>
      <c r="BN226" s="219"/>
      <c r="BO226" s="219"/>
      <c r="BP226" s="219"/>
      <c r="BQ226" s="219"/>
      <c r="BR226" s="219"/>
      <c r="BS226" s="219"/>
      <c r="BT226" s="219"/>
      <c r="BU226" s="219"/>
      <c r="BV226" s="219"/>
      <c r="BW226" s="219"/>
      <c r="BX226" s="219"/>
      <c r="BY226" s="219"/>
      <c r="BZ226" s="219"/>
      <c r="CA226" s="219"/>
      <c r="CB226" s="219"/>
      <c r="CC226" s="219"/>
      <c r="CD226" s="219"/>
      <c r="CE226" s="219"/>
      <c r="CF226" s="219"/>
      <c r="CG226" s="219"/>
      <c r="CH226" s="219"/>
      <c r="CI226" s="219"/>
      <c r="CJ226" s="219"/>
      <c r="CK226" s="219"/>
      <c r="CL226" s="219"/>
      <c r="CM226" s="219"/>
      <c r="CN226" s="219"/>
      <c r="CO226" s="219"/>
      <c r="CP226" s="219"/>
      <c r="CQ226" s="219"/>
      <c r="CR226" s="219"/>
      <c r="CS226" s="219"/>
      <c r="CT226" s="219"/>
      <c r="CU226" s="219"/>
      <c r="CV226" s="219"/>
      <c r="CW226" s="219"/>
      <c r="CX226" s="219"/>
      <c r="CY226" s="219"/>
      <c r="CZ226" s="219"/>
      <c r="DA226" s="219"/>
      <c r="DB226" s="219"/>
      <c r="DC226" s="219"/>
      <c r="DD226" s="219"/>
      <c r="DE226" s="219"/>
      <c r="DF226" s="219"/>
      <c r="DG226" s="219"/>
      <c r="DH226" s="219"/>
      <c r="DI226" s="219"/>
      <c r="DJ226" s="219"/>
      <c r="DK226" s="219"/>
      <c r="DL226" s="219"/>
      <c r="DM226" s="219"/>
      <c r="DN226" s="219"/>
      <c r="DO226" s="219"/>
      <c r="DP226" s="219"/>
      <c r="DQ226" s="219"/>
      <c r="DR226" s="219"/>
      <c r="DS226" s="219"/>
      <c r="DT226" s="219"/>
      <c r="DU226" s="219"/>
      <c r="DV226" s="219"/>
      <c r="DW226" s="219"/>
      <c r="DX226" s="219"/>
      <c r="DY226" s="219"/>
      <c r="DZ226" s="219"/>
      <c r="EA226" s="219"/>
      <c r="EB226" s="219"/>
      <c r="EC226" s="219"/>
      <c r="ED226" s="219"/>
      <c r="EE226" s="219"/>
      <c r="EF226" s="219"/>
      <c r="EG226" s="219"/>
      <c r="EH226" s="219"/>
      <c r="EI226" s="219"/>
      <c r="EJ226" s="219"/>
      <c r="EK226" s="219"/>
      <c r="EL226" s="219"/>
      <c r="EM226" s="219"/>
      <c r="EN226" s="219"/>
      <c r="EO226" s="219"/>
      <c r="EP226" s="219"/>
      <c r="EQ226" s="219"/>
      <c r="ER226" s="219"/>
      <c r="ES226" s="219"/>
      <c r="ET226" s="219"/>
      <c r="EU226" s="219"/>
      <c r="EV226" s="219"/>
      <c r="EW226" s="219"/>
      <c r="EX226" s="219"/>
      <c r="EY226" s="219"/>
      <c r="EZ226" s="219"/>
      <c r="FA226" s="219"/>
      <c r="FB226" s="219"/>
      <c r="FC226" s="219"/>
      <c r="FD226" s="219"/>
      <c r="FE226" s="219"/>
      <c r="FF226" s="219"/>
      <c r="FG226" s="219"/>
      <c r="FH226" s="219"/>
      <c r="FI226" s="219"/>
      <c r="FJ226" s="219"/>
      <c r="FK226" s="219"/>
      <c r="FL226" s="219"/>
      <c r="FM226" s="219"/>
      <c r="FN226" s="219"/>
      <c r="FO226" s="219"/>
      <c r="FP226" s="219"/>
      <c r="FQ226" s="219"/>
      <c r="FR226" s="219"/>
      <c r="FS226" s="219"/>
      <c r="FT226" s="219"/>
      <c r="FU226" s="219"/>
      <c r="FV226" s="219"/>
      <c r="FW226" s="219"/>
      <c r="FX226" s="219"/>
      <c r="FY226" s="219"/>
      <c r="FZ226" s="219"/>
      <c r="GA226" s="219"/>
      <c r="GB226" s="219"/>
      <c r="GC226" s="219"/>
      <c r="GD226" s="219"/>
      <c r="GE226" s="219"/>
      <c r="GF226" s="219"/>
      <c r="GG226" s="219"/>
      <c r="GH226" s="219"/>
      <c r="GI226" s="219"/>
      <c r="GJ226" s="219"/>
      <c r="GK226" s="219"/>
      <c r="GL226" s="219"/>
      <c r="GM226" s="219"/>
      <c r="GN226" s="219"/>
      <c r="GO226" s="219"/>
      <c r="GP226" s="219"/>
      <c r="GQ226" s="219"/>
      <c r="GR226" s="219"/>
      <c r="GS226" s="219"/>
      <c r="GT226" s="219"/>
      <c r="GU226" s="219"/>
      <c r="GV226" s="219"/>
      <c r="GW226" s="219"/>
      <c r="GX226" s="219"/>
      <c r="GY226" s="219"/>
      <c r="GZ226" s="219"/>
      <c r="HA226" s="219"/>
      <c r="HB226" s="219"/>
      <c r="HC226" s="219"/>
      <c r="HD226" s="219"/>
      <c r="HE226" s="219"/>
      <c r="HF226" s="219"/>
      <c r="HG226" s="219"/>
      <c r="HH226" s="219"/>
      <c r="HI226" s="219"/>
      <c r="HJ226" s="219"/>
      <c r="HK226" s="219"/>
      <c r="HL226" s="219"/>
    </row>
    <row r="227" spans="1:220" s="251" customFormat="1">
      <c r="A227" s="222">
        <v>710</v>
      </c>
      <c r="B227" s="223">
        <v>0</v>
      </c>
      <c r="C227" s="223">
        <v>0</v>
      </c>
      <c r="D227" s="223">
        <v>0</v>
      </c>
      <c r="E227" s="223">
        <v>0</v>
      </c>
      <c r="F227" s="223">
        <v>0</v>
      </c>
      <c r="G227" s="224" t="s">
        <v>2152</v>
      </c>
      <c r="H227" s="315">
        <v>0</v>
      </c>
      <c r="I227" s="226">
        <v>0</v>
      </c>
      <c r="J227" s="322" t="s">
        <v>29</v>
      </c>
      <c r="K227" s="219"/>
      <c r="L227" s="219"/>
      <c r="M227" s="219"/>
      <c r="N227" s="219"/>
      <c r="O227" s="219"/>
      <c r="P227" s="219"/>
      <c r="Q227" s="219"/>
      <c r="R227" s="219"/>
      <c r="S227" s="219"/>
      <c r="T227" s="219"/>
      <c r="U227" s="219"/>
      <c r="V227" s="219"/>
      <c r="W227" s="219"/>
      <c r="X227" s="219"/>
      <c r="Y227" s="219"/>
      <c r="Z227" s="219"/>
      <c r="AA227" s="219"/>
      <c r="AB227" s="219"/>
      <c r="AC227" s="219"/>
      <c r="AD227" s="219"/>
      <c r="AE227" s="219"/>
      <c r="AF227" s="219"/>
      <c r="AG227" s="219"/>
      <c r="AH227" s="219"/>
      <c r="AI227" s="219"/>
      <c r="AJ227" s="219"/>
      <c r="AK227" s="219"/>
      <c r="AL227" s="219"/>
      <c r="AM227" s="219"/>
      <c r="AN227" s="219"/>
      <c r="AO227" s="219"/>
      <c r="AP227" s="219"/>
      <c r="AQ227" s="219"/>
      <c r="AR227" s="219"/>
      <c r="AS227" s="219"/>
      <c r="AT227" s="219"/>
      <c r="AU227" s="219"/>
      <c r="AV227" s="219"/>
      <c r="AW227" s="219"/>
      <c r="AX227" s="219"/>
      <c r="AY227" s="219"/>
      <c r="AZ227" s="219"/>
      <c r="BA227" s="219"/>
      <c r="BB227" s="219"/>
      <c r="BC227" s="219"/>
      <c r="BD227" s="219"/>
      <c r="BE227" s="219"/>
      <c r="BF227" s="219"/>
      <c r="BG227" s="219"/>
      <c r="BH227" s="219"/>
      <c r="BI227" s="219"/>
      <c r="BJ227" s="219"/>
      <c r="BK227" s="219"/>
      <c r="BL227" s="219"/>
      <c r="BM227" s="219"/>
      <c r="BN227" s="219"/>
      <c r="BO227" s="219"/>
      <c r="BP227" s="219"/>
      <c r="BQ227" s="219"/>
      <c r="BR227" s="219"/>
      <c r="BS227" s="219"/>
      <c r="BT227" s="219"/>
      <c r="BU227" s="219"/>
      <c r="BV227" s="219"/>
      <c r="BW227" s="219"/>
      <c r="BX227" s="219"/>
      <c r="BY227" s="219"/>
      <c r="BZ227" s="219"/>
      <c r="CA227" s="219"/>
      <c r="CB227" s="219"/>
      <c r="CC227" s="219"/>
      <c r="CD227" s="219"/>
      <c r="CE227" s="219"/>
      <c r="CF227" s="219"/>
      <c r="CG227" s="219"/>
      <c r="CH227" s="219"/>
      <c r="CI227" s="219"/>
      <c r="CJ227" s="219"/>
      <c r="CK227" s="219"/>
      <c r="CL227" s="219"/>
      <c r="CM227" s="219"/>
      <c r="CN227" s="219"/>
      <c r="CO227" s="219"/>
      <c r="CP227" s="219"/>
      <c r="CQ227" s="219"/>
      <c r="CR227" s="219"/>
      <c r="CS227" s="219"/>
      <c r="CT227" s="219"/>
      <c r="CU227" s="219"/>
      <c r="CV227" s="219"/>
      <c r="CW227" s="219"/>
      <c r="CX227" s="219"/>
      <c r="CY227" s="219"/>
      <c r="CZ227" s="219"/>
      <c r="DA227" s="219"/>
      <c r="DB227" s="219"/>
      <c r="DC227" s="219"/>
      <c r="DD227" s="219"/>
      <c r="DE227" s="219"/>
      <c r="DF227" s="219"/>
      <c r="DG227" s="219"/>
      <c r="DH227" s="219"/>
      <c r="DI227" s="219"/>
      <c r="DJ227" s="219"/>
      <c r="DK227" s="219"/>
      <c r="DL227" s="219"/>
      <c r="DM227" s="219"/>
      <c r="DN227" s="219"/>
      <c r="DO227" s="219"/>
      <c r="DP227" s="219"/>
      <c r="DQ227" s="219"/>
      <c r="DR227" s="219"/>
      <c r="DS227" s="219"/>
      <c r="DT227" s="219"/>
      <c r="DU227" s="219"/>
      <c r="DV227" s="219"/>
      <c r="DW227" s="219"/>
      <c r="DX227" s="219"/>
      <c r="DY227" s="219"/>
      <c r="DZ227" s="219"/>
      <c r="EA227" s="219"/>
      <c r="EB227" s="219"/>
      <c r="EC227" s="219"/>
      <c r="ED227" s="219"/>
      <c r="EE227" s="219"/>
      <c r="EF227" s="219"/>
      <c r="EG227" s="219"/>
      <c r="EH227" s="219"/>
      <c r="EI227" s="219"/>
      <c r="EJ227" s="219"/>
      <c r="EK227" s="219"/>
      <c r="EL227" s="219"/>
      <c r="EM227" s="219"/>
      <c r="EN227" s="219"/>
      <c r="EO227" s="219"/>
      <c r="EP227" s="219"/>
      <c r="EQ227" s="219"/>
      <c r="ER227" s="219"/>
      <c r="ES227" s="219"/>
      <c r="ET227" s="219"/>
      <c r="EU227" s="219"/>
      <c r="EV227" s="219"/>
      <c r="EW227" s="219"/>
      <c r="EX227" s="219"/>
      <c r="EY227" s="219"/>
      <c r="EZ227" s="219"/>
      <c r="FA227" s="219"/>
      <c r="FB227" s="219"/>
      <c r="FC227" s="219"/>
      <c r="FD227" s="219"/>
      <c r="FE227" s="219"/>
      <c r="FF227" s="219"/>
      <c r="FG227" s="219"/>
      <c r="FH227" s="219"/>
      <c r="FI227" s="219"/>
      <c r="FJ227" s="219"/>
      <c r="FK227" s="219"/>
      <c r="FL227" s="219"/>
      <c r="FM227" s="219"/>
      <c r="FN227" s="219"/>
      <c r="FO227" s="219"/>
      <c r="FP227" s="219"/>
      <c r="FQ227" s="219"/>
      <c r="FR227" s="219"/>
      <c r="FS227" s="219"/>
      <c r="FT227" s="219"/>
      <c r="FU227" s="219"/>
      <c r="FV227" s="219"/>
      <c r="FW227" s="219"/>
      <c r="FX227" s="219"/>
      <c r="FY227" s="219"/>
      <c r="FZ227" s="219"/>
      <c r="GA227" s="219"/>
      <c r="GB227" s="219"/>
      <c r="GC227" s="219"/>
      <c r="GD227" s="219"/>
      <c r="GE227" s="219"/>
      <c r="GF227" s="219"/>
      <c r="GG227" s="219"/>
      <c r="GH227" s="219"/>
      <c r="GI227" s="219"/>
      <c r="GJ227" s="219"/>
      <c r="GK227" s="219"/>
      <c r="GL227" s="219"/>
      <c r="GM227" s="219"/>
      <c r="GN227" s="219"/>
      <c r="GO227" s="219"/>
      <c r="GP227" s="219"/>
      <c r="GQ227" s="219"/>
      <c r="GR227" s="219"/>
      <c r="GS227" s="219"/>
      <c r="GT227" s="219"/>
      <c r="GU227" s="219"/>
      <c r="GV227" s="219"/>
      <c r="GW227" s="219"/>
      <c r="GX227" s="219"/>
      <c r="GY227" s="219"/>
      <c r="GZ227" s="219"/>
      <c r="HA227" s="219"/>
      <c r="HB227" s="219"/>
      <c r="HC227" s="219"/>
      <c r="HD227" s="219"/>
      <c r="HE227" s="219"/>
      <c r="HF227" s="219"/>
      <c r="HG227" s="219"/>
      <c r="HH227" s="219"/>
      <c r="HI227" s="219"/>
      <c r="HJ227" s="219"/>
      <c r="HK227" s="219"/>
      <c r="HL227" s="219"/>
    </row>
    <row r="228" spans="1:220" s="251" customFormat="1">
      <c r="A228" s="222">
        <v>720</v>
      </c>
      <c r="B228" s="223">
        <v>0</v>
      </c>
      <c r="C228" s="223">
        <v>0</v>
      </c>
      <c r="D228" s="223">
        <v>0</v>
      </c>
      <c r="E228" s="223">
        <v>0</v>
      </c>
      <c r="F228" s="223">
        <v>0</v>
      </c>
      <c r="G228" s="224" t="s">
        <v>109</v>
      </c>
      <c r="H228" s="315">
        <v>0</v>
      </c>
      <c r="I228" s="226">
        <v>0</v>
      </c>
      <c r="J228" s="322"/>
      <c r="K228" s="219"/>
      <c r="L228" s="219"/>
      <c r="M228" s="219"/>
      <c r="N228" s="219"/>
      <c r="O228" s="219"/>
      <c r="P228" s="219"/>
      <c r="Q228" s="219"/>
      <c r="R228" s="219"/>
      <c r="S228" s="219"/>
      <c r="T228" s="219"/>
      <c r="U228" s="219"/>
      <c r="V228" s="219"/>
      <c r="W228" s="219"/>
      <c r="X228" s="219"/>
      <c r="Y228" s="219"/>
      <c r="Z228" s="219"/>
      <c r="AA228" s="219"/>
      <c r="AB228" s="219"/>
      <c r="AC228" s="219"/>
      <c r="AD228" s="219"/>
      <c r="AE228" s="219"/>
      <c r="AF228" s="219"/>
      <c r="AG228" s="219"/>
      <c r="AH228" s="219"/>
      <c r="AI228" s="219"/>
      <c r="AJ228" s="219"/>
      <c r="AK228" s="219"/>
      <c r="AL228" s="219"/>
      <c r="AM228" s="219"/>
      <c r="AN228" s="219"/>
      <c r="AO228" s="219"/>
      <c r="AP228" s="219"/>
      <c r="AQ228" s="219"/>
      <c r="AR228" s="219"/>
      <c r="AS228" s="219"/>
      <c r="AT228" s="219"/>
      <c r="AU228" s="219"/>
      <c r="AV228" s="219"/>
      <c r="AW228" s="219"/>
      <c r="AX228" s="219"/>
      <c r="AY228" s="219"/>
      <c r="AZ228" s="219"/>
      <c r="BA228" s="219"/>
      <c r="BB228" s="219"/>
      <c r="BC228" s="219"/>
      <c r="BD228" s="219"/>
      <c r="BE228" s="219"/>
      <c r="BF228" s="219"/>
      <c r="BG228" s="219"/>
      <c r="BH228" s="219"/>
      <c r="BI228" s="219"/>
      <c r="BJ228" s="219"/>
      <c r="BK228" s="219"/>
      <c r="BL228" s="219"/>
      <c r="BM228" s="219"/>
      <c r="BN228" s="219"/>
      <c r="BO228" s="219"/>
      <c r="BP228" s="219"/>
      <c r="BQ228" s="219"/>
      <c r="BR228" s="219"/>
      <c r="BS228" s="219"/>
      <c r="BT228" s="219"/>
      <c r="BU228" s="219"/>
      <c r="BV228" s="219"/>
      <c r="BW228" s="219"/>
      <c r="BX228" s="219"/>
      <c r="BY228" s="219"/>
      <c r="BZ228" s="219"/>
      <c r="CA228" s="219"/>
      <c r="CB228" s="219"/>
      <c r="CC228" s="219"/>
      <c r="CD228" s="219"/>
      <c r="CE228" s="219"/>
      <c r="CF228" s="219"/>
      <c r="CG228" s="219"/>
      <c r="CH228" s="219"/>
      <c r="CI228" s="219"/>
      <c r="CJ228" s="219"/>
      <c r="CK228" s="219"/>
      <c r="CL228" s="219"/>
      <c r="CM228" s="219"/>
      <c r="CN228" s="219"/>
      <c r="CO228" s="219"/>
      <c r="CP228" s="219"/>
      <c r="CQ228" s="219"/>
      <c r="CR228" s="219"/>
      <c r="CS228" s="219"/>
      <c r="CT228" s="219"/>
      <c r="CU228" s="219"/>
      <c r="CV228" s="219"/>
      <c r="CW228" s="219"/>
      <c r="CX228" s="219"/>
      <c r="CY228" s="219"/>
      <c r="CZ228" s="219"/>
      <c r="DA228" s="219"/>
      <c r="DB228" s="219"/>
      <c r="DC228" s="219"/>
      <c r="DD228" s="219"/>
      <c r="DE228" s="219"/>
      <c r="DF228" s="219"/>
      <c r="DG228" s="219"/>
      <c r="DH228" s="219"/>
      <c r="DI228" s="219"/>
      <c r="DJ228" s="219"/>
      <c r="DK228" s="219"/>
      <c r="DL228" s="219"/>
      <c r="DM228" s="219"/>
      <c r="DN228" s="219"/>
      <c r="DO228" s="219"/>
      <c r="DP228" s="219"/>
      <c r="DQ228" s="219"/>
      <c r="DR228" s="219"/>
      <c r="DS228" s="219"/>
      <c r="DT228" s="219"/>
      <c r="DU228" s="219"/>
      <c r="DV228" s="219"/>
      <c r="DW228" s="219"/>
      <c r="DX228" s="219"/>
      <c r="DY228" s="219"/>
      <c r="DZ228" s="219"/>
      <c r="EA228" s="219"/>
      <c r="EB228" s="219"/>
      <c r="EC228" s="219"/>
      <c r="ED228" s="219"/>
      <c r="EE228" s="219"/>
      <c r="EF228" s="219"/>
      <c r="EG228" s="219"/>
      <c r="EH228" s="219"/>
      <c r="EI228" s="219"/>
      <c r="EJ228" s="219"/>
      <c r="EK228" s="219"/>
      <c r="EL228" s="219"/>
      <c r="EM228" s="219"/>
      <c r="EN228" s="219"/>
      <c r="EO228" s="219"/>
      <c r="EP228" s="219"/>
      <c r="EQ228" s="219"/>
      <c r="ER228" s="219"/>
      <c r="ES228" s="219"/>
      <c r="ET228" s="219"/>
      <c r="EU228" s="219"/>
      <c r="EV228" s="219"/>
      <c r="EW228" s="219"/>
      <c r="EX228" s="219"/>
      <c r="EY228" s="219"/>
      <c r="EZ228" s="219"/>
      <c r="FA228" s="219"/>
      <c r="FB228" s="219"/>
      <c r="FC228" s="219"/>
      <c r="FD228" s="219"/>
      <c r="FE228" s="219"/>
      <c r="FF228" s="219"/>
      <c r="FG228" s="219"/>
      <c r="FH228" s="219"/>
      <c r="FI228" s="219"/>
      <c r="FJ228" s="219"/>
      <c r="FK228" s="219"/>
      <c r="FL228" s="219"/>
      <c r="FM228" s="219"/>
      <c r="FN228" s="219"/>
      <c r="FO228" s="219"/>
      <c r="FP228" s="219"/>
      <c r="FQ228" s="219"/>
      <c r="FR228" s="219"/>
      <c r="FS228" s="219"/>
      <c r="FT228" s="219"/>
      <c r="FU228" s="219"/>
      <c r="FV228" s="219"/>
      <c r="FW228" s="219"/>
      <c r="FX228" s="219"/>
      <c r="FY228" s="219"/>
      <c r="FZ228" s="219"/>
      <c r="GA228" s="219"/>
      <c r="GB228" s="219"/>
      <c r="GC228" s="219"/>
      <c r="GD228" s="219"/>
      <c r="GE228" s="219"/>
      <c r="GF228" s="219"/>
      <c r="GG228" s="219"/>
      <c r="GH228" s="219"/>
      <c r="GI228" s="219"/>
      <c r="GJ228" s="219"/>
      <c r="GK228" s="219"/>
      <c r="GL228" s="219"/>
      <c r="GM228" s="219"/>
      <c r="GN228" s="219"/>
      <c r="GO228" s="219"/>
      <c r="GP228" s="219"/>
      <c r="GQ228" s="219"/>
      <c r="GR228" s="219"/>
      <c r="GS228" s="219"/>
      <c r="GT228" s="219"/>
      <c r="GU228" s="219"/>
      <c r="GV228" s="219"/>
      <c r="GW228" s="219"/>
      <c r="GX228" s="219"/>
      <c r="GY228" s="219"/>
      <c r="GZ228" s="219"/>
      <c r="HA228" s="219"/>
      <c r="HB228" s="219"/>
      <c r="HC228" s="219"/>
      <c r="HD228" s="219"/>
      <c r="HE228" s="219"/>
      <c r="HF228" s="219"/>
      <c r="HG228" s="219"/>
      <c r="HH228" s="219"/>
      <c r="HI228" s="219"/>
      <c r="HJ228" s="219"/>
      <c r="HK228" s="219"/>
      <c r="HL228" s="219"/>
    </row>
    <row r="229" spans="1:220" s="251" customFormat="1">
      <c r="A229" s="244">
        <v>720</v>
      </c>
      <c r="B229" s="233">
        <v>100</v>
      </c>
      <c r="C229" s="233"/>
      <c r="D229" s="233"/>
      <c r="E229" s="233"/>
      <c r="F229" s="233"/>
      <c r="G229" s="234" t="s">
        <v>2082</v>
      </c>
      <c r="H229" s="236">
        <v>0</v>
      </c>
      <c r="I229" s="236">
        <v>0</v>
      </c>
      <c r="J229" s="322" t="s">
        <v>31</v>
      </c>
      <c r="K229" s="219"/>
      <c r="L229" s="219"/>
      <c r="M229" s="219"/>
      <c r="N229" s="219"/>
      <c r="O229" s="219"/>
      <c r="P229" s="219"/>
      <c r="Q229" s="219"/>
      <c r="R229" s="219"/>
      <c r="S229" s="219"/>
      <c r="T229" s="219"/>
      <c r="U229" s="219"/>
      <c r="V229" s="219"/>
      <c r="W229" s="219"/>
      <c r="X229" s="219"/>
      <c r="Y229" s="219"/>
      <c r="Z229" s="219"/>
      <c r="AA229" s="219"/>
      <c r="AB229" s="219"/>
      <c r="AC229" s="219"/>
      <c r="AD229" s="219"/>
      <c r="AE229" s="219"/>
      <c r="AF229" s="219"/>
      <c r="AG229" s="219"/>
      <c r="AH229" s="219"/>
      <c r="AI229" s="219"/>
      <c r="AJ229" s="219"/>
      <c r="AK229" s="219"/>
      <c r="AL229" s="219"/>
      <c r="AM229" s="219"/>
      <c r="AN229" s="219"/>
      <c r="AO229" s="219"/>
      <c r="AP229" s="219"/>
      <c r="AQ229" s="219"/>
      <c r="AR229" s="219"/>
      <c r="AS229" s="219"/>
      <c r="AT229" s="219"/>
      <c r="AU229" s="219"/>
      <c r="AV229" s="219"/>
      <c r="AW229" s="219"/>
      <c r="AX229" s="219"/>
      <c r="AY229" s="219"/>
      <c r="AZ229" s="219"/>
      <c r="BA229" s="219"/>
      <c r="BB229" s="219"/>
      <c r="BC229" s="219"/>
      <c r="BD229" s="219"/>
      <c r="BE229" s="219"/>
      <c r="BF229" s="219"/>
      <c r="BG229" s="219"/>
      <c r="BH229" s="219"/>
      <c r="BI229" s="219"/>
      <c r="BJ229" s="219"/>
      <c r="BK229" s="219"/>
      <c r="BL229" s="219"/>
      <c r="BM229" s="219"/>
      <c r="BN229" s="219"/>
      <c r="BO229" s="219"/>
      <c r="BP229" s="219"/>
      <c r="BQ229" s="219"/>
      <c r="BR229" s="219"/>
      <c r="BS229" s="219"/>
      <c r="BT229" s="219"/>
      <c r="BU229" s="219"/>
      <c r="BV229" s="219"/>
      <c r="BW229" s="219"/>
      <c r="BX229" s="219"/>
      <c r="BY229" s="219"/>
      <c r="BZ229" s="219"/>
      <c r="CA229" s="219"/>
      <c r="CB229" s="219"/>
      <c r="CC229" s="219"/>
      <c r="CD229" s="219"/>
      <c r="CE229" s="219"/>
      <c r="CF229" s="219"/>
      <c r="CG229" s="219"/>
      <c r="CH229" s="219"/>
      <c r="CI229" s="219"/>
      <c r="CJ229" s="219"/>
      <c r="CK229" s="219"/>
      <c r="CL229" s="219"/>
      <c r="CM229" s="219"/>
      <c r="CN229" s="219"/>
      <c r="CO229" s="219"/>
      <c r="CP229" s="219"/>
      <c r="CQ229" s="219"/>
      <c r="CR229" s="219"/>
      <c r="CS229" s="219"/>
      <c r="CT229" s="219"/>
      <c r="CU229" s="219"/>
      <c r="CV229" s="219"/>
      <c r="CW229" s="219"/>
      <c r="CX229" s="219"/>
      <c r="CY229" s="219"/>
      <c r="CZ229" s="219"/>
      <c r="DA229" s="219"/>
      <c r="DB229" s="219"/>
      <c r="DC229" s="219"/>
      <c r="DD229" s="219"/>
      <c r="DE229" s="219"/>
      <c r="DF229" s="219"/>
      <c r="DG229" s="219"/>
      <c r="DH229" s="219"/>
      <c r="DI229" s="219"/>
      <c r="DJ229" s="219"/>
      <c r="DK229" s="219"/>
      <c r="DL229" s="219"/>
      <c r="DM229" s="219"/>
      <c r="DN229" s="219"/>
      <c r="DO229" s="219"/>
      <c r="DP229" s="219"/>
      <c r="DQ229" s="219"/>
      <c r="DR229" s="219"/>
      <c r="DS229" s="219"/>
      <c r="DT229" s="219"/>
      <c r="DU229" s="219"/>
      <c r="DV229" s="219"/>
      <c r="DW229" s="219"/>
      <c r="DX229" s="219"/>
      <c r="DY229" s="219"/>
      <c r="DZ229" s="219"/>
      <c r="EA229" s="219"/>
      <c r="EB229" s="219"/>
      <c r="EC229" s="219"/>
      <c r="ED229" s="219"/>
      <c r="EE229" s="219"/>
      <c r="EF229" s="219"/>
      <c r="EG229" s="219"/>
      <c r="EH229" s="219"/>
      <c r="EI229" s="219"/>
      <c r="EJ229" s="219"/>
      <c r="EK229" s="219"/>
      <c r="EL229" s="219"/>
      <c r="EM229" s="219"/>
      <c r="EN229" s="219"/>
      <c r="EO229" s="219"/>
      <c r="EP229" s="219"/>
      <c r="EQ229" s="219"/>
      <c r="ER229" s="219"/>
      <c r="ES229" s="219"/>
      <c r="ET229" s="219"/>
      <c r="EU229" s="219"/>
      <c r="EV229" s="219"/>
      <c r="EW229" s="219"/>
      <c r="EX229" s="219"/>
      <c r="EY229" s="219"/>
      <c r="EZ229" s="219"/>
      <c r="FA229" s="219"/>
      <c r="FB229" s="219"/>
      <c r="FC229" s="219"/>
      <c r="FD229" s="219"/>
      <c r="FE229" s="219"/>
      <c r="FF229" s="219"/>
      <c r="FG229" s="219"/>
      <c r="FH229" s="219"/>
      <c r="FI229" s="219"/>
      <c r="FJ229" s="219"/>
      <c r="FK229" s="219"/>
      <c r="FL229" s="219"/>
      <c r="FM229" s="219"/>
      <c r="FN229" s="219"/>
      <c r="FO229" s="219"/>
      <c r="FP229" s="219"/>
      <c r="FQ229" s="219"/>
      <c r="FR229" s="219"/>
      <c r="FS229" s="219"/>
      <c r="FT229" s="219"/>
      <c r="FU229" s="219"/>
      <c r="FV229" s="219"/>
      <c r="FW229" s="219"/>
      <c r="FX229" s="219"/>
      <c r="FY229" s="219"/>
      <c r="FZ229" s="219"/>
      <c r="GA229" s="219"/>
      <c r="GB229" s="219"/>
      <c r="GC229" s="219"/>
      <c r="GD229" s="219"/>
      <c r="GE229" s="219"/>
      <c r="GF229" s="219"/>
      <c r="GG229" s="219"/>
      <c r="GH229" s="219"/>
      <c r="GI229" s="219"/>
      <c r="GJ229" s="219"/>
      <c r="GK229" s="219"/>
      <c r="GL229" s="219"/>
      <c r="GM229" s="219"/>
      <c r="GN229" s="219"/>
      <c r="GO229" s="219"/>
      <c r="GP229" s="219"/>
      <c r="GQ229" s="219"/>
      <c r="GR229" s="219"/>
      <c r="GS229" s="219"/>
      <c r="GT229" s="219"/>
      <c r="GU229" s="219"/>
      <c r="GV229" s="219"/>
      <c r="GW229" s="219"/>
      <c r="GX229" s="219"/>
      <c r="GY229" s="219"/>
      <c r="GZ229" s="219"/>
      <c r="HA229" s="219"/>
      <c r="HB229" s="219"/>
      <c r="HC229" s="219"/>
      <c r="HD229" s="219"/>
      <c r="HE229" s="219"/>
      <c r="HF229" s="219"/>
      <c r="HG229" s="219"/>
      <c r="HH229" s="219"/>
      <c r="HI229" s="219"/>
      <c r="HJ229" s="219"/>
      <c r="HK229" s="219"/>
      <c r="HL229" s="219"/>
    </row>
    <row r="230" spans="1:220" s="251" customFormat="1">
      <c r="A230" s="244">
        <v>720</v>
      </c>
      <c r="B230" s="240">
        <v>200</v>
      </c>
      <c r="C230" s="240"/>
      <c r="D230" s="240"/>
      <c r="E230" s="240"/>
      <c r="F230" s="240"/>
      <c r="G230" s="231" t="s">
        <v>2083</v>
      </c>
      <c r="H230" s="232">
        <v>0</v>
      </c>
      <c r="I230" s="232">
        <v>0</v>
      </c>
      <c r="J230" s="322"/>
      <c r="K230" s="219"/>
      <c r="L230" s="219"/>
      <c r="M230" s="219"/>
      <c r="N230" s="219"/>
      <c r="O230" s="219"/>
      <c r="P230" s="219"/>
      <c r="Q230" s="219"/>
      <c r="R230" s="219"/>
      <c r="S230" s="219"/>
      <c r="T230" s="219"/>
      <c r="U230" s="219"/>
      <c r="V230" s="219"/>
      <c r="W230" s="219"/>
      <c r="X230" s="219"/>
      <c r="Y230" s="219"/>
      <c r="Z230" s="219"/>
      <c r="AA230" s="219"/>
      <c r="AB230" s="219"/>
      <c r="AC230" s="219"/>
      <c r="AD230" s="219"/>
      <c r="AE230" s="219"/>
      <c r="AF230" s="219"/>
      <c r="AG230" s="219"/>
      <c r="AH230" s="219"/>
      <c r="AI230" s="219"/>
      <c r="AJ230" s="219"/>
      <c r="AK230" s="219"/>
      <c r="AL230" s="219"/>
      <c r="AM230" s="219"/>
      <c r="AN230" s="219"/>
      <c r="AO230" s="219"/>
      <c r="AP230" s="219"/>
      <c r="AQ230" s="219"/>
      <c r="AR230" s="219"/>
      <c r="AS230" s="219"/>
      <c r="AT230" s="219"/>
      <c r="AU230" s="219"/>
      <c r="AV230" s="219"/>
      <c r="AW230" s="219"/>
      <c r="AX230" s="219"/>
      <c r="AY230" s="219"/>
      <c r="AZ230" s="219"/>
      <c r="BA230" s="219"/>
      <c r="BB230" s="219"/>
      <c r="BC230" s="219"/>
      <c r="BD230" s="219"/>
      <c r="BE230" s="219"/>
      <c r="BF230" s="219"/>
      <c r="BG230" s="219"/>
      <c r="BH230" s="219"/>
      <c r="BI230" s="219"/>
      <c r="BJ230" s="219"/>
      <c r="BK230" s="219"/>
      <c r="BL230" s="219"/>
      <c r="BM230" s="219"/>
      <c r="BN230" s="219"/>
      <c r="BO230" s="219"/>
      <c r="BP230" s="219"/>
      <c r="BQ230" s="219"/>
      <c r="BR230" s="219"/>
      <c r="BS230" s="219"/>
      <c r="BT230" s="219"/>
      <c r="BU230" s="219"/>
      <c r="BV230" s="219"/>
      <c r="BW230" s="219"/>
      <c r="BX230" s="219"/>
      <c r="BY230" s="219"/>
      <c r="BZ230" s="219"/>
      <c r="CA230" s="219"/>
      <c r="CB230" s="219"/>
      <c r="CC230" s="219"/>
      <c r="CD230" s="219"/>
      <c r="CE230" s="219"/>
      <c r="CF230" s="219"/>
      <c r="CG230" s="219"/>
      <c r="CH230" s="219"/>
      <c r="CI230" s="219"/>
      <c r="CJ230" s="219"/>
      <c r="CK230" s="219"/>
      <c r="CL230" s="219"/>
      <c r="CM230" s="219"/>
      <c r="CN230" s="219"/>
      <c r="CO230" s="219"/>
      <c r="CP230" s="219"/>
      <c r="CQ230" s="219"/>
      <c r="CR230" s="219"/>
      <c r="CS230" s="219"/>
      <c r="CT230" s="219"/>
      <c r="CU230" s="219"/>
      <c r="CV230" s="219"/>
      <c r="CW230" s="219"/>
      <c r="CX230" s="219"/>
      <c r="CY230" s="219"/>
      <c r="CZ230" s="219"/>
      <c r="DA230" s="219"/>
      <c r="DB230" s="219"/>
      <c r="DC230" s="219"/>
      <c r="DD230" s="219"/>
      <c r="DE230" s="219"/>
      <c r="DF230" s="219"/>
      <c r="DG230" s="219"/>
      <c r="DH230" s="219"/>
      <c r="DI230" s="219"/>
      <c r="DJ230" s="219"/>
      <c r="DK230" s="219"/>
      <c r="DL230" s="219"/>
      <c r="DM230" s="219"/>
      <c r="DN230" s="219"/>
      <c r="DO230" s="219"/>
      <c r="DP230" s="219"/>
      <c r="DQ230" s="219"/>
      <c r="DR230" s="219"/>
      <c r="DS230" s="219"/>
      <c r="DT230" s="219"/>
      <c r="DU230" s="219"/>
      <c r="DV230" s="219"/>
      <c r="DW230" s="219"/>
      <c r="DX230" s="219"/>
      <c r="DY230" s="219"/>
      <c r="DZ230" s="219"/>
      <c r="EA230" s="219"/>
      <c r="EB230" s="219"/>
      <c r="EC230" s="219"/>
      <c r="ED230" s="219"/>
      <c r="EE230" s="219"/>
      <c r="EF230" s="219"/>
      <c r="EG230" s="219"/>
      <c r="EH230" s="219"/>
      <c r="EI230" s="219"/>
      <c r="EJ230" s="219"/>
      <c r="EK230" s="219"/>
      <c r="EL230" s="219"/>
      <c r="EM230" s="219"/>
      <c r="EN230" s="219"/>
      <c r="EO230" s="219"/>
      <c r="EP230" s="219"/>
      <c r="EQ230" s="219"/>
      <c r="ER230" s="219"/>
      <c r="ES230" s="219"/>
      <c r="ET230" s="219"/>
      <c r="EU230" s="219"/>
      <c r="EV230" s="219"/>
      <c r="EW230" s="219"/>
      <c r="EX230" s="219"/>
      <c r="EY230" s="219"/>
      <c r="EZ230" s="219"/>
      <c r="FA230" s="219"/>
      <c r="FB230" s="219"/>
      <c r="FC230" s="219"/>
      <c r="FD230" s="219"/>
      <c r="FE230" s="219"/>
      <c r="FF230" s="219"/>
      <c r="FG230" s="219"/>
      <c r="FH230" s="219"/>
      <c r="FI230" s="219"/>
      <c r="FJ230" s="219"/>
      <c r="FK230" s="219"/>
      <c r="FL230" s="219"/>
      <c r="FM230" s="219"/>
      <c r="FN230" s="219"/>
      <c r="FO230" s="219"/>
      <c r="FP230" s="219"/>
      <c r="FQ230" s="219"/>
      <c r="FR230" s="219"/>
      <c r="FS230" s="219"/>
      <c r="FT230" s="219"/>
      <c r="FU230" s="219"/>
      <c r="FV230" s="219"/>
      <c r="FW230" s="219"/>
      <c r="FX230" s="219"/>
      <c r="FY230" s="219"/>
      <c r="FZ230" s="219"/>
      <c r="GA230" s="219"/>
      <c r="GB230" s="219"/>
      <c r="GC230" s="219"/>
      <c r="GD230" s="219"/>
      <c r="GE230" s="219"/>
      <c r="GF230" s="219"/>
      <c r="GG230" s="219"/>
      <c r="GH230" s="219"/>
      <c r="GI230" s="219"/>
      <c r="GJ230" s="219"/>
      <c r="GK230" s="219"/>
      <c r="GL230" s="219"/>
      <c r="GM230" s="219"/>
      <c r="GN230" s="219"/>
      <c r="GO230" s="219"/>
      <c r="GP230" s="219"/>
      <c r="GQ230" s="219"/>
      <c r="GR230" s="219"/>
      <c r="GS230" s="219"/>
      <c r="GT230" s="219"/>
      <c r="GU230" s="219"/>
      <c r="GV230" s="219"/>
      <c r="GW230" s="219"/>
      <c r="GX230" s="219"/>
      <c r="GY230" s="219"/>
      <c r="GZ230" s="219"/>
      <c r="HA230" s="219"/>
      <c r="HB230" s="219"/>
      <c r="HC230" s="219"/>
      <c r="HD230" s="219"/>
      <c r="HE230" s="219"/>
      <c r="HF230" s="219"/>
      <c r="HG230" s="219"/>
      <c r="HH230" s="219"/>
      <c r="HI230" s="219"/>
      <c r="HJ230" s="219"/>
      <c r="HK230" s="219"/>
      <c r="HL230" s="219"/>
    </row>
    <row r="231" spans="1:220" s="251" customFormat="1">
      <c r="A231" s="244">
        <v>720</v>
      </c>
      <c r="B231" s="240">
        <v>200</v>
      </c>
      <c r="C231" s="240">
        <v>100</v>
      </c>
      <c r="D231" s="240"/>
      <c r="E231" s="240"/>
      <c r="F231" s="240"/>
      <c r="G231" s="231" t="s">
        <v>2084</v>
      </c>
      <c r="H231" s="232">
        <v>22386</v>
      </c>
      <c r="I231" s="232">
        <v>29427</v>
      </c>
      <c r="J231" s="322" t="s">
        <v>32</v>
      </c>
      <c r="K231" s="219"/>
      <c r="L231" s="219"/>
      <c r="M231" s="219"/>
      <c r="N231" s="219"/>
      <c r="O231" s="219"/>
      <c r="P231" s="219"/>
      <c r="Q231" s="219"/>
      <c r="R231" s="219"/>
      <c r="S231" s="219"/>
      <c r="T231" s="219"/>
      <c r="U231" s="219"/>
      <c r="V231" s="219"/>
      <c r="W231" s="219"/>
      <c r="X231" s="219"/>
      <c r="Y231" s="219"/>
      <c r="Z231" s="219"/>
      <c r="AA231" s="219"/>
      <c r="AB231" s="219"/>
      <c r="AC231" s="219"/>
      <c r="AD231" s="219"/>
      <c r="AE231" s="219"/>
      <c r="AF231" s="219"/>
      <c r="AG231" s="219"/>
      <c r="AH231" s="219"/>
      <c r="AI231" s="219"/>
      <c r="AJ231" s="219"/>
      <c r="AK231" s="219"/>
      <c r="AL231" s="219"/>
      <c r="AM231" s="219"/>
      <c r="AN231" s="219"/>
      <c r="AO231" s="219"/>
      <c r="AP231" s="219"/>
      <c r="AQ231" s="219"/>
      <c r="AR231" s="219"/>
      <c r="AS231" s="219"/>
      <c r="AT231" s="219"/>
      <c r="AU231" s="219"/>
      <c r="AV231" s="219"/>
      <c r="AW231" s="219"/>
      <c r="AX231" s="219"/>
      <c r="AY231" s="219"/>
      <c r="AZ231" s="219"/>
      <c r="BA231" s="219"/>
      <c r="BB231" s="219"/>
      <c r="BC231" s="219"/>
      <c r="BD231" s="219"/>
      <c r="BE231" s="219"/>
      <c r="BF231" s="219"/>
      <c r="BG231" s="219"/>
      <c r="BH231" s="219"/>
      <c r="BI231" s="219"/>
      <c r="BJ231" s="219"/>
      <c r="BK231" s="219"/>
      <c r="BL231" s="219"/>
      <c r="BM231" s="219"/>
      <c r="BN231" s="219"/>
      <c r="BO231" s="219"/>
      <c r="BP231" s="219"/>
      <c r="BQ231" s="219"/>
      <c r="BR231" s="219"/>
      <c r="BS231" s="219"/>
      <c r="BT231" s="219"/>
      <c r="BU231" s="219"/>
      <c r="BV231" s="219"/>
      <c r="BW231" s="219"/>
      <c r="BX231" s="219"/>
      <c r="BY231" s="219"/>
      <c r="BZ231" s="219"/>
      <c r="CA231" s="219"/>
      <c r="CB231" s="219"/>
      <c r="CC231" s="219"/>
      <c r="CD231" s="219"/>
      <c r="CE231" s="219"/>
      <c r="CF231" s="219"/>
      <c r="CG231" s="219"/>
      <c r="CH231" s="219"/>
      <c r="CI231" s="219"/>
      <c r="CJ231" s="219"/>
      <c r="CK231" s="219"/>
      <c r="CL231" s="219"/>
      <c r="CM231" s="219"/>
      <c r="CN231" s="219"/>
      <c r="CO231" s="219"/>
      <c r="CP231" s="219"/>
      <c r="CQ231" s="219"/>
      <c r="CR231" s="219"/>
      <c r="CS231" s="219"/>
      <c r="CT231" s="219"/>
      <c r="CU231" s="219"/>
      <c r="CV231" s="219"/>
      <c r="CW231" s="219"/>
      <c r="CX231" s="219"/>
      <c r="CY231" s="219"/>
      <c r="CZ231" s="219"/>
      <c r="DA231" s="219"/>
      <c r="DB231" s="219"/>
      <c r="DC231" s="219"/>
      <c r="DD231" s="219"/>
      <c r="DE231" s="219"/>
      <c r="DF231" s="219"/>
      <c r="DG231" s="219"/>
      <c r="DH231" s="219"/>
      <c r="DI231" s="219"/>
      <c r="DJ231" s="219"/>
      <c r="DK231" s="219"/>
      <c r="DL231" s="219"/>
      <c r="DM231" s="219"/>
      <c r="DN231" s="219"/>
      <c r="DO231" s="219"/>
      <c r="DP231" s="219"/>
      <c r="DQ231" s="219"/>
      <c r="DR231" s="219"/>
      <c r="DS231" s="219"/>
      <c r="DT231" s="219"/>
      <c r="DU231" s="219"/>
      <c r="DV231" s="219"/>
      <c r="DW231" s="219"/>
      <c r="DX231" s="219"/>
      <c r="DY231" s="219"/>
      <c r="DZ231" s="219"/>
      <c r="EA231" s="219"/>
      <c r="EB231" s="219"/>
      <c r="EC231" s="219"/>
      <c r="ED231" s="219"/>
      <c r="EE231" s="219"/>
      <c r="EF231" s="219"/>
      <c r="EG231" s="219"/>
      <c r="EH231" s="219"/>
      <c r="EI231" s="219"/>
      <c r="EJ231" s="219"/>
      <c r="EK231" s="219"/>
      <c r="EL231" s="219"/>
      <c r="EM231" s="219"/>
      <c r="EN231" s="219"/>
      <c r="EO231" s="219"/>
      <c r="EP231" s="219"/>
      <c r="EQ231" s="219"/>
      <c r="ER231" s="219"/>
      <c r="ES231" s="219"/>
      <c r="ET231" s="219"/>
      <c r="EU231" s="219"/>
      <c r="EV231" s="219"/>
      <c r="EW231" s="219"/>
      <c r="EX231" s="219"/>
      <c r="EY231" s="219"/>
      <c r="EZ231" s="219"/>
      <c r="FA231" s="219"/>
      <c r="FB231" s="219"/>
      <c r="FC231" s="219"/>
      <c r="FD231" s="219"/>
      <c r="FE231" s="219"/>
      <c r="FF231" s="219"/>
      <c r="FG231" s="219"/>
      <c r="FH231" s="219"/>
      <c r="FI231" s="219"/>
      <c r="FJ231" s="219"/>
      <c r="FK231" s="219"/>
      <c r="FL231" s="219"/>
      <c r="FM231" s="219"/>
      <c r="FN231" s="219"/>
      <c r="FO231" s="219"/>
      <c r="FP231" s="219"/>
      <c r="FQ231" s="219"/>
      <c r="FR231" s="219"/>
      <c r="FS231" s="219"/>
      <c r="FT231" s="219"/>
      <c r="FU231" s="219"/>
      <c r="FV231" s="219"/>
      <c r="FW231" s="219"/>
      <c r="FX231" s="219"/>
      <c r="FY231" s="219"/>
      <c r="FZ231" s="219"/>
      <c r="GA231" s="219"/>
      <c r="GB231" s="219"/>
      <c r="GC231" s="219"/>
      <c r="GD231" s="219"/>
      <c r="GE231" s="219"/>
      <c r="GF231" s="219"/>
      <c r="GG231" s="219"/>
      <c r="GH231" s="219"/>
      <c r="GI231" s="219"/>
      <c r="GJ231" s="219"/>
      <c r="GK231" s="219"/>
      <c r="GL231" s="219"/>
      <c r="GM231" s="219"/>
      <c r="GN231" s="219"/>
      <c r="GO231" s="219"/>
      <c r="GP231" s="219"/>
      <c r="GQ231" s="219"/>
      <c r="GR231" s="219"/>
      <c r="GS231" s="219"/>
      <c r="GT231" s="219"/>
      <c r="GU231" s="219"/>
      <c r="GV231" s="219"/>
      <c r="GW231" s="219"/>
      <c r="GX231" s="219"/>
      <c r="GY231" s="219"/>
      <c r="GZ231" s="219"/>
      <c r="HA231" s="219"/>
      <c r="HB231" s="219"/>
      <c r="HC231" s="219"/>
      <c r="HD231" s="219"/>
      <c r="HE231" s="219"/>
      <c r="HF231" s="219"/>
      <c r="HG231" s="219"/>
      <c r="HH231" s="219"/>
      <c r="HI231" s="219"/>
      <c r="HJ231" s="219"/>
      <c r="HK231" s="219"/>
      <c r="HL231" s="219"/>
    </row>
    <row r="232" spans="1:220" s="251" customFormat="1">
      <c r="A232" s="244">
        <v>720</v>
      </c>
      <c r="B232" s="240">
        <v>200</v>
      </c>
      <c r="C232" s="240">
        <v>200</v>
      </c>
      <c r="D232" s="240"/>
      <c r="E232" s="240"/>
      <c r="F232" s="240"/>
      <c r="G232" s="231" t="s">
        <v>2085</v>
      </c>
      <c r="H232" s="232">
        <v>0</v>
      </c>
      <c r="I232" s="232">
        <v>0</v>
      </c>
      <c r="J232" s="322"/>
      <c r="K232" s="219"/>
      <c r="L232" s="219"/>
      <c r="M232" s="219"/>
      <c r="N232" s="219"/>
      <c r="O232" s="219"/>
      <c r="P232" s="219"/>
      <c r="Q232" s="219"/>
      <c r="R232" s="219"/>
      <c r="S232" s="219"/>
      <c r="T232" s="219"/>
      <c r="U232" s="219"/>
      <c r="V232" s="219"/>
      <c r="W232" s="219"/>
      <c r="X232" s="219"/>
      <c r="Y232" s="219"/>
      <c r="Z232" s="219"/>
      <c r="AA232" s="219"/>
      <c r="AB232" s="219"/>
      <c r="AC232" s="219"/>
      <c r="AD232" s="219"/>
      <c r="AE232" s="219"/>
      <c r="AF232" s="219"/>
      <c r="AG232" s="219"/>
      <c r="AH232" s="219"/>
      <c r="AI232" s="219"/>
      <c r="AJ232" s="219"/>
      <c r="AK232" s="219"/>
      <c r="AL232" s="219"/>
      <c r="AM232" s="219"/>
      <c r="AN232" s="219"/>
      <c r="AO232" s="219"/>
      <c r="AP232" s="219"/>
      <c r="AQ232" s="219"/>
      <c r="AR232" s="219"/>
      <c r="AS232" s="219"/>
      <c r="AT232" s="219"/>
      <c r="AU232" s="219"/>
      <c r="AV232" s="219"/>
      <c r="AW232" s="219"/>
      <c r="AX232" s="219"/>
      <c r="AY232" s="219"/>
      <c r="AZ232" s="219"/>
      <c r="BA232" s="219"/>
      <c r="BB232" s="219"/>
      <c r="BC232" s="219"/>
      <c r="BD232" s="219"/>
      <c r="BE232" s="219"/>
      <c r="BF232" s="219"/>
      <c r="BG232" s="219"/>
      <c r="BH232" s="219"/>
      <c r="BI232" s="219"/>
      <c r="BJ232" s="219"/>
      <c r="BK232" s="219"/>
      <c r="BL232" s="219"/>
      <c r="BM232" s="219"/>
      <c r="BN232" s="219"/>
      <c r="BO232" s="219"/>
      <c r="BP232" s="219"/>
      <c r="BQ232" s="219"/>
      <c r="BR232" s="219"/>
      <c r="BS232" s="219"/>
      <c r="BT232" s="219"/>
      <c r="BU232" s="219"/>
      <c r="BV232" s="219"/>
      <c r="BW232" s="219"/>
      <c r="BX232" s="219"/>
      <c r="BY232" s="219"/>
      <c r="BZ232" s="219"/>
      <c r="CA232" s="219"/>
      <c r="CB232" s="219"/>
      <c r="CC232" s="219"/>
      <c r="CD232" s="219"/>
      <c r="CE232" s="219"/>
      <c r="CF232" s="219"/>
      <c r="CG232" s="219"/>
      <c r="CH232" s="219"/>
      <c r="CI232" s="219"/>
      <c r="CJ232" s="219"/>
      <c r="CK232" s="219"/>
      <c r="CL232" s="219"/>
      <c r="CM232" s="219"/>
      <c r="CN232" s="219"/>
      <c r="CO232" s="219"/>
      <c r="CP232" s="219"/>
      <c r="CQ232" s="219"/>
      <c r="CR232" s="219"/>
      <c r="CS232" s="219"/>
      <c r="CT232" s="219"/>
      <c r="CU232" s="219"/>
      <c r="CV232" s="219"/>
      <c r="CW232" s="219"/>
      <c r="CX232" s="219"/>
      <c r="CY232" s="219"/>
      <c r="CZ232" s="219"/>
      <c r="DA232" s="219"/>
      <c r="DB232" s="219"/>
      <c r="DC232" s="219"/>
      <c r="DD232" s="219"/>
      <c r="DE232" s="219"/>
      <c r="DF232" s="219"/>
      <c r="DG232" s="219"/>
      <c r="DH232" s="219"/>
      <c r="DI232" s="219"/>
      <c r="DJ232" s="219"/>
      <c r="DK232" s="219"/>
      <c r="DL232" s="219"/>
      <c r="DM232" s="219"/>
      <c r="DN232" s="219"/>
      <c r="DO232" s="219"/>
      <c r="DP232" s="219"/>
      <c r="DQ232" s="219"/>
      <c r="DR232" s="219"/>
      <c r="DS232" s="219"/>
      <c r="DT232" s="219"/>
      <c r="DU232" s="219"/>
      <c r="DV232" s="219"/>
      <c r="DW232" s="219"/>
      <c r="DX232" s="219"/>
      <c r="DY232" s="219"/>
      <c r="DZ232" s="219"/>
      <c r="EA232" s="219"/>
      <c r="EB232" s="219"/>
      <c r="EC232" s="219"/>
      <c r="ED232" s="219"/>
      <c r="EE232" s="219"/>
      <c r="EF232" s="219"/>
      <c r="EG232" s="219"/>
      <c r="EH232" s="219"/>
      <c r="EI232" s="219"/>
      <c r="EJ232" s="219"/>
      <c r="EK232" s="219"/>
      <c r="EL232" s="219"/>
      <c r="EM232" s="219"/>
      <c r="EN232" s="219"/>
      <c r="EO232" s="219"/>
      <c r="EP232" s="219"/>
      <c r="EQ232" s="219"/>
      <c r="ER232" s="219"/>
      <c r="ES232" s="219"/>
      <c r="ET232" s="219"/>
      <c r="EU232" s="219"/>
      <c r="EV232" s="219"/>
      <c r="EW232" s="219"/>
      <c r="EX232" s="219"/>
      <c r="EY232" s="219"/>
      <c r="EZ232" s="219"/>
      <c r="FA232" s="219"/>
      <c r="FB232" s="219"/>
      <c r="FC232" s="219"/>
      <c r="FD232" s="219"/>
      <c r="FE232" s="219"/>
      <c r="FF232" s="219"/>
      <c r="FG232" s="219"/>
      <c r="FH232" s="219"/>
      <c r="FI232" s="219"/>
      <c r="FJ232" s="219"/>
      <c r="FK232" s="219"/>
      <c r="FL232" s="219"/>
      <c r="FM232" s="219"/>
      <c r="FN232" s="219"/>
      <c r="FO232" s="219"/>
      <c r="FP232" s="219"/>
      <c r="FQ232" s="219"/>
      <c r="FR232" s="219"/>
      <c r="FS232" s="219"/>
      <c r="FT232" s="219"/>
      <c r="FU232" s="219"/>
      <c r="FV232" s="219"/>
      <c r="FW232" s="219"/>
      <c r="FX232" s="219"/>
      <c r="FY232" s="219"/>
      <c r="FZ232" s="219"/>
      <c r="GA232" s="219"/>
      <c r="GB232" s="219"/>
      <c r="GC232" s="219"/>
      <c r="GD232" s="219"/>
      <c r="GE232" s="219"/>
      <c r="GF232" s="219"/>
      <c r="GG232" s="219"/>
      <c r="GH232" s="219"/>
      <c r="GI232" s="219"/>
      <c r="GJ232" s="219"/>
      <c r="GK232" s="219"/>
      <c r="GL232" s="219"/>
      <c r="GM232" s="219"/>
      <c r="GN232" s="219"/>
      <c r="GO232" s="219"/>
      <c r="GP232" s="219"/>
      <c r="GQ232" s="219"/>
      <c r="GR232" s="219"/>
      <c r="GS232" s="219"/>
      <c r="GT232" s="219"/>
      <c r="GU232" s="219"/>
      <c r="GV232" s="219"/>
      <c r="GW232" s="219"/>
      <c r="GX232" s="219"/>
      <c r="GY232" s="219"/>
      <c r="GZ232" s="219"/>
      <c r="HA232" s="219"/>
      <c r="HB232" s="219"/>
      <c r="HC232" s="219"/>
      <c r="HD232" s="219"/>
      <c r="HE232" s="219"/>
      <c r="HF232" s="219"/>
      <c r="HG232" s="219"/>
      <c r="HH232" s="219"/>
      <c r="HI232" s="219"/>
      <c r="HJ232" s="219"/>
      <c r="HK232" s="219"/>
      <c r="HL232" s="219"/>
    </row>
    <row r="233" spans="1:220" s="251" customFormat="1">
      <c r="A233" s="244">
        <v>720</v>
      </c>
      <c r="B233" s="240">
        <v>200</v>
      </c>
      <c r="C233" s="240">
        <v>200</v>
      </c>
      <c r="D233" s="233">
        <v>100</v>
      </c>
      <c r="E233" s="233"/>
      <c r="F233" s="233"/>
      <c r="G233" s="234" t="s">
        <v>2086</v>
      </c>
      <c r="H233" s="236">
        <v>163893</v>
      </c>
      <c r="I233" s="236">
        <v>10222</v>
      </c>
      <c r="J233" s="322" t="s">
        <v>33</v>
      </c>
      <c r="K233" s="219"/>
      <c r="L233" s="219"/>
      <c r="M233" s="219"/>
      <c r="N233" s="219"/>
      <c r="O233" s="219"/>
      <c r="P233" s="219"/>
      <c r="Q233" s="219"/>
      <c r="R233" s="219"/>
      <c r="S233" s="219"/>
      <c r="T233" s="219"/>
      <c r="U233" s="219"/>
      <c r="V233" s="219"/>
      <c r="W233" s="219"/>
      <c r="X233" s="219"/>
      <c r="Y233" s="219"/>
      <c r="Z233" s="219"/>
      <c r="AA233" s="219"/>
      <c r="AB233" s="219"/>
      <c r="AC233" s="219"/>
      <c r="AD233" s="219"/>
      <c r="AE233" s="219"/>
      <c r="AF233" s="219"/>
      <c r="AG233" s="219"/>
      <c r="AH233" s="219"/>
      <c r="AI233" s="219"/>
      <c r="AJ233" s="219"/>
      <c r="AK233" s="219"/>
      <c r="AL233" s="219"/>
      <c r="AM233" s="219"/>
      <c r="AN233" s="219"/>
      <c r="AO233" s="219"/>
      <c r="AP233" s="219"/>
      <c r="AQ233" s="219"/>
      <c r="AR233" s="219"/>
      <c r="AS233" s="219"/>
      <c r="AT233" s="219"/>
      <c r="AU233" s="219"/>
      <c r="AV233" s="219"/>
      <c r="AW233" s="219"/>
      <c r="AX233" s="219"/>
      <c r="AY233" s="219"/>
      <c r="AZ233" s="219"/>
      <c r="BA233" s="219"/>
      <c r="BB233" s="219"/>
      <c r="BC233" s="219"/>
      <c r="BD233" s="219"/>
      <c r="BE233" s="219"/>
      <c r="BF233" s="219"/>
      <c r="BG233" s="219"/>
      <c r="BH233" s="219"/>
      <c r="BI233" s="219"/>
      <c r="BJ233" s="219"/>
      <c r="BK233" s="219"/>
      <c r="BL233" s="219"/>
      <c r="BM233" s="219"/>
      <c r="BN233" s="219"/>
      <c r="BO233" s="219"/>
      <c r="BP233" s="219"/>
      <c r="BQ233" s="219"/>
      <c r="BR233" s="219"/>
      <c r="BS233" s="219"/>
      <c r="BT233" s="219"/>
      <c r="BU233" s="219"/>
      <c r="BV233" s="219"/>
      <c r="BW233" s="219"/>
      <c r="BX233" s="219"/>
      <c r="BY233" s="219"/>
      <c r="BZ233" s="219"/>
      <c r="CA233" s="219"/>
      <c r="CB233" s="219"/>
      <c r="CC233" s="219"/>
      <c r="CD233" s="219"/>
      <c r="CE233" s="219"/>
      <c r="CF233" s="219"/>
      <c r="CG233" s="219"/>
      <c r="CH233" s="219"/>
      <c r="CI233" s="219"/>
      <c r="CJ233" s="219"/>
      <c r="CK233" s="219"/>
      <c r="CL233" s="219"/>
      <c r="CM233" s="219"/>
      <c r="CN233" s="219"/>
      <c r="CO233" s="219"/>
      <c r="CP233" s="219"/>
      <c r="CQ233" s="219"/>
      <c r="CR233" s="219"/>
      <c r="CS233" s="219"/>
      <c r="CT233" s="219"/>
      <c r="CU233" s="219"/>
      <c r="CV233" s="219"/>
      <c r="CW233" s="219"/>
      <c r="CX233" s="219"/>
      <c r="CY233" s="219"/>
      <c r="CZ233" s="219"/>
      <c r="DA233" s="219"/>
      <c r="DB233" s="219"/>
      <c r="DC233" s="219"/>
      <c r="DD233" s="219"/>
      <c r="DE233" s="219"/>
      <c r="DF233" s="219"/>
      <c r="DG233" s="219"/>
      <c r="DH233" s="219"/>
      <c r="DI233" s="219"/>
      <c r="DJ233" s="219"/>
      <c r="DK233" s="219"/>
      <c r="DL233" s="219"/>
      <c r="DM233" s="219"/>
      <c r="DN233" s="219"/>
      <c r="DO233" s="219"/>
      <c r="DP233" s="219"/>
      <c r="DQ233" s="219"/>
      <c r="DR233" s="219"/>
      <c r="DS233" s="219"/>
      <c r="DT233" s="219"/>
      <c r="DU233" s="219"/>
      <c r="DV233" s="219"/>
      <c r="DW233" s="219"/>
      <c r="DX233" s="219"/>
      <c r="DY233" s="219"/>
      <c r="DZ233" s="219"/>
      <c r="EA233" s="219"/>
      <c r="EB233" s="219"/>
      <c r="EC233" s="219"/>
      <c r="ED233" s="219"/>
      <c r="EE233" s="219"/>
      <c r="EF233" s="219"/>
      <c r="EG233" s="219"/>
      <c r="EH233" s="219"/>
      <c r="EI233" s="219"/>
      <c r="EJ233" s="219"/>
      <c r="EK233" s="219"/>
      <c r="EL233" s="219"/>
      <c r="EM233" s="219"/>
      <c r="EN233" s="219"/>
      <c r="EO233" s="219"/>
      <c r="EP233" s="219"/>
      <c r="EQ233" s="219"/>
      <c r="ER233" s="219"/>
      <c r="ES233" s="219"/>
      <c r="ET233" s="219"/>
      <c r="EU233" s="219"/>
      <c r="EV233" s="219"/>
      <c r="EW233" s="219"/>
      <c r="EX233" s="219"/>
      <c r="EY233" s="219"/>
      <c r="EZ233" s="219"/>
      <c r="FA233" s="219"/>
      <c r="FB233" s="219"/>
      <c r="FC233" s="219"/>
      <c r="FD233" s="219"/>
      <c r="FE233" s="219"/>
      <c r="FF233" s="219"/>
      <c r="FG233" s="219"/>
      <c r="FH233" s="219"/>
      <c r="FI233" s="219"/>
      <c r="FJ233" s="219"/>
      <c r="FK233" s="219"/>
      <c r="FL233" s="219"/>
      <c r="FM233" s="219"/>
      <c r="FN233" s="219"/>
      <c r="FO233" s="219"/>
      <c r="FP233" s="219"/>
      <c r="FQ233" s="219"/>
      <c r="FR233" s="219"/>
      <c r="FS233" s="219"/>
      <c r="FT233" s="219"/>
      <c r="FU233" s="219"/>
      <c r="FV233" s="219"/>
      <c r="FW233" s="219"/>
      <c r="FX233" s="219"/>
      <c r="FY233" s="219"/>
      <c r="FZ233" s="219"/>
      <c r="GA233" s="219"/>
      <c r="GB233" s="219"/>
      <c r="GC233" s="219"/>
      <c r="GD233" s="219"/>
      <c r="GE233" s="219"/>
      <c r="GF233" s="219"/>
      <c r="GG233" s="219"/>
      <c r="GH233" s="219"/>
      <c r="GI233" s="219"/>
      <c r="GJ233" s="219"/>
      <c r="GK233" s="219"/>
      <c r="GL233" s="219"/>
      <c r="GM233" s="219"/>
      <c r="GN233" s="219"/>
      <c r="GO233" s="219"/>
      <c r="GP233" s="219"/>
      <c r="GQ233" s="219"/>
      <c r="GR233" s="219"/>
      <c r="GS233" s="219"/>
      <c r="GT233" s="219"/>
      <c r="GU233" s="219"/>
      <c r="GV233" s="219"/>
      <c r="GW233" s="219"/>
      <c r="GX233" s="219"/>
      <c r="GY233" s="219"/>
      <c r="GZ233" s="219"/>
      <c r="HA233" s="219"/>
      <c r="HB233" s="219"/>
      <c r="HC233" s="219"/>
      <c r="HD233" s="219"/>
      <c r="HE233" s="219"/>
      <c r="HF233" s="219"/>
      <c r="HG233" s="219"/>
      <c r="HH233" s="219"/>
      <c r="HI233" s="219"/>
      <c r="HJ233" s="219"/>
      <c r="HK233" s="219"/>
      <c r="HL233" s="219"/>
    </row>
    <row r="234" spans="1:220" s="251" customFormat="1">
      <c r="A234" s="244">
        <v>720</v>
      </c>
      <c r="B234" s="240">
        <v>200</v>
      </c>
      <c r="C234" s="240">
        <v>200</v>
      </c>
      <c r="D234" s="240">
        <v>200</v>
      </c>
      <c r="E234" s="240"/>
      <c r="F234" s="240"/>
      <c r="G234" s="231" t="s">
        <v>2087</v>
      </c>
      <c r="H234" s="232">
        <v>0</v>
      </c>
      <c r="I234" s="232">
        <v>0</v>
      </c>
      <c r="J234" s="322"/>
      <c r="K234" s="219"/>
      <c r="L234" s="219"/>
      <c r="M234" s="219"/>
      <c r="N234" s="219"/>
      <c r="O234" s="219"/>
      <c r="P234" s="219"/>
      <c r="Q234" s="219"/>
      <c r="R234" s="219"/>
      <c r="S234" s="219"/>
      <c r="T234" s="219"/>
      <c r="U234" s="219"/>
      <c r="V234" s="219"/>
      <c r="W234" s="219"/>
      <c r="X234" s="219"/>
      <c r="Y234" s="219"/>
      <c r="Z234" s="219"/>
      <c r="AA234" s="219"/>
      <c r="AB234" s="219"/>
      <c r="AC234" s="219"/>
      <c r="AD234" s="219"/>
      <c r="AE234" s="219"/>
      <c r="AF234" s="219"/>
      <c r="AG234" s="219"/>
      <c r="AH234" s="219"/>
      <c r="AI234" s="219"/>
      <c r="AJ234" s="219"/>
      <c r="AK234" s="219"/>
      <c r="AL234" s="219"/>
      <c r="AM234" s="219"/>
      <c r="AN234" s="219"/>
      <c r="AO234" s="219"/>
      <c r="AP234" s="219"/>
      <c r="AQ234" s="219"/>
      <c r="AR234" s="219"/>
      <c r="AS234" s="219"/>
      <c r="AT234" s="219"/>
      <c r="AU234" s="219"/>
      <c r="AV234" s="219"/>
      <c r="AW234" s="219"/>
      <c r="AX234" s="219"/>
      <c r="AY234" s="219"/>
      <c r="AZ234" s="219"/>
      <c r="BA234" s="219"/>
      <c r="BB234" s="219"/>
      <c r="BC234" s="219"/>
      <c r="BD234" s="219"/>
      <c r="BE234" s="219"/>
      <c r="BF234" s="219"/>
      <c r="BG234" s="219"/>
      <c r="BH234" s="219"/>
      <c r="BI234" s="219"/>
      <c r="BJ234" s="219"/>
      <c r="BK234" s="219"/>
      <c r="BL234" s="219"/>
      <c r="BM234" s="219"/>
      <c r="BN234" s="219"/>
      <c r="BO234" s="219"/>
      <c r="BP234" s="219"/>
      <c r="BQ234" s="219"/>
      <c r="BR234" s="219"/>
      <c r="BS234" s="219"/>
      <c r="BT234" s="219"/>
      <c r="BU234" s="219"/>
      <c r="BV234" s="219"/>
      <c r="BW234" s="219"/>
      <c r="BX234" s="219"/>
      <c r="BY234" s="219"/>
      <c r="BZ234" s="219"/>
      <c r="CA234" s="219"/>
      <c r="CB234" s="219"/>
      <c r="CC234" s="219"/>
      <c r="CD234" s="219"/>
      <c r="CE234" s="219"/>
      <c r="CF234" s="219"/>
      <c r="CG234" s="219"/>
      <c r="CH234" s="219"/>
      <c r="CI234" s="219"/>
      <c r="CJ234" s="219"/>
      <c r="CK234" s="219"/>
      <c r="CL234" s="219"/>
      <c r="CM234" s="219"/>
      <c r="CN234" s="219"/>
      <c r="CO234" s="219"/>
      <c r="CP234" s="219"/>
      <c r="CQ234" s="219"/>
      <c r="CR234" s="219"/>
      <c r="CS234" s="219"/>
      <c r="CT234" s="219"/>
      <c r="CU234" s="219"/>
      <c r="CV234" s="219"/>
      <c r="CW234" s="219"/>
      <c r="CX234" s="219"/>
      <c r="CY234" s="219"/>
      <c r="CZ234" s="219"/>
      <c r="DA234" s="219"/>
      <c r="DB234" s="219"/>
      <c r="DC234" s="219"/>
      <c r="DD234" s="219"/>
      <c r="DE234" s="219"/>
      <c r="DF234" s="219"/>
      <c r="DG234" s="219"/>
      <c r="DH234" s="219"/>
      <c r="DI234" s="219"/>
      <c r="DJ234" s="219"/>
      <c r="DK234" s="219"/>
      <c r="DL234" s="219"/>
      <c r="DM234" s="219"/>
      <c r="DN234" s="219"/>
      <c r="DO234" s="219"/>
      <c r="DP234" s="219"/>
      <c r="DQ234" s="219"/>
      <c r="DR234" s="219"/>
      <c r="DS234" s="219"/>
      <c r="DT234" s="219"/>
      <c r="DU234" s="219"/>
      <c r="DV234" s="219"/>
      <c r="DW234" s="219"/>
      <c r="DX234" s="219"/>
      <c r="DY234" s="219"/>
      <c r="DZ234" s="219"/>
      <c r="EA234" s="219"/>
      <c r="EB234" s="219"/>
      <c r="EC234" s="219"/>
      <c r="ED234" s="219"/>
      <c r="EE234" s="219"/>
      <c r="EF234" s="219"/>
      <c r="EG234" s="219"/>
      <c r="EH234" s="219"/>
      <c r="EI234" s="219"/>
      <c r="EJ234" s="219"/>
      <c r="EK234" s="219"/>
      <c r="EL234" s="219"/>
      <c r="EM234" s="219"/>
      <c r="EN234" s="219"/>
      <c r="EO234" s="219"/>
      <c r="EP234" s="219"/>
      <c r="EQ234" s="219"/>
      <c r="ER234" s="219"/>
      <c r="ES234" s="219"/>
      <c r="ET234" s="219"/>
      <c r="EU234" s="219"/>
      <c r="EV234" s="219"/>
      <c r="EW234" s="219"/>
      <c r="EX234" s="219"/>
      <c r="EY234" s="219"/>
      <c r="EZ234" s="219"/>
      <c r="FA234" s="219"/>
      <c r="FB234" s="219"/>
      <c r="FC234" s="219"/>
      <c r="FD234" s="219"/>
      <c r="FE234" s="219"/>
      <c r="FF234" s="219"/>
      <c r="FG234" s="219"/>
      <c r="FH234" s="219"/>
      <c r="FI234" s="219"/>
      <c r="FJ234" s="219"/>
      <c r="FK234" s="219"/>
      <c r="FL234" s="219"/>
      <c r="FM234" s="219"/>
      <c r="FN234" s="219"/>
      <c r="FO234" s="219"/>
      <c r="FP234" s="219"/>
      <c r="FQ234" s="219"/>
      <c r="FR234" s="219"/>
      <c r="FS234" s="219"/>
      <c r="FT234" s="219"/>
      <c r="FU234" s="219"/>
      <c r="FV234" s="219"/>
      <c r="FW234" s="219"/>
      <c r="FX234" s="219"/>
      <c r="FY234" s="219"/>
      <c r="FZ234" s="219"/>
      <c r="GA234" s="219"/>
      <c r="GB234" s="219"/>
      <c r="GC234" s="219"/>
      <c r="GD234" s="219"/>
      <c r="GE234" s="219"/>
      <c r="GF234" s="219"/>
      <c r="GG234" s="219"/>
      <c r="GH234" s="219"/>
      <c r="GI234" s="219"/>
      <c r="GJ234" s="219"/>
      <c r="GK234" s="219"/>
      <c r="GL234" s="219"/>
      <c r="GM234" s="219"/>
      <c r="GN234" s="219"/>
      <c r="GO234" s="219"/>
      <c r="GP234" s="219"/>
      <c r="GQ234" s="219"/>
      <c r="GR234" s="219"/>
      <c r="GS234" s="219"/>
      <c r="GT234" s="219"/>
      <c r="GU234" s="219"/>
      <c r="GV234" s="219"/>
      <c r="GW234" s="219"/>
      <c r="GX234" s="219"/>
      <c r="GY234" s="219"/>
      <c r="GZ234" s="219"/>
      <c r="HA234" s="219"/>
      <c r="HB234" s="219"/>
      <c r="HC234" s="219"/>
      <c r="HD234" s="219"/>
      <c r="HE234" s="219"/>
      <c r="HF234" s="219"/>
      <c r="HG234" s="219"/>
      <c r="HH234" s="219"/>
      <c r="HI234" s="219"/>
      <c r="HJ234" s="219"/>
      <c r="HK234" s="219"/>
      <c r="HL234" s="219"/>
    </row>
    <row r="235" spans="1:220" s="251" customFormat="1">
      <c r="A235" s="244">
        <v>720</v>
      </c>
      <c r="B235" s="240">
        <v>200</v>
      </c>
      <c r="C235" s="240">
        <v>200</v>
      </c>
      <c r="D235" s="240">
        <v>200</v>
      </c>
      <c r="E235" s="233">
        <v>10</v>
      </c>
      <c r="F235" s="239"/>
      <c r="G235" s="234" t="s">
        <v>2088</v>
      </c>
      <c r="H235" s="236">
        <v>0</v>
      </c>
      <c r="I235" s="236">
        <v>172825</v>
      </c>
      <c r="J235" s="322" t="s">
        <v>34</v>
      </c>
      <c r="K235" s="219"/>
      <c r="L235" s="219"/>
      <c r="M235" s="219"/>
      <c r="N235" s="219"/>
      <c r="O235" s="219"/>
      <c r="P235" s="219"/>
      <c r="Q235" s="219"/>
      <c r="R235" s="219"/>
      <c r="S235" s="219"/>
      <c r="T235" s="219"/>
      <c r="U235" s="219"/>
      <c r="V235" s="219"/>
      <c r="W235" s="219"/>
      <c r="X235" s="219"/>
      <c r="Y235" s="219"/>
      <c r="Z235" s="219"/>
      <c r="AA235" s="219"/>
      <c r="AB235" s="219"/>
      <c r="AC235" s="219"/>
      <c r="AD235" s="219"/>
      <c r="AE235" s="219"/>
      <c r="AF235" s="219"/>
      <c r="AG235" s="219"/>
      <c r="AH235" s="219"/>
      <c r="AI235" s="219"/>
      <c r="AJ235" s="219"/>
      <c r="AK235" s="219"/>
      <c r="AL235" s="219"/>
      <c r="AM235" s="219"/>
      <c r="AN235" s="219"/>
      <c r="AO235" s="219"/>
      <c r="AP235" s="219"/>
      <c r="AQ235" s="219"/>
      <c r="AR235" s="219"/>
      <c r="AS235" s="219"/>
      <c r="AT235" s="219"/>
      <c r="AU235" s="219"/>
      <c r="AV235" s="219"/>
      <c r="AW235" s="219"/>
      <c r="AX235" s="219"/>
      <c r="AY235" s="219"/>
      <c r="AZ235" s="219"/>
      <c r="BA235" s="219"/>
      <c r="BB235" s="219"/>
      <c r="BC235" s="219"/>
      <c r="BD235" s="219"/>
      <c r="BE235" s="219"/>
      <c r="BF235" s="219"/>
      <c r="BG235" s="219"/>
      <c r="BH235" s="219"/>
      <c r="BI235" s="219"/>
      <c r="BJ235" s="219"/>
      <c r="BK235" s="219"/>
      <c r="BL235" s="219"/>
      <c r="BM235" s="219"/>
      <c r="BN235" s="219"/>
      <c r="BO235" s="219"/>
      <c r="BP235" s="219"/>
      <c r="BQ235" s="219"/>
      <c r="BR235" s="219"/>
      <c r="BS235" s="219"/>
      <c r="BT235" s="219"/>
      <c r="BU235" s="219"/>
      <c r="BV235" s="219"/>
      <c r="BW235" s="219"/>
      <c r="BX235" s="219"/>
      <c r="BY235" s="219"/>
      <c r="BZ235" s="219"/>
      <c r="CA235" s="219"/>
      <c r="CB235" s="219"/>
      <c r="CC235" s="219"/>
      <c r="CD235" s="219"/>
      <c r="CE235" s="219"/>
      <c r="CF235" s="219"/>
      <c r="CG235" s="219"/>
      <c r="CH235" s="219"/>
      <c r="CI235" s="219"/>
      <c r="CJ235" s="219"/>
      <c r="CK235" s="219"/>
      <c r="CL235" s="219"/>
      <c r="CM235" s="219"/>
      <c r="CN235" s="219"/>
      <c r="CO235" s="219"/>
      <c r="CP235" s="219"/>
      <c r="CQ235" s="219"/>
      <c r="CR235" s="219"/>
      <c r="CS235" s="219"/>
      <c r="CT235" s="219"/>
      <c r="CU235" s="219"/>
      <c r="CV235" s="219"/>
      <c r="CW235" s="219"/>
      <c r="CX235" s="219"/>
      <c r="CY235" s="219"/>
      <c r="CZ235" s="219"/>
      <c r="DA235" s="219"/>
      <c r="DB235" s="219"/>
      <c r="DC235" s="219"/>
      <c r="DD235" s="219"/>
      <c r="DE235" s="219"/>
      <c r="DF235" s="219"/>
      <c r="DG235" s="219"/>
      <c r="DH235" s="219"/>
      <c r="DI235" s="219"/>
      <c r="DJ235" s="219"/>
      <c r="DK235" s="219"/>
      <c r="DL235" s="219"/>
      <c r="DM235" s="219"/>
      <c r="DN235" s="219"/>
      <c r="DO235" s="219"/>
      <c r="DP235" s="219"/>
      <c r="DQ235" s="219"/>
      <c r="DR235" s="219"/>
      <c r="DS235" s="219"/>
      <c r="DT235" s="219"/>
      <c r="DU235" s="219"/>
      <c r="DV235" s="219"/>
      <c r="DW235" s="219"/>
      <c r="DX235" s="219"/>
      <c r="DY235" s="219"/>
      <c r="DZ235" s="219"/>
      <c r="EA235" s="219"/>
      <c r="EB235" s="219"/>
      <c r="EC235" s="219"/>
      <c r="ED235" s="219"/>
      <c r="EE235" s="219"/>
      <c r="EF235" s="219"/>
      <c r="EG235" s="219"/>
      <c r="EH235" s="219"/>
      <c r="EI235" s="219"/>
      <c r="EJ235" s="219"/>
      <c r="EK235" s="219"/>
      <c r="EL235" s="219"/>
      <c r="EM235" s="219"/>
      <c r="EN235" s="219"/>
      <c r="EO235" s="219"/>
      <c r="EP235" s="219"/>
      <c r="EQ235" s="219"/>
      <c r="ER235" s="219"/>
      <c r="ES235" s="219"/>
      <c r="ET235" s="219"/>
      <c r="EU235" s="219"/>
      <c r="EV235" s="219"/>
      <c r="EW235" s="219"/>
      <c r="EX235" s="219"/>
      <c r="EY235" s="219"/>
      <c r="EZ235" s="219"/>
      <c r="FA235" s="219"/>
      <c r="FB235" s="219"/>
      <c r="FC235" s="219"/>
      <c r="FD235" s="219"/>
      <c r="FE235" s="219"/>
      <c r="FF235" s="219"/>
      <c r="FG235" s="219"/>
      <c r="FH235" s="219"/>
      <c r="FI235" s="219"/>
      <c r="FJ235" s="219"/>
      <c r="FK235" s="219"/>
      <c r="FL235" s="219"/>
      <c r="FM235" s="219"/>
      <c r="FN235" s="219"/>
      <c r="FO235" s="219"/>
      <c r="FP235" s="219"/>
      <c r="FQ235" s="219"/>
      <c r="FR235" s="219"/>
      <c r="FS235" s="219"/>
      <c r="FT235" s="219"/>
      <c r="FU235" s="219"/>
      <c r="FV235" s="219"/>
      <c r="FW235" s="219"/>
      <c r="FX235" s="219"/>
      <c r="FY235" s="219"/>
      <c r="FZ235" s="219"/>
      <c r="GA235" s="219"/>
      <c r="GB235" s="219"/>
      <c r="GC235" s="219"/>
      <c r="GD235" s="219"/>
      <c r="GE235" s="219"/>
      <c r="GF235" s="219"/>
      <c r="GG235" s="219"/>
      <c r="GH235" s="219"/>
      <c r="GI235" s="219"/>
      <c r="GJ235" s="219"/>
      <c r="GK235" s="219"/>
      <c r="GL235" s="219"/>
      <c r="GM235" s="219"/>
      <c r="GN235" s="219"/>
      <c r="GO235" s="219"/>
      <c r="GP235" s="219"/>
      <c r="GQ235" s="219"/>
      <c r="GR235" s="219"/>
      <c r="GS235" s="219"/>
      <c r="GT235" s="219"/>
      <c r="GU235" s="219"/>
      <c r="GV235" s="219"/>
      <c r="GW235" s="219"/>
      <c r="GX235" s="219"/>
      <c r="GY235" s="219"/>
      <c r="GZ235" s="219"/>
      <c r="HA235" s="219"/>
      <c r="HB235" s="219"/>
      <c r="HC235" s="219"/>
      <c r="HD235" s="219"/>
      <c r="HE235" s="219"/>
      <c r="HF235" s="219"/>
      <c r="HG235" s="219"/>
      <c r="HH235" s="219"/>
      <c r="HI235" s="219"/>
      <c r="HJ235" s="219"/>
      <c r="HK235" s="219"/>
      <c r="HL235" s="219"/>
    </row>
    <row r="236" spans="1:220" s="251" customFormat="1">
      <c r="A236" s="244">
        <v>720</v>
      </c>
      <c r="B236" s="240">
        <v>200</v>
      </c>
      <c r="C236" s="240">
        <v>200</v>
      </c>
      <c r="D236" s="240">
        <v>200</v>
      </c>
      <c r="E236" s="233">
        <v>20</v>
      </c>
      <c r="F236" s="239"/>
      <c r="G236" s="234" t="s">
        <v>2089</v>
      </c>
      <c r="H236" s="236">
        <v>5154</v>
      </c>
      <c r="I236" s="236">
        <v>18900</v>
      </c>
      <c r="J236" s="322" t="s">
        <v>35</v>
      </c>
      <c r="K236" s="219"/>
      <c r="L236" s="219"/>
      <c r="M236" s="219"/>
      <c r="N236" s="219"/>
      <c r="O236" s="219"/>
      <c r="P236" s="219"/>
      <c r="Q236" s="219"/>
      <c r="R236" s="219"/>
      <c r="S236" s="219"/>
      <c r="T236" s="219"/>
      <c r="U236" s="219"/>
      <c r="V236" s="219"/>
      <c r="W236" s="219"/>
      <c r="X236" s="219"/>
      <c r="Y236" s="219"/>
      <c r="Z236" s="219"/>
      <c r="AA236" s="219"/>
      <c r="AB236" s="219"/>
      <c r="AC236" s="219"/>
      <c r="AD236" s="219"/>
      <c r="AE236" s="219"/>
      <c r="AF236" s="219"/>
      <c r="AG236" s="219"/>
      <c r="AH236" s="219"/>
      <c r="AI236" s="219"/>
      <c r="AJ236" s="219"/>
      <c r="AK236" s="219"/>
      <c r="AL236" s="219"/>
      <c r="AM236" s="219"/>
      <c r="AN236" s="219"/>
      <c r="AO236" s="219"/>
      <c r="AP236" s="219"/>
      <c r="AQ236" s="219"/>
      <c r="AR236" s="219"/>
      <c r="AS236" s="219"/>
      <c r="AT236" s="219"/>
      <c r="AU236" s="219"/>
      <c r="AV236" s="219"/>
      <c r="AW236" s="219"/>
      <c r="AX236" s="219"/>
      <c r="AY236" s="219"/>
      <c r="AZ236" s="219"/>
      <c r="BA236" s="219"/>
      <c r="BB236" s="219"/>
      <c r="BC236" s="219"/>
      <c r="BD236" s="219"/>
      <c r="BE236" s="219"/>
      <c r="BF236" s="219"/>
      <c r="BG236" s="219"/>
      <c r="BH236" s="219"/>
      <c r="BI236" s="219"/>
      <c r="BJ236" s="219"/>
      <c r="BK236" s="219"/>
      <c r="BL236" s="219"/>
      <c r="BM236" s="219"/>
      <c r="BN236" s="219"/>
      <c r="BO236" s="219"/>
      <c r="BP236" s="219"/>
      <c r="BQ236" s="219"/>
      <c r="BR236" s="219"/>
      <c r="BS236" s="219"/>
      <c r="BT236" s="219"/>
      <c r="BU236" s="219"/>
      <c r="BV236" s="219"/>
      <c r="BW236" s="219"/>
      <c r="BX236" s="219"/>
      <c r="BY236" s="219"/>
      <c r="BZ236" s="219"/>
      <c r="CA236" s="219"/>
      <c r="CB236" s="219"/>
      <c r="CC236" s="219"/>
      <c r="CD236" s="219"/>
      <c r="CE236" s="219"/>
      <c r="CF236" s="219"/>
      <c r="CG236" s="219"/>
      <c r="CH236" s="219"/>
      <c r="CI236" s="219"/>
      <c r="CJ236" s="219"/>
      <c r="CK236" s="219"/>
      <c r="CL236" s="219"/>
      <c r="CM236" s="219"/>
      <c r="CN236" s="219"/>
      <c r="CO236" s="219"/>
      <c r="CP236" s="219"/>
      <c r="CQ236" s="219"/>
      <c r="CR236" s="219"/>
      <c r="CS236" s="219"/>
      <c r="CT236" s="219"/>
      <c r="CU236" s="219"/>
      <c r="CV236" s="219"/>
      <c r="CW236" s="219"/>
      <c r="CX236" s="219"/>
      <c r="CY236" s="219"/>
      <c r="CZ236" s="219"/>
      <c r="DA236" s="219"/>
      <c r="DB236" s="219"/>
      <c r="DC236" s="219"/>
      <c r="DD236" s="219"/>
      <c r="DE236" s="219"/>
      <c r="DF236" s="219"/>
      <c r="DG236" s="219"/>
      <c r="DH236" s="219"/>
      <c r="DI236" s="219"/>
      <c r="DJ236" s="219"/>
      <c r="DK236" s="219"/>
      <c r="DL236" s="219"/>
      <c r="DM236" s="219"/>
      <c r="DN236" s="219"/>
      <c r="DO236" s="219"/>
      <c r="DP236" s="219"/>
      <c r="DQ236" s="219"/>
      <c r="DR236" s="219"/>
      <c r="DS236" s="219"/>
      <c r="DT236" s="219"/>
      <c r="DU236" s="219"/>
      <c r="DV236" s="219"/>
      <c r="DW236" s="219"/>
      <c r="DX236" s="219"/>
      <c r="DY236" s="219"/>
      <c r="DZ236" s="219"/>
      <c r="EA236" s="219"/>
      <c r="EB236" s="219"/>
      <c r="EC236" s="219"/>
      <c r="ED236" s="219"/>
      <c r="EE236" s="219"/>
      <c r="EF236" s="219"/>
      <c r="EG236" s="219"/>
      <c r="EH236" s="219"/>
      <c r="EI236" s="219"/>
      <c r="EJ236" s="219"/>
      <c r="EK236" s="219"/>
      <c r="EL236" s="219"/>
      <c r="EM236" s="219"/>
      <c r="EN236" s="219"/>
      <c r="EO236" s="219"/>
      <c r="EP236" s="219"/>
      <c r="EQ236" s="219"/>
      <c r="ER236" s="219"/>
      <c r="ES236" s="219"/>
      <c r="ET236" s="219"/>
      <c r="EU236" s="219"/>
      <c r="EV236" s="219"/>
      <c r="EW236" s="219"/>
      <c r="EX236" s="219"/>
      <c r="EY236" s="219"/>
      <c r="EZ236" s="219"/>
      <c r="FA236" s="219"/>
      <c r="FB236" s="219"/>
      <c r="FC236" s="219"/>
      <c r="FD236" s="219"/>
      <c r="FE236" s="219"/>
      <c r="FF236" s="219"/>
      <c r="FG236" s="219"/>
      <c r="FH236" s="219"/>
      <c r="FI236" s="219"/>
      <c r="FJ236" s="219"/>
      <c r="FK236" s="219"/>
      <c r="FL236" s="219"/>
      <c r="FM236" s="219"/>
      <c r="FN236" s="219"/>
      <c r="FO236" s="219"/>
      <c r="FP236" s="219"/>
      <c r="FQ236" s="219"/>
      <c r="FR236" s="219"/>
      <c r="FS236" s="219"/>
      <c r="FT236" s="219"/>
      <c r="FU236" s="219"/>
      <c r="FV236" s="219"/>
      <c r="FW236" s="219"/>
      <c r="FX236" s="219"/>
      <c r="FY236" s="219"/>
      <c r="FZ236" s="219"/>
      <c r="GA236" s="219"/>
      <c r="GB236" s="219"/>
      <c r="GC236" s="219"/>
      <c r="GD236" s="219"/>
      <c r="GE236" s="219"/>
      <c r="GF236" s="219"/>
      <c r="GG236" s="219"/>
      <c r="GH236" s="219"/>
      <c r="GI236" s="219"/>
      <c r="GJ236" s="219"/>
      <c r="GK236" s="219"/>
      <c r="GL236" s="219"/>
      <c r="GM236" s="219"/>
      <c r="GN236" s="219"/>
      <c r="GO236" s="219"/>
      <c r="GP236" s="219"/>
      <c r="GQ236" s="219"/>
      <c r="GR236" s="219"/>
      <c r="GS236" s="219"/>
      <c r="GT236" s="219"/>
      <c r="GU236" s="219"/>
      <c r="GV236" s="219"/>
      <c r="GW236" s="219"/>
      <c r="GX236" s="219"/>
      <c r="GY236" s="219"/>
      <c r="GZ236" s="219"/>
      <c r="HA236" s="219"/>
      <c r="HB236" s="219"/>
      <c r="HC236" s="219"/>
      <c r="HD236" s="219"/>
      <c r="HE236" s="219"/>
      <c r="HF236" s="219"/>
      <c r="HG236" s="219"/>
      <c r="HH236" s="219"/>
      <c r="HI236" s="219"/>
      <c r="HJ236" s="219"/>
      <c r="HK236" s="219"/>
      <c r="HL236" s="219"/>
    </row>
    <row r="237" spans="1:220" s="251" customFormat="1">
      <c r="A237" s="244">
        <v>720</v>
      </c>
      <c r="B237" s="240">
        <v>200</v>
      </c>
      <c r="C237" s="240">
        <v>200</v>
      </c>
      <c r="D237" s="240">
        <v>200</v>
      </c>
      <c r="E237" s="233">
        <v>30</v>
      </c>
      <c r="F237" s="239"/>
      <c r="G237" s="234" t="s">
        <v>2090</v>
      </c>
      <c r="H237" s="236">
        <v>0</v>
      </c>
      <c r="I237" s="236">
        <v>0</v>
      </c>
      <c r="J237" s="322" t="s">
        <v>36</v>
      </c>
      <c r="K237" s="219"/>
      <c r="L237" s="219"/>
      <c r="M237" s="219"/>
      <c r="N237" s="219"/>
      <c r="O237" s="219"/>
      <c r="P237" s="219"/>
      <c r="Q237" s="219"/>
      <c r="R237" s="219"/>
      <c r="S237" s="219"/>
      <c r="T237" s="219"/>
      <c r="U237" s="219"/>
      <c r="V237" s="219"/>
      <c r="W237" s="219"/>
      <c r="X237" s="219"/>
      <c r="Y237" s="219"/>
      <c r="Z237" s="219"/>
      <c r="AA237" s="219"/>
      <c r="AB237" s="219"/>
      <c r="AC237" s="219"/>
      <c r="AD237" s="219"/>
      <c r="AE237" s="219"/>
      <c r="AF237" s="219"/>
      <c r="AG237" s="219"/>
      <c r="AH237" s="219"/>
      <c r="AI237" s="219"/>
      <c r="AJ237" s="219"/>
      <c r="AK237" s="219"/>
      <c r="AL237" s="219"/>
      <c r="AM237" s="219"/>
      <c r="AN237" s="219"/>
      <c r="AO237" s="219"/>
      <c r="AP237" s="219"/>
      <c r="AQ237" s="219"/>
      <c r="AR237" s="219"/>
      <c r="AS237" s="219"/>
      <c r="AT237" s="219"/>
      <c r="AU237" s="219"/>
      <c r="AV237" s="219"/>
      <c r="AW237" s="219"/>
      <c r="AX237" s="219"/>
      <c r="AY237" s="219"/>
      <c r="AZ237" s="219"/>
      <c r="BA237" s="219"/>
      <c r="BB237" s="219"/>
      <c r="BC237" s="219"/>
      <c r="BD237" s="219"/>
      <c r="BE237" s="219"/>
      <c r="BF237" s="219"/>
      <c r="BG237" s="219"/>
      <c r="BH237" s="219"/>
      <c r="BI237" s="219"/>
      <c r="BJ237" s="219"/>
      <c r="BK237" s="219"/>
      <c r="BL237" s="219"/>
      <c r="BM237" s="219"/>
      <c r="BN237" s="219"/>
      <c r="BO237" s="219"/>
      <c r="BP237" s="219"/>
      <c r="BQ237" s="219"/>
      <c r="BR237" s="219"/>
      <c r="BS237" s="219"/>
      <c r="BT237" s="219"/>
      <c r="BU237" s="219"/>
      <c r="BV237" s="219"/>
      <c r="BW237" s="219"/>
      <c r="BX237" s="219"/>
      <c r="BY237" s="219"/>
      <c r="BZ237" s="219"/>
      <c r="CA237" s="219"/>
      <c r="CB237" s="219"/>
      <c r="CC237" s="219"/>
      <c r="CD237" s="219"/>
      <c r="CE237" s="219"/>
      <c r="CF237" s="219"/>
      <c r="CG237" s="219"/>
      <c r="CH237" s="219"/>
      <c r="CI237" s="219"/>
      <c r="CJ237" s="219"/>
      <c r="CK237" s="219"/>
      <c r="CL237" s="219"/>
      <c r="CM237" s="219"/>
      <c r="CN237" s="219"/>
      <c r="CO237" s="219"/>
      <c r="CP237" s="219"/>
      <c r="CQ237" s="219"/>
      <c r="CR237" s="219"/>
      <c r="CS237" s="219"/>
      <c r="CT237" s="219"/>
      <c r="CU237" s="219"/>
      <c r="CV237" s="219"/>
      <c r="CW237" s="219"/>
      <c r="CX237" s="219"/>
      <c r="CY237" s="219"/>
      <c r="CZ237" s="219"/>
      <c r="DA237" s="219"/>
      <c r="DB237" s="219"/>
      <c r="DC237" s="219"/>
      <c r="DD237" s="219"/>
      <c r="DE237" s="219"/>
      <c r="DF237" s="219"/>
      <c r="DG237" s="219"/>
      <c r="DH237" s="219"/>
      <c r="DI237" s="219"/>
      <c r="DJ237" s="219"/>
      <c r="DK237" s="219"/>
      <c r="DL237" s="219"/>
      <c r="DM237" s="219"/>
      <c r="DN237" s="219"/>
      <c r="DO237" s="219"/>
      <c r="DP237" s="219"/>
      <c r="DQ237" s="219"/>
      <c r="DR237" s="219"/>
      <c r="DS237" s="219"/>
      <c r="DT237" s="219"/>
      <c r="DU237" s="219"/>
      <c r="DV237" s="219"/>
      <c r="DW237" s="219"/>
      <c r="DX237" s="219"/>
      <c r="DY237" s="219"/>
      <c r="DZ237" s="219"/>
      <c r="EA237" s="219"/>
      <c r="EB237" s="219"/>
      <c r="EC237" s="219"/>
      <c r="ED237" s="219"/>
      <c r="EE237" s="219"/>
      <c r="EF237" s="219"/>
      <c r="EG237" s="219"/>
      <c r="EH237" s="219"/>
      <c r="EI237" s="219"/>
      <c r="EJ237" s="219"/>
      <c r="EK237" s="219"/>
      <c r="EL237" s="219"/>
      <c r="EM237" s="219"/>
      <c r="EN237" s="219"/>
      <c r="EO237" s="219"/>
      <c r="EP237" s="219"/>
      <c r="EQ237" s="219"/>
      <c r="ER237" s="219"/>
      <c r="ES237" s="219"/>
      <c r="ET237" s="219"/>
      <c r="EU237" s="219"/>
      <c r="EV237" s="219"/>
      <c r="EW237" s="219"/>
      <c r="EX237" s="219"/>
      <c r="EY237" s="219"/>
      <c r="EZ237" s="219"/>
      <c r="FA237" s="219"/>
      <c r="FB237" s="219"/>
      <c r="FC237" s="219"/>
      <c r="FD237" s="219"/>
      <c r="FE237" s="219"/>
      <c r="FF237" s="219"/>
      <c r="FG237" s="219"/>
      <c r="FH237" s="219"/>
      <c r="FI237" s="219"/>
      <c r="FJ237" s="219"/>
      <c r="FK237" s="219"/>
      <c r="FL237" s="219"/>
      <c r="FM237" s="219"/>
      <c r="FN237" s="219"/>
      <c r="FO237" s="219"/>
      <c r="FP237" s="219"/>
      <c r="FQ237" s="219"/>
      <c r="FR237" s="219"/>
      <c r="FS237" s="219"/>
      <c r="FT237" s="219"/>
      <c r="FU237" s="219"/>
      <c r="FV237" s="219"/>
      <c r="FW237" s="219"/>
      <c r="FX237" s="219"/>
      <c r="FY237" s="219"/>
      <c r="FZ237" s="219"/>
      <c r="GA237" s="219"/>
      <c r="GB237" s="219"/>
      <c r="GC237" s="219"/>
      <c r="GD237" s="219"/>
      <c r="GE237" s="219"/>
      <c r="GF237" s="219"/>
      <c r="GG237" s="219"/>
      <c r="GH237" s="219"/>
      <c r="GI237" s="219"/>
      <c r="GJ237" s="219"/>
      <c r="GK237" s="219"/>
      <c r="GL237" s="219"/>
      <c r="GM237" s="219"/>
      <c r="GN237" s="219"/>
      <c r="GO237" s="219"/>
      <c r="GP237" s="219"/>
      <c r="GQ237" s="219"/>
      <c r="GR237" s="219"/>
      <c r="GS237" s="219"/>
      <c r="GT237" s="219"/>
      <c r="GU237" s="219"/>
      <c r="GV237" s="219"/>
      <c r="GW237" s="219"/>
      <c r="GX237" s="219"/>
      <c r="GY237" s="219"/>
      <c r="GZ237" s="219"/>
      <c r="HA237" s="219"/>
      <c r="HB237" s="219"/>
      <c r="HC237" s="219"/>
      <c r="HD237" s="219"/>
      <c r="HE237" s="219"/>
      <c r="HF237" s="219"/>
      <c r="HG237" s="219"/>
      <c r="HH237" s="219"/>
      <c r="HI237" s="219"/>
      <c r="HJ237" s="219"/>
      <c r="HK237" s="219"/>
      <c r="HL237" s="219"/>
    </row>
    <row r="238" spans="1:220" s="251" customFormat="1">
      <c r="A238" s="244">
        <v>720</v>
      </c>
      <c r="B238" s="240">
        <v>200</v>
      </c>
      <c r="C238" s="240">
        <v>200</v>
      </c>
      <c r="D238" s="240">
        <v>200</v>
      </c>
      <c r="E238" s="233">
        <v>40</v>
      </c>
      <c r="F238" s="239"/>
      <c r="G238" s="234" t="s">
        <v>2110</v>
      </c>
      <c r="H238" s="236">
        <v>0</v>
      </c>
      <c r="I238" s="236">
        <v>0</v>
      </c>
      <c r="J238" s="322" t="s">
        <v>37</v>
      </c>
      <c r="K238" s="219"/>
      <c r="L238" s="219"/>
      <c r="M238" s="219"/>
      <c r="N238" s="219"/>
      <c r="O238" s="219"/>
      <c r="P238" s="219"/>
      <c r="Q238" s="219"/>
      <c r="R238" s="219"/>
      <c r="S238" s="219"/>
      <c r="T238" s="219"/>
      <c r="U238" s="219"/>
      <c r="V238" s="219"/>
      <c r="W238" s="219"/>
      <c r="X238" s="219"/>
      <c r="Y238" s="219"/>
      <c r="Z238" s="219"/>
      <c r="AA238" s="219"/>
      <c r="AB238" s="219"/>
      <c r="AC238" s="219"/>
      <c r="AD238" s="219"/>
      <c r="AE238" s="219"/>
      <c r="AF238" s="219"/>
      <c r="AG238" s="219"/>
      <c r="AH238" s="219"/>
      <c r="AI238" s="219"/>
      <c r="AJ238" s="219"/>
      <c r="AK238" s="219"/>
      <c r="AL238" s="219"/>
      <c r="AM238" s="219"/>
      <c r="AN238" s="219"/>
      <c r="AO238" s="219"/>
      <c r="AP238" s="219"/>
      <c r="AQ238" s="219"/>
      <c r="AR238" s="219"/>
      <c r="AS238" s="219"/>
      <c r="AT238" s="219"/>
      <c r="AU238" s="219"/>
      <c r="AV238" s="219"/>
      <c r="AW238" s="219"/>
      <c r="AX238" s="219"/>
      <c r="AY238" s="219"/>
      <c r="AZ238" s="219"/>
      <c r="BA238" s="219"/>
      <c r="BB238" s="219"/>
      <c r="BC238" s="219"/>
      <c r="BD238" s="219"/>
      <c r="BE238" s="219"/>
      <c r="BF238" s="219"/>
      <c r="BG238" s="219"/>
      <c r="BH238" s="219"/>
      <c r="BI238" s="219"/>
      <c r="BJ238" s="219"/>
      <c r="BK238" s="219"/>
      <c r="BL238" s="219"/>
      <c r="BM238" s="219"/>
      <c r="BN238" s="219"/>
      <c r="BO238" s="219"/>
      <c r="BP238" s="219"/>
      <c r="BQ238" s="219"/>
      <c r="BR238" s="219"/>
      <c r="BS238" s="219"/>
      <c r="BT238" s="219"/>
      <c r="BU238" s="219"/>
      <c r="BV238" s="219"/>
      <c r="BW238" s="219"/>
      <c r="BX238" s="219"/>
      <c r="BY238" s="219"/>
      <c r="BZ238" s="219"/>
      <c r="CA238" s="219"/>
      <c r="CB238" s="219"/>
      <c r="CC238" s="219"/>
      <c r="CD238" s="219"/>
      <c r="CE238" s="219"/>
      <c r="CF238" s="219"/>
      <c r="CG238" s="219"/>
      <c r="CH238" s="219"/>
      <c r="CI238" s="219"/>
      <c r="CJ238" s="219"/>
      <c r="CK238" s="219"/>
      <c r="CL238" s="219"/>
      <c r="CM238" s="219"/>
      <c r="CN238" s="219"/>
      <c r="CO238" s="219"/>
      <c r="CP238" s="219"/>
      <c r="CQ238" s="219"/>
      <c r="CR238" s="219"/>
      <c r="CS238" s="219"/>
      <c r="CT238" s="219"/>
      <c r="CU238" s="219"/>
      <c r="CV238" s="219"/>
      <c r="CW238" s="219"/>
      <c r="CX238" s="219"/>
      <c r="CY238" s="219"/>
      <c r="CZ238" s="219"/>
      <c r="DA238" s="219"/>
      <c r="DB238" s="219"/>
      <c r="DC238" s="219"/>
      <c r="DD238" s="219"/>
      <c r="DE238" s="219"/>
      <c r="DF238" s="219"/>
      <c r="DG238" s="219"/>
      <c r="DH238" s="219"/>
      <c r="DI238" s="219"/>
      <c r="DJ238" s="219"/>
      <c r="DK238" s="219"/>
      <c r="DL238" s="219"/>
      <c r="DM238" s="219"/>
      <c r="DN238" s="219"/>
      <c r="DO238" s="219"/>
      <c r="DP238" s="219"/>
      <c r="DQ238" s="219"/>
      <c r="DR238" s="219"/>
      <c r="DS238" s="219"/>
      <c r="DT238" s="219"/>
      <c r="DU238" s="219"/>
      <c r="DV238" s="219"/>
      <c r="DW238" s="219"/>
      <c r="DX238" s="219"/>
      <c r="DY238" s="219"/>
      <c r="DZ238" s="219"/>
      <c r="EA238" s="219"/>
      <c r="EB238" s="219"/>
      <c r="EC238" s="219"/>
      <c r="ED238" s="219"/>
      <c r="EE238" s="219"/>
      <c r="EF238" s="219"/>
      <c r="EG238" s="219"/>
      <c r="EH238" s="219"/>
      <c r="EI238" s="219"/>
      <c r="EJ238" s="219"/>
      <c r="EK238" s="219"/>
      <c r="EL238" s="219"/>
      <c r="EM238" s="219"/>
      <c r="EN238" s="219"/>
      <c r="EO238" s="219"/>
      <c r="EP238" s="219"/>
      <c r="EQ238" s="219"/>
      <c r="ER238" s="219"/>
      <c r="ES238" s="219"/>
      <c r="ET238" s="219"/>
      <c r="EU238" s="219"/>
      <c r="EV238" s="219"/>
      <c r="EW238" s="219"/>
      <c r="EX238" s="219"/>
      <c r="EY238" s="219"/>
      <c r="EZ238" s="219"/>
      <c r="FA238" s="219"/>
      <c r="FB238" s="219"/>
      <c r="FC238" s="219"/>
      <c r="FD238" s="219"/>
      <c r="FE238" s="219"/>
      <c r="FF238" s="219"/>
      <c r="FG238" s="219"/>
      <c r="FH238" s="219"/>
      <c r="FI238" s="219"/>
      <c r="FJ238" s="219"/>
      <c r="FK238" s="219"/>
      <c r="FL238" s="219"/>
      <c r="FM238" s="219"/>
      <c r="FN238" s="219"/>
      <c r="FO238" s="219"/>
      <c r="FP238" s="219"/>
      <c r="FQ238" s="219"/>
      <c r="FR238" s="219"/>
      <c r="FS238" s="219"/>
      <c r="FT238" s="219"/>
      <c r="FU238" s="219"/>
      <c r="FV238" s="219"/>
      <c r="FW238" s="219"/>
      <c r="FX238" s="219"/>
      <c r="FY238" s="219"/>
      <c r="FZ238" s="219"/>
      <c r="GA238" s="219"/>
      <c r="GB238" s="219"/>
      <c r="GC238" s="219"/>
      <c r="GD238" s="219"/>
      <c r="GE238" s="219"/>
      <c r="GF238" s="219"/>
      <c r="GG238" s="219"/>
      <c r="GH238" s="219"/>
      <c r="GI238" s="219"/>
      <c r="GJ238" s="219"/>
      <c r="GK238" s="219"/>
      <c r="GL238" s="219"/>
      <c r="GM238" s="219"/>
      <c r="GN238" s="219"/>
      <c r="GO238" s="219"/>
      <c r="GP238" s="219"/>
      <c r="GQ238" s="219"/>
      <c r="GR238" s="219"/>
      <c r="GS238" s="219"/>
      <c r="GT238" s="219"/>
      <c r="GU238" s="219"/>
      <c r="GV238" s="219"/>
      <c r="GW238" s="219"/>
      <c r="GX238" s="219"/>
      <c r="GY238" s="219"/>
      <c r="GZ238" s="219"/>
      <c r="HA238" s="219"/>
      <c r="HB238" s="219"/>
      <c r="HC238" s="219"/>
      <c r="HD238" s="219"/>
      <c r="HE238" s="219"/>
      <c r="HF238" s="219"/>
      <c r="HG238" s="219"/>
      <c r="HH238" s="219"/>
      <c r="HI238" s="219"/>
      <c r="HJ238" s="219"/>
      <c r="HK238" s="219"/>
      <c r="HL238" s="219"/>
    </row>
    <row r="239" spans="1:220" s="251" customFormat="1" ht="25.5">
      <c r="A239" s="244">
        <v>720</v>
      </c>
      <c r="B239" s="240">
        <v>200</v>
      </c>
      <c r="C239" s="240">
        <v>200</v>
      </c>
      <c r="D239" s="240">
        <v>200</v>
      </c>
      <c r="E239" s="233">
        <v>50</v>
      </c>
      <c r="F239" s="239"/>
      <c r="G239" s="234" t="s">
        <v>2111</v>
      </c>
      <c r="H239" s="236">
        <v>0</v>
      </c>
      <c r="I239" s="236">
        <v>0</v>
      </c>
      <c r="J239" s="322" t="s">
        <v>38</v>
      </c>
      <c r="K239" s="219"/>
      <c r="L239" s="219"/>
      <c r="M239" s="219"/>
      <c r="N239" s="219"/>
      <c r="O239" s="219"/>
      <c r="P239" s="219"/>
      <c r="Q239" s="219"/>
      <c r="R239" s="219"/>
      <c r="S239" s="219"/>
      <c r="T239" s="219"/>
      <c r="U239" s="219"/>
      <c r="V239" s="219"/>
      <c r="W239" s="219"/>
      <c r="X239" s="219"/>
      <c r="Y239" s="219"/>
      <c r="Z239" s="219"/>
      <c r="AA239" s="219"/>
      <c r="AB239" s="219"/>
      <c r="AC239" s="219"/>
      <c r="AD239" s="219"/>
      <c r="AE239" s="219"/>
      <c r="AF239" s="219"/>
      <c r="AG239" s="219"/>
      <c r="AH239" s="219"/>
      <c r="AI239" s="219"/>
      <c r="AJ239" s="219"/>
      <c r="AK239" s="219"/>
      <c r="AL239" s="219"/>
      <c r="AM239" s="219"/>
      <c r="AN239" s="219"/>
      <c r="AO239" s="219"/>
      <c r="AP239" s="219"/>
      <c r="AQ239" s="219"/>
      <c r="AR239" s="219"/>
      <c r="AS239" s="219"/>
      <c r="AT239" s="219"/>
      <c r="AU239" s="219"/>
      <c r="AV239" s="219"/>
      <c r="AW239" s="219"/>
      <c r="AX239" s="219"/>
      <c r="AY239" s="219"/>
      <c r="AZ239" s="219"/>
      <c r="BA239" s="219"/>
      <c r="BB239" s="219"/>
      <c r="BC239" s="219"/>
      <c r="BD239" s="219"/>
      <c r="BE239" s="219"/>
      <c r="BF239" s="219"/>
      <c r="BG239" s="219"/>
      <c r="BH239" s="219"/>
      <c r="BI239" s="219"/>
      <c r="BJ239" s="219"/>
      <c r="BK239" s="219"/>
      <c r="BL239" s="219"/>
      <c r="BM239" s="219"/>
      <c r="BN239" s="219"/>
      <c r="BO239" s="219"/>
      <c r="BP239" s="219"/>
      <c r="BQ239" s="219"/>
      <c r="BR239" s="219"/>
      <c r="BS239" s="219"/>
      <c r="BT239" s="219"/>
      <c r="BU239" s="219"/>
      <c r="BV239" s="219"/>
      <c r="BW239" s="219"/>
      <c r="BX239" s="219"/>
      <c r="BY239" s="219"/>
      <c r="BZ239" s="219"/>
      <c r="CA239" s="219"/>
      <c r="CB239" s="219"/>
      <c r="CC239" s="219"/>
      <c r="CD239" s="219"/>
      <c r="CE239" s="219"/>
      <c r="CF239" s="219"/>
      <c r="CG239" s="219"/>
      <c r="CH239" s="219"/>
      <c r="CI239" s="219"/>
      <c r="CJ239" s="219"/>
      <c r="CK239" s="219"/>
      <c r="CL239" s="219"/>
      <c r="CM239" s="219"/>
      <c r="CN239" s="219"/>
      <c r="CO239" s="219"/>
      <c r="CP239" s="219"/>
      <c r="CQ239" s="219"/>
      <c r="CR239" s="219"/>
      <c r="CS239" s="219"/>
      <c r="CT239" s="219"/>
      <c r="CU239" s="219"/>
      <c r="CV239" s="219"/>
      <c r="CW239" s="219"/>
      <c r="CX239" s="219"/>
      <c r="CY239" s="219"/>
      <c r="CZ239" s="219"/>
      <c r="DA239" s="219"/>
      <c r="DB239" s="219"/>
      <c r="DC239" s="219"/>
      <c r="DD239" s="219"/>
      <c r="DE239" s="219"/>
      <c r="DF239" s="219"/>
      <c r="DG239" s="219"/>
      <c r="DH239" s="219"/>
      <c r="DI239" s="219"/>
      <c r="DJ239" s="219"/>
      <c r="DK239" s="219"/>
      <c r="DL239" s="219"/>
      <c r="DM239" s="219"/>
      <c r="DN239" s="219"/>
      <c r="DO239" s="219"/>
      <c r="DP239" s="219"/>
      <c r="DQ239" s="219"/>
      <c r="DR239" s="219"/>
      <c r="DS239" s="219"/>
      <c r="DT239" s="219"/>
      <c r="DU239" s="219"/>
      <c r="DV239" s="219"/>
      <c r="DW239" s="219"/>
      <c r="DX239" s="219"/>
      <c r="DY239" s="219"/>
      <c r="DZ239" s="219"/>
      <c r="EA239" s="219"/>
      <c r="EB239" s="219"/>
      <c r="EC239" s="219"/>
      <c r="ED239" s="219"/>
      <c r="EE239" s="219"/>
      <c r="EF239" s="219"/>
      <c r="EG239" s="219"/>
      <c r="EH239" s="219"/>
      <c r="EI239" s="219"/>
      <c r="EJ239" s="219"/>
      <c r="EK239" s="219"/>
      <c r="EL239" s="219"/>
      <c r="EM239" s="219"/>
      <c r="EN239" s="219"/>
      <c r="EO239" s="219"/>
      <c r="EP239" s="219"/>
      <c r="EQ239" s="219"/>
      <c r="ER239" s="219"/>
      <c r="ES239" s="219"/>
      <c r="ET239" s="219"/>
      <c r="EU239" s="219"/>
      <c r="EV239" s="219"/>
      <c r="EW239" s="219"/>
      <c r="EX239" s="219"/>
      <c r="EY239" s="219"/>
      <c r="EZ239" s="219"/>
      <c r="FA239" s="219"/>
      <c r="FB239" s="219"/>
      <c r="FC239" s="219"/>
      <c r="FD239" s="219"/>
      <c r="FE239" s="219"/>
      <c r="FF239" s="219"/>
      <c r="FG239" s="219"/>
      <c r="FH239" s="219"/>
      <c r="FI239" s="219"/>
      <c r="FJ239" s="219"/>
      <c r="FK239" s="219"/>
      <c r="FL239" s="219"/>
      <c r="FM239" s="219"/>
      <c r="FN239" s="219"/>
      <c r="FO239" s="219"/>
      <c r="FP239" s="219"/>
      <c r="FQ239" s="219"/>
      <c r="FR239" s="219"/>
      <c r="FS239" s="219"/>
      <c r="FT239" s="219"/>
      <c r="FU239" s="219"/>
      <c r="FV239" s="219"/>
      <c r="FW239" s="219"/>
      <c r="FX239" s="219"/>
      <c r="FY239" s="219"/>
      <c r="FZ239" s="219"/>
      <c r="GA239" s="219"/>
      <c r="GB239" s="219"/>
      <c r="GC239" s="219"/>
      <c r="GD239" s="219"/>
      <c r="GE239" s="219"/>
      <c r="GF239" s="219"/>
      <c r="GG239" s="219"/>
      <c r="GH239" s="219"/>
      <c r="GI239" s="219"/>
      <c r="GJ239" s="219"/>
      <c r="GK239" s="219"/>
      <c r="GL239" s="219"/>
      <c r="GM239" s="219"/>
      <c r="GN239" s="219"/>
      <c r="GO239" s="219"/>
      <c r="GP239" s="219"/>
      <c r="GQ239" s="219"/>
      <c r="GR239" s="219"/>
      <c r="GS239" s="219"/>
      <c r="GT239" s="219"/>
      <c r="GU239" s="219"/>
      <c r="GV239" s="219"/>
      <c r="GW239" s="219"/>
      <c r="GX239" s="219"/>
      <c r="GY239" s="219"/>
      <c r="GZ239" s="219"/>
      <c r="HA239" s="219"/>
      <c r="HB239" s="219"/>
      <c r="HC239" s="219"/>
      <c r="HD239" s="219"/>
      <c r="HE239" s="219"/>
      <c r="HF239" s="219"/>
      <c r="HG239" s="219"/>
      <c r="HH239" s="219"/>
      <c r="HI239" s="219"/>
      <c r="HJ239" s="219"/>
      <c r="HK239" s="219"/>
      <c r="HL239" s="219"/>
    </row>
    <row r="240" spans="1:220" s="251" customFormat="1">
      <c r="A240" s="244">
        <v>720</v>
      </c>
      <c r="B240" s="240">
        <v>200</v>
      </c>
      <c r="C240" s="240">
        <v>200</v>
      </c>
      <c r="D240" s="240">
        <v>200</v>
      </c>
      <c r="E240" s="233">
        <v>60</v>
      </c>
      <c r="F240" s="239"/>
      <c r="G240" s="234" t="s">
        <v>2112</v>
      </c>
      <c r="H240" s="236">
        <v>140769</v>
      </c>
      <c r="I240" s="236">
        <v>0</v>
      </c>
      <c r="J240" s="322" t="s">
        <v>389</v>
      </c>
      <c r="K240" s="219"/>
      <c r="L240" s="219"/>
      <c r="M240" s="219"/>
      <c r="N240" s="219"/>
      <c r="O240" s="219"/>
      <c r="P240" s="219"/>
      <c r="Q240" s="219"/>
      <c r="R240" s="219"/>
      <c r="S240" s="219"/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9"/>
      <c r="AD240" s="219"/>
      <c r="AE240" s="219"/>
      <c r="AF240" s="219"/>
      <c r="AG240" s="219"/>
      <c r="AH240" s="219"/>
      <c r="AI240" s="219"/>
      <c r="AJ240" s="219"/>
      <c r="AK240" s="219"/>
      <c r="AL240" s="219"/>
      <c r="AM240" s="219"/>
      <c r="AN240" s="219"/>
      <c r="AO240" s="219"/>
      <c r="AP240" s="219"/>
      <c r="AQ240" s="219"/>
      <c r="AR240" s="219"/>
      <c r="AS240" s="219"/>
      <c r="AT240" s="219"/>
      <c r="AU240" s="219"/>
      <c r="AV240" s="219"/>
      <c r="AW240" s="219"/>
      <c r="AX240" s="219"/>
      <c r="AY240" s="219"/>
      <c r="AZ240" s="219"/>
      <c r="BA240" s="219"/>
      <c r="BB240" s="219"/>
      <c r="BC240" s="219"/>
      <c r="BD240" s="219"/>
      <c r="BE240" s="219"/>
      <c r="BF240" s="219"/>
      <c r="BG240" s="219"/>
      <c r="BH240" s="219"/>
      <c r="BI240" s="219"/>
      <c r="BJ240" s="219"/>
      <c r="BK240" s="219"/>
      <c r="BL240" s="219"/>
      <c r="BM240" s="219"/>
      <c r="BN240" s="219"/>
      <c r="BO240" s="219"/>
      <c r="BP240" s="219"/>
      <c r="BQ240" s="219"/>
      <c r="BR240" s="219"/>
      <c r="BS240" s="219"/>
      <c r="BT240" s="219"/>
      <c r="BU240" s="219"/>
      <c r="BV240" s="219"/>
      <c r="BW240" s="219"/>
      <c r="BX240" s="219"/>
      <c r="BY240" s="219"/>
      <c r="BZ240" s="219"/>
      <c r="CA240" s="219"/>
      <c r="CB240" s="219"/>
      <c r="CC240" s="219"/>
      <c r="CD240" s="219"/>
      <c r="CE240" s="219"/>
      <c r="CF240" s="219"/>
      <c r="CG240" s="219"/>
      <c r="CH240" s="219"/>
      <c r="CI240" s="219"/>
      <c r="CJ240" s="219"/>
      <c r="CK240" s="219"/>
      <c r="CL240" s="219"/>
      <c r="CM240" s="219"/>
      <c r="CN240" s="219"/>
      <c r="CO240" s="219"/>
      <c r="CP240" s="219"/>
      <c r="CQ240" s="219"/>
      <c r="CR240" s="219"/>
      <c r="CS240" s="219"/>
      <c r="CT240" s="219"/>
      <c r="CU240" s="219"/>
      <c r="CV240" s="219"/>
      <c r="CW240" s="219"/>
      <c r="CX240" s="219"/>
      <c r="CY240" s="219"/>
      <c r="CZ240" s="219"/>
      <c r="DA240" s="219"/>
      <c r="DB240" s="219"/>
      <c r="DC240" s="219"/>
      <c r="DD240" s="219"/>
      <c r="DE240" s="219"/>
      <c r="DF240" s="219"/>
      <c r="DG240" s="219"/>
      <c r="DH240" s="219"/>
      <c r="DI240" s="219"/>
      <c r="DJ240" s="219"/>
      <c r="DK240" s="219"/>
      <c r="DL240" s="219"/>
      <c r="DM240" s="219"/>
      <c r="DN240" s="219"/>
      <c r="DO240" s="219"/>
      <c r="DP240" s="219"/>
      <c r="DQ240" s="219"/>
      <c r="DR240" s="219"/>
      <c r="DS240" s="219"/>
      <c r="DT240" s="219"/>
      <c r="DU240" s="219"/>
      <c r="DV240" s="219"/>
      <c r="DW240" s="219"/>
      <c r="DX240" s="219"/>
      <c r="DY240" s="219"/>
      <c r="DZ240" s="219"/>
      <c r="EA240" s="219"/>
      <c r="EB240" s="219"/>
      <c r="EC240" s="219"/>
      <c r="ED240" s="219"/>
      <c r="EE240" s="219"/>
      <c r="EF240" s="219"/>
      <c r="EG240" s="219"/>
      <c r="EH240" s="219"/>
      <c r="EI240" s="219"/>
      <c r="EJ240" s="219"/>
      <c r="EK240" s="219"/>
      <c r="EL240" s="219"/>
      <c r="EM240" s="219"/>
      <c r="EN240" s="219"/>
      <c r="EO240" s="219"/>
      <c r="EP240" s="219"/>
      <c r="EQ240" s="219"/>
      <c r="ER240" s="219"/>
      <c r="ES240" s="219"/>
      <c r="ET240" s="219"/>
      <c r="EU240" s="219"/>
      <c r="EV240" s="219"/>
      <c r="EW240" s="219"/>
      <c r="EX240" s="219"/>
      <c r="EY240" s="219"/>
      <c r="EZ240" s="219"/>
      <c r="FA240" s="219"/>
      <c r="FB240" s="219"/>
      <c r="FC240" s="219"/>
      <c r="FD240" s="219"/>
      <c r="FE240" s="219"/>
      <c r="FF240" s="219"/>
      <c r="FG240" s="219"/>
      <c r="FH240" s="219"/>
      <c r="FI240" s="219"/>
      <c r="FJ240" s="219"/>
      <c r="FK240" s="219"/>
      <c r="FL240" s="219"/>
      <c r="FM240" s="219"/>
      <c r="FN240" s="219"/>
      <c r="FO240" s="219"/>
      <c r="FP240" s="219"/>
      <c r="FQ240" s="219"/>
      <c r="FR240" s="219"/>
      <c r="FS240" s="219"/>
      <c r="FT240" s="219"/>
      <c r="FU240" s="219"/>
      <c r="FV240" s="219"/>
      <c r="FW240" s="219"/>
      <c r="FX240" s="219"/>
      <c r="FY240" s="219"/>
      <c r="FZ240" s="219"/>
      <c r="GA240" s="219"/>
      <c r="GB240" s="219"/>
      <c r="GC240" s="219"/>
      <c r="GD240" s="219"/>
      <c r="GE240" s="219"/>
      <c r="GF240" s="219"/>
      <c r="GG240" s="219"/>
      <c r="GH240" s="219"/>
      <c r="GI240" s="219"/>
      <c r="GJ240" s="219"/>
      <c r="GK240" s="219"/>
      <c r="GL240" s="219"/>
      <c r="GM240" s="219"/>
      <c r="GN240" s="219"/>
      <c r="GO240" s="219"/>
      <c r="GP240" s="219"/>
      <c r="GQ240" s="219"/>
      <c r="GR240" s="219"/>
      <c r="GS240" s="219"/>
      <c r="GT240" s="219"/>
      <c r="GU240" s="219"/>
      <c r="GV240" s="219"/>
      <c r="GW240" s="219"/>
      <c r="GX240" s="219"/>
      <c r="GY240" s="219"/>
      <c r="GZ240" s="219"/>
      <c r="HA240" s="219"/>
      <c r="HB240" s="219"/>
      <c r="HC240" s="219"/>
      <c r="HD240" s="219"/>
      <c r="HE240" s="219"/>
      <c r="HF240" s="219"/>
      <c r="HG240" s="219"/>
      <c r="HH240" s="219"/>
      <c r="HI240" s="219"/>
      <c r="HJ240" s="219"/>
      <c r="HK240" s="219"/>
      <c r="HL240" s="219"/>
    </row>
    <row r="241" spans="1:220" s="251" customFormat="1">
      <c r="A241" s="244">
        <v>720</v>
      </c>
      <c r="B241" s="240">
        <v>200</v>
      </c>
      <c r="C241" s="240">
        <v>200</v>
      </c>
      <c r="D241" s="240">
        <v>200</v>
      </c>
      <c r="E241" s="233">
        <v>90</v>
      </c>
      <c r="F241" s="239"/>
      <c r="G241" s="234" t="s">
        <v>2113</v>
      </c>
      <c r="H241" s="236">
        <v>66084</v>
      </c>
      <c r="I241" s="236">
        <v>151335</v>
      </c>
      <c r="J241" s="322" t="s">
        <v>390</v>
      </c>
      <c r="K241" s="219"/>
      <c r="L241" s="219"/>
      <c r="M241" s="219"/>
      <c r="N241" s="219"/>
      <c r="O241" s="219"/>
      <c r="P241" s="219"/>
      <c r="Q241" s="219"/>
      <c r="R241" s="219"/>
      <c r="S241" s="219"/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9"/>
      <c r="AD241" s="219"/>
      <c r="AE241" s="219"/>
      <c r="AF241" s="219"/>
      <c r="AG241" s="219"/>
      <c r="AH241" s="219"/>
      <c r="AI241" s="219"/>
      <c r="AJ241" s="219"/>
      <c r="AK241" s="219"/>
      <c r="AL241" s="219"/>
      <c r="AM241" s="219"/>
      <c r="AN241" s="219"/>
      <c r="AO241" s="219"/>
      <c r="AP241" s="219"/>
      <c r="AQ241" s="219"/>
      <c r="AR241" s="219"/>
      <c r="AS241" s="219"/>
      <c r="AT241" s="219"/>
      <c r="AU241" s="219"/>
      <c r="AV241" s="219"/>
      <c r="AW241" s="219"/>
      <c r="AX241" s="219"/>
      <c r="AY241" s="219"/>
      <c r="AZ241" s="219"/>
      <c r="BA241" s="219"/>
      <c r="BB241" s="219"/>
      <c r="BC241" s="219"/>
      <c r="BD241" s="219"/>
      <c r="BE241" s="219"/>
      <c r="BF241" s="219"/>
      <c r="BG241" s="219"/>
      <c r="BH241" s="219"/>
      <c r="BI241" s="219"/>
      <c r="BJ241" s="219"/>
      <c r="BK241" s="219"/>
      <c r="BL241" s="219"/>
      <c r="BM241" s="219"/>
      <c r="BN241" s="219"/>
      <c r="BO241" s="219"/>
      <c r="BP241" s="219"/>
      <c r="BQ241" s="219"/>
      <c r="BR241" s="219"/>
      <c r="BS241" s="219"/>
      <c r="BT241" s="219"/>
      <c r="BU241" s="219"/>
      <c r="BV241" s="219"/>
      <c r="BW241" s="219"/>
      <c r="BX241" s="219"/>
      <c r="BY241" s="219"/>
      <c r="BZ241" s="219"/>
      <c r="CA241" s="219"/>
      <c r="CB241" s="219"/>
      <c r="CC241" s="219"/>
      <c r="CD241" s="219"/>
      <c r="CE241" s="219"/>
      <c r="CF241" s="219"/>
      <c r="CG241" s="219"/>
      <c r="CH241" s="219"/>
      <c r="CI241" s="219"/>
      <c r="CJ241" s="219"/>
      <c r="CK241" s="219"/>
      <c r="CL241" s="219"/>
      <c r="CM241" s="219"/>
      <c r="CN241" s="219"/>
      <c r="CO241" s="219"/>
      <c r="CP241" s="219"/>
      <c r="CQ241" s="219"/>
      <c r="CR241" s="219"/>
      <c r="CS241" s="219"/>
      <c r="CT241" s="219"/>
      <c r="CU241" s="219"/>
      <c r="CV241" s="219"/>
      <c r="CW241" s="219"/>
      <c r="CX241" s="219"/>
      <c r="CY241" s="219"/>
      <c r="CZ241" s="219"/>
      <c r="DA241" s="219"/>
      <c r="DB241" s="219"/>
      <c r="DC241" s="219"/>
      <c r="DD241" s="219"/>
      <c r="DE241" s="219"/>
      <c r="DF241" s="219"/>
      <c r="DG241" s="219"/>
      <c r="DH241" s="219"/>
      <c r="DI241" s="219"/>
      <c r="DJ241" s="219"/>
      <c r="DK241" s="219"/>
      <c r="DL241" s="219"/>
      <c r="DM241" s="219"/>
      <c r="DN241" s="219"/>
      <c r="DO241" s="219"/>
      <c r="DP241" s="219"/>
      <c r="DQ241" s="219"/>
      <c r="DR241" s="219"/>
      <c r="DS241" s="219"/>
      <c r="DT241" s="219"/>
      <c r="DU241" s="219"/>
      <c r="DV241" s="219"/>
      <c r="DW241" s="219"/>
      <c r="DX241" s="219"/>
      <c r="DY241" s="219"/>
      <c r="DZ241" s="219"/>
      <c r="EA241" s="219"/>
      <c r="EB241" s="219"/>
      <c r="EC241" s="219"/>
      <c r="ED241" s="219"/>
      <c r="EE241" s="219"/>
      <c r="EF241" s="219"/>
      <c r="EG241" s="219"/>
      <c r="EH241" s="219"/>
      <c r="EI241" s="219"/>
      <c r="EJ241" s="219"/>
      <c r="EK241" s="219"/>
      <c r="EL241" s="219"/>
      <c r="EM241" s="219"/>
      <c r="EN241" s="219"/>
      <c r="EO241" s="219"/>
      <c r="EP241" s="219"/>
      <c r="EQ241" s="219"/>
      <c r="ER241" s="219"/>
      <c r="ES241" s="219"/>
      <c r="ET241" s="219"/>
      <c r="EU241" s="219"/>
      <c r="EV241" s="219"/>
      <c r="EW241" s="219"/>
      <c r="EX241" s="219"/>
      <c r="EY241" s="219"/>
      <c r="EZ241" s="219"/>
      <c r="FA241" s="219"/>
      <c r="FB241" s="219"/>
      <c r="FC241" s="219"/>
      <c r="FD241" s="219"/>
      <c r="FE241" s="219"/>
      <c r="FF241" s="219"/>
      <c r="FG241" s="219"/>
      <c r="FH241" s="219"/>
      <c r="FI241" s="219"/>
      <c r="FJ241" s="219"/>
      <c r="FK241" s="219"/>
      <c r="FL241" s="219"/>
      <c r="FM241" s="219"/>
      <c r="FN241" s="219"/>
      <c r="FO241" s="219"/>
      <c r="FP241" s="219"/>
      <c r="FQ241" s="219"/>
      <c r="FR241" s="219"/>
      <c r="FS241" s="219"/>
      <c r="FT241" s="219"/>
      <c r="FU241" s="219"/>
      <c r="FV241" s="219"/>
      <c r="FW241" s="219"/>
      <c r="FX241" s="219"/>
      <c r="FY241" s="219"/>
      <c r="FZ241" s="219"/>
      <c r="GA241" s="219"/>
      <c r="GB241" s="219"/>
      <c r="GC241" s="219"/>
      <c r="GD241" s="219"/>
      <c r="GE241" s="219"/>
      <c r="GF241" s="219"/>
      <c r="GG241" s="219"/>
      <c r="GH241" s="219"/>
      <c r="GI241" s="219"/>
      <c r="GJ241" s="219"/>
      <c r="GK241" s="219"/>
      <c r="GL241" s="219"/>
      <c r="GM241" s="219"/>
      <c r="GN241" s="219"/>
      <c r="GO241" s="219"/>
      <c r="GP241" s="219"/>
      <c r="GQ241" s="219"/>
      <c r="GR241" s="219"/>
      <c r="GS241" s="219"/>
      <c r="GT241" s="219"/>
      <c r="GU241" s="219"/>
      <c r="GV241" s="219"/>
      <c r="GW241" s="219"/>
      <c r="GX241" s="219"/>
      <c r="GY241" s="219"/>
      <c r="GZ241" s="219"/>
      <c r="HA241" s="219"/>
      <c r="HB241" s="219"/>
      <c r="HC241" s="219"/>
      <c r="HD241" s="219"/>
      <c r="HE241" s="219"/>
      <c r="HF241" s="219"/>
      <c r="HG241" s="219"/>
      <c r="HH241" s="219"/>
      <c r="HI241" s="219"/>
      <c r="HJ241" s="219"/>
      <c r="HK241" s="219"/>
      <c r="HL241" s="219"/>
    </row>
    <row r="242" spans="1:220" s="251" customFormat="1">
      <c r="A242" s="244">
        <v>720</v>
      </c>
      <c r="B242" s="240">
        <v>200</v>
      </c>
      <c r="C242" s="240">
        <v>300</v>
      </c>
      <c r="D242" s="240"/>
      <c r="E242" s="240"/>
      <c r="F242" s="252"/>
      <c r="G242" s="231" t="s">
        <v>2114</v>
      </c>
      <c r="H242" s="232">
        <v>0</v>
      </c>
      <c r="I242" s="232">
        <v>0</v>
      </c>
      <c r="J242" s="322"/>
      <c r="K242" s="219"/>
      <c r="L242" s="219"/>
      <c r="M242" s="219"/>
      <c r="N242" s="219"/>
      <c r="O242" s="219"/>
      <c r="P242" s="219"/>
      <c r="Q242" s="219"/>
      <c r="R242" s="219"/>
      <c r="S242" s="219"/>
      <c r="T242" s="219"/>
      <c r="U242" s="219"/>
      <c r="V242" s="219"/>
      <c r="W242" s="219"/>
      <c r="X242" s="219"/>
      <c r="Y242" s="219"/>
      <c r="Z242" s="219"/>
      <c r="AA242" s="219"/>
      <c r="AB242" s="219"/>
      <c r="AC242" s="219"/>
      <c r="AD242" s="219"/>
      <c r="AE242" s="219"/>
      <c r="AF242" s="219"/>
      <c r="AG242" s="219"/>
      <c r="AH242" s="219"/>
      <c r="AI242" s="219"/>
      <c r="AJ242" s="219"/>
      <c r="AK242" s="219"/>
      <c r="AL242" s="219"/>
      <c r="AM242" s="219"/>
      <c r="AN242" s="219"/>
      <c r="AO242" s="219"/>
      <c r="AP242" s="219"/>
      <c r="AQ242" s="219"/>
      <c r="AR242" s="219"/>
      <c r="AS242" s="219"/>
      <c r="AT242" s="219"/>
      <c r="AU242" s="219"/>
      <c r="AV242" s="219"/>
      <c r="AW242" s="219"/>
      <c r="AX242" s="219"/>
      <c r="AY242" s="219"/>
      <c r="AZ242" s="219"/>
      <c r="BA242" s="219"/>
      <c r="BB242" s="219"/>
      <c r="BC242" s="219"/>
      <c r="BD242" s="219"/>
      <c r="BE242" s="219"/>
      <c r="BF242" s="219"/>
      <c r="BG242" s="219"/>
      <c r="BH242" s="219"/>
      <c r="BI242" s="219"/>
      <c r="BJ242" s="219"/>
      <c r="BK242" s="219"/>
      <c r="BL242" s="219"/>
      <c r="BM242" s="219"/>
      <c r="BN242" s="219"/>
      <c r="BO242" s="219"/>
      <c r="BP242" s="219"/>
      <c r="BQ242" s="219"/>
      <c r="BR242" s="219"/>
      <c r="BS242" s="219"/>
      <c r="BT242" s="219"/>
      <c r="BU242" s="219"/>
      <c r="BV242" s="219"/>
      <c r="BW242" s="219"/>
      <c r="BX242" s="219"/>
      <c r="BY242" s="219"/>
      <c r="BZ242" s="219"/>
      <c r="CA242" s="219"/>
      <c r="CB242" s="219"/>
      <c r="CC242" s="219"/>
      <c r="CD242" s="219"/>
      <c r="CE242" s="219"/>
      <c r="CF242" s="219"/>
      <c r="CG242" s="219"/>
      <c r="CH242" s="219"/>
      <c r="CI242" s="219"/>
      <c r="CJ242" s="219"/>
      <c r="CK242" s="219"/>
      <c r="CL242" s="219"/>
      <c r="CM242" s="219"/>
      <c r="CN242" s="219"/>
      <c r="CO242" s="219"/>
      <c r="CP242" s="219"/>
      <c r="CQ242" s="219"/>
      <c r="CR242" s="219"/>
      <c r="CS242" s="219"/>
      <c r="CT242" s="219"/>
      <c r="CU242" s="219"/>
      <c r="CV242" s="219"/>
      <c r="CW242" s="219"/>
      <c r="CX242" s="219"/>
      <c r="CY242" s="219"/>
      <c r="CZ242" s="219"/>
      <c r="DA242" s="219"/>
      <c r="DB242" s="219"/>
      <c r="DC242" s="219"/>
      <c r="DD242" s="219"/>
      <c r="DE242" s="219"/>
      <c r="DF242" s="219"/>
      <c r="DG242" s="219"/>
      <c r="DH242" s="219"/>
      <c r="DI242" s="219"/>
      <c r="DJ242" s="219"/>
      <c r="DK242" s="219"/>
      <c r="DL242" s="219"/>
      <c r="DM242" s="219"/>
      <c r="DN242" s="219"/>
      <c r="DO242" s="219"/>
      <c r="DP242" s="219"/>
      <c r="DQ242" s="219"/>
      <c r="DR242" s="219"/>
      <c r="DS242" s="219"/>
      <c r="DT242" s="219"/>
      <c r="DU242" s="219"/>
      <c r="DV242" s="219"/>
      <c r="DW242" s="219"/>
      <c r="DX242" s="219"/>
      <c r="DY242" s="219"/>
      <c r="DZ242" s="219"/>
      <c r="EA242" s="219"/>
      <c r="EB242" s="219"/>
      <c r="EC242" s="219"/>
      <c r="ED242" s="219"/>
      <c r="EE242" s="219"/>
      <c r="EF242" s="219"/>
      <c r="EG242" s="219"/>
      <c r="EH242" s="219"/>
      <c r="EI242" s="219"/>
      <c r="EJ242" s="219"/>
      <c r="EK242" s="219"/>
      <c r="EL242" s="219"/>
      <c r="EM242" s="219"/>
      <c r="EN242" s="219"/>
      <c r="EO242" s="219"/>
      <c r="EP242" s="219"/>
      <c r="EQ242" s="219"/>
      <c r="ER242" s="219"/>
      <c r="ES242" s="219"/>
      <c r="ET242" s="219"/>
      <c r="EU242" s="219"/>
      <c r="EV242" s="219"/>
      <c r="EW242" s="219"/>
      <c r="EX242" s="219"/>
      <c r="EY242" s="219"/>
      <c r="EZ242" s="219"/>
      <c r="FA242" s="219"/>
      <c r="FB242" s="219"/>
      <c r="FC242" s="219"/>
      <c r="FD242" s="219"/>
      <c r="FE242" s="219"/>
      <c r="FF242" s="219"/>
      <c r="FG242" s="219"/>
      <c r="FH242" s="219"/>
      <c r="FI242" s="219"/>
      <c r="FJ242" s="219"/>
      <c r="FK242" s="219"/>
      <c r="FL242" s="219"/>
      <c r="FM242" s="219"/>
      <c r="FN242" s="219"/>
      <c r="FO242" s="219"/>
      <c r="FP242" s="219"/>
      <c r="FQ242" s="219"/>
      <c r="FR242" s="219"/>
      <c r="FS242" s="219"/>
      <c r="FT242" s="219"/>
      <c r="FU242" s="219"/>
      <c r="FV242" s="219"/>
      <c r="FW242" s="219"/>
      <c r="FX242" s="219"/>
      <c r="FY242" s="219"/>
      <c r="FZ242" s="219"/>
      <c r="GA242" s="219"/>
      <c r="GB242" s="219"/>
      <c r="GC242" s="219"/>
      <c r="GD242" s="219"/>
      <c r="GE242" s="219"/>
      <c r="GF242" s="219"/>
      <c r="GG242" s="219"/>
      <c r="GH242" s="219"/>
      <c r="GI242" s="219"/>
      <c r="GJ242" s="219"/>
      <c r="GK242" s="219"/>
      <c r="GL242" s="219"/>
      <c r="GM242" s="219"/>
      <c r="GN242" s="219"/>
      <c r="GO242" s="219"/>
      <c r="GP242" s="219"/>
      <c r="GQ242" s="219"/>
      <c r="GR242" s="219"/>
      <c r="GS242" s="219"/>
      <c r="GT242" s="219"/>
      <c r="GU242" s="219"/>
      <c r="GV242" s="219"/>
      <c r="GW242" s="219"/>
      <c r="GX242" s="219"/>
      <c r="GY242" s="219"/>
      <c r="GZ242" s="219"/>
      <c r="HA242" s="219"/>
      <c r="HB242" s="219"/>
      <c r="HC242" s="219"/>
      <c r="HD242" s="219"/>
      <c r="HE242" s="219"/>
      <c r="HF242" s="219"/>
      <c r="HG242" s="219"/>
      <c r="HH242" s="219"/>
      <c r="HI242" s="219"/>
      <c r="HJ242" s="219"/>
      <c r="HK242" s="219"/>
      <c r="HL242" s="219"/>
    </row>
    <row r="243" spans="1:220" s="251" customFormat="1">
      <c r="A243" s="244">
        <v>720</v>
      </c>
      <c r="B243" s="240">
        <v>200</v>
      </c>
      <c r="C243" s="240">
        <v>300</v>
      </c>
      <c r="D243" s="233">
        <v>100</v>
      </c>
      <c r="E243" s="233"/>
      <c r="F243" s="233"/>
      <c r="G243" s="234" t="s">
        <v>959</v>
      </c>
      <c r="H243" s="236">
        <v>0</v>
      </c>
      <c r="I243" s="236">
        <v>209</v>
      </c>
      <c r="J243" s="322" t="s">
        <v>391</v>
      </c>
      <c r="K243" s="219"/>
      <c r="L243" s="219"/>
      <c r="M243" s="219"/>
      <c r="N243" s="219"/>
      <c r="O243" s="219"/>
      <c r="P243" s="219"/>
      <c r="Q243" s="219"/>
      <c r="R243" s="219"/>
      <c r="S243" s="219"/>
      <c r="T243" s="219"/>
      <c r="U243" s="219"/>
      <c r="V243" s="219"/>
      <c r="W243" s="219"/>
      <c r="X243" s="219"/>
      <c r="Y243" s="219"/>
      <c r="Z243" s="219"/>
      <c r="AA243" s="219"/>
      <c r="AB243" s="219"/>
      <c r="AC243" s="219"/>
      <c r="AD243" s="219"/>
      <c r="AE243" s="219"/>
      <c r="AF243" s="219"/>
      <c r="AG243" s="219"/>
      <c r="AH243" s="219"/>
      <c r="AI243" s="219"/>
      <c r="AJ243" s="219"/>
      <c r="AK243" s="219"/>
      <c r="AL243" s="219"/>
      <c r="AM243" s="219"/>
      <c r="AN243" s="219"/>
      <c r="AO243" s="219"/>
      <c r="AP243" s="219"/>
      <c r="AQ243" s="219"/>
      <c r="AR243" s="219"/>
      <c r="AS243" s="219"/>
      <c r="AT243" s="219"/>
      <c r="AU243" s="219"/>
      <c r="AV243" s="219"/>
      <c r="AW243" s="219"/>
      <c r="AX243" s="219"/>
      <c r="AY243" s="219"/>
      <c r="AZ243" s="219"/>
      <c r="BA243" s="219"/>
      <c r="BB243" s="219"/>
      <c r="BC243" s="219"/>
      <c r="BD243" s="219"/>
      <c r="BE243" s="219"/>
      <c r="BF243" s="219"/>
      <c r="BG243" s="219"/>
      <c r="BH243" s="219"/>
      <c r="BI243" s="219"/>
      <c r="BJ243" s="219"/>
      <c r="BK243" s="219"/>
      <c r="BL243" s="219"/>
      <c r="BM243" s="219"/>
      <c r="BN243" s="219"/>
      <c r="BO243" s="219"/>
      <c r="BP243" s="219"/>
      <c r="BQ243" s="219"/>
      <c r="BR243" s="219"/>
      <c r="BS243" s="219"/>
      <c r="BT243" s="219"/>
      <c r="BU243" s="219"/>
      <c r="BV243" s="219"/>
      <c r="BW243" s="219"/>
      <c r="BX243" s="219"/>
      <c r="BY243" s="219"/>
      <c r="BZ243" s="219"/>
      <c r="CA243" s="219"/>
      <c r="CB243" s="219"/>
      <c r="CC243" s="219"/>
      <c r="CD243" s="219"/>
      <c r="CE243" s="219"/>
      <c r="CF243" s="219"/>
      <c r="CG243" s="219"/>
      <c r="CH243" s="219"/>
      <c r="CI243" s="219"/>
      <c r="CJ243" s="219"/>
      <c r="CK243" s="219"/>
      <c r="CL243" s="219"/>
      <c r="CM243" s="219"/>
      <c r="CN243" s="219"/>
      <c r="CO243" s="219"/>
      <c r="CP243" s="219"/>
      <c r="CQ243" s="219"/>
      <c r="CR243" s="219"/>
      <c r="CS243" s="219"/>
      <c r="CT243" s="219"/>
      <c r="CU243" s="219"/>
      <c r="CV243" s="219"/>
      <c r="CW243" s="219"/>
      <c r="CX243" s="219"/>
      <c r="CY243" s="219"/>
      <c r="CZ243" s="219"/>
      <c r="DA243" s="219"/>
      <c r="DB243" s="219"/>
      <c r="DC243" s="219"/>
      <c r="DD243" s="219"/>
      <c r="DE243" s="219"/>
      <c r="DF243" s="219"/>
      <c r="DG243" s="219"/>
      <c r="DH243" s="219"/>
      <c r="DI243" s="219"/>
      <c r="DJ243" s="219"/>
      <c r="DK243" s="219"/>
      <c r="DL243" s="219"/>
      <c r="DM243" s="219"/>
      <c r="DN243" s="219"/>
      <c r="DO243" s="219"/>
      <c r="DP243" s="219"/>
      <c r="DQ243" s="219"/>
      <c r="DR243" s="219"/>
      <c r="DS243" s="219"/>
      <c r="DT243" s="219"/>
      <c r="DU243" s="219"/>
      <c r="DV243" s="219"/>
      <c r="DW243" s="219"/>
      <c r="DX243" s="219"/>
      <c r="DY243" s="219"/>
      <c r="DZ243" s="219"/>
      <c r="EA243" s="219"/>
      <c r="EB243" s="219"/>
      <c r="EC243" s="219"/>
      <c r="ED243" s="219"/>
      <c r="EE243" s="219"/>
      <c r="EF243" s="219"/>
      <c r="EG243" s="219"/>
      <c r="EH243" s="219"/>
      <c r="EI243" s="219"/>
      <c r="EJ243" s="219"/>
      <c r="EK243" s="219"/>
      <c r="EL243" s="219"/>
      <c r="EM243" s="219"/>
      <c r="EN243" s="219"/>
      <c r="EO243" s="219"/>
      <c r="EP243" s="219"/>
      <c r="EQ243" s="219"/>
      <c r="ER243" s="219"/>
      <c r="ES243" s="219"/>
      <c r="ET243" s="219"/>
      <c r="EU243" s="219"/>
      <c r="EV243" s="219"/>
      <c r="EW243" s="219"/>
      <c r="EX243" s="219"/>
      <c r="EY243" s="219"/>
      <c r="EZ243" s="219"/>
      <c r="FA243" s="219"/>
      <c r="FB243" s="219"/>
      <c r="FC243" s="219"/>
      <c r="FD243" s="219"/>
      <c r="FE243" s="219"/>
      <c r="FF243" s="219"/>
      <c r="FG243" s="219"/>
      <c r="FH243" s="219"/>
      <c r="FI243" s="219"/>
      <c r="FJ243" s="219"/>
      <c r="FK243" s="219"/>
      <c r="FL243" s="219"/>
      <c r="FM243" s="219"/>
      <c r="FN243" s="219"/>
      <c r="FO243" s="219"/>
      <c r="FP243" s="219"/>
      <c r="FQ243" s="219"/>
      <c r="FR243" s="219"/>
      <c r="FS243" s="219"/>
      <c r="FT243" s="219"/>
      <c r="FU243" s="219"/>
      <c r="FV243" s="219"/>
      <c r="FW243" s="219"/>
      <c r="FX243" s="219"/>
      <c r="FY243" s="219"/>
      <c r="FZ243" s="219"/>
      <c r="GA243" s="219"/>
      <c r="GB243" s="219"/>
      <c r="GC243" s="219"/>
      <c r="GD243" s="219"/>
      <c r="GE243" s="219"/>
      <c r="GF243" s="219"/>
      <c r="GG243" s="219"/>
      <c r="GH243" s="219"/>
      <c r="GI243" s="219"/>
      <c r="GJ243" s="219"/>
      <c r="GK243" s="219"/>
      <c r="GL243" s="219"/>
      <c r="GM243" s="219"/>
      <c r="GN243" s="219"/>
      <c r="GO243" s="219"/>
      <c r="GP243" s="219"/>
      <c r="GQ243" s="219"/>
      <c r="GR243" s="219"/>
      <c r="GS243" s="219"/>
      <c r="GT243" s="219"/>
      <c r="GU243" s="219"/>
      <c r="GV243" s="219"/>
      <c r="GW243" s="219"/>
      <c r="GX243" s="219"/>
      <c r="GY243" s="219"/>
      <c r="GZ243" s="219"/>
      <c r="HA243" s="219"/>
      <c r="HB243" s="219"/>
      <c r="HC243" s="219"/>
      <c r="HD243" s="219"/>
      <c r="HE243" s="219"/>
      <c r="HF243" s="219"/>
      <c r="HG243" s="219"/>
      <c r="HH243" s="219"/>
      <c r="HI243" s="219"/>
      <c r="HJ243" s="219"/>
      <c r="HK243" s="219"/>
      <c r="HL243" s="219"/>
    </row>
    <row r="244" spans="1:220" s="251" customFormat="1">
      <c r="A244" s="244">
        <v>720</v>
      </c>
      <c r="B244" s="240">
        <v>200</v>
      </c>
      <c r="C244" s="240">
        <v>300</v>
      </c>
      <c r="D244" s="240">
        <v>200</v>
      </c>
      <c r="E244" s="240"/>
      <c r="F244" s="240"/>
      <c r="G244" s="231" t="s">
        <v>960</v>
      </c>
      <c r="H244" s="232">
        <v>0</v>
      </c>
      <c r="I244" s="232">
        <v>0</v>
      </c>
      <c r="J244" s="322"/>
      <c r="K244" s="219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219"/>
      <c r="AK244" s="219"/>
      <c r="AL244" s="219"/>
      <c r="AM244" s="219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219"/>
      <c r="AY244" s="219"/>
      <c r="AZ244" s="219"/>
      <c r="BA244" s="219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219"/>
      <c r="BM244" s="219"/>
      <c r="BN244" s="219"/>
      <c r="BO244" s="219"/>
      <c r="BP244" s="219"/>
      <c r="BQ244" s="219"/>
      <c r="BR244" s="219"/>
      <c r="BS244" s="219"/>
      <c r="BT244" s="219"/>
      <c r="BU244" s="219"/>
      <c r="BV244" s="219"/>
      <c r="BW244" s="219"/>
      <c r="BX244" s="219"/>
      <c r="BY244" s="219"/>
      <c r="BZ244" s="219"/>
      <c r="CA244" s="219"/>
      <c r="CB244" s="219"/>
      <c r="CC244" s="219"/>
      <c r="CD244" s="219"/>
      <c r="CE244" s="219"/>
      <c r="CF244" s="219"/>
      <c r="CG244" s="219"/>
      <c r="CH244" s="219"/>
      <c r="CI244" s="219"/>
      <c r="CJ244" s="219"/>
      <c r="CK244" s="219"/>
      <c r="CL244" s="219"/>
      <c r="CM244" s="219"/>
      <c r="CN244" s="219"/>
      <c r="CO244" s="219"/>
      <c r="CP244" s="219"/>
      <c r="CQ244" s="219"/>
      <c r="CR244" s="219"/>
      <c r="CS244" s="219"/>
      <c r="CT244" s="219"/>
      <c r="CU244" s="219"/>
      <c r="CV244" s="219"/>
      <c r="CW244" s="219"/>
      <c r="CX244" s="219"/>
      <c r="CY244" s="219"/>
      <c r="CZ244" s="219"/>
      <c r="DA244" s="219"/>
      <c r="DB244" s="219"/>
      <c r="DC244" s="219"/>
      <c r="DD244" s="219"/>
      <c r="DE244" s="219"/>
      <c r="DF244" s="219"/>
      <c r="DG244" s="219"/>
      <c r="DH244" s="219"/>
      <c r="DI244" s="219"/>
      <c r="DJ244" s="219"/>
      <c r="DK244" s="219"/>
      <c r="DL244" s="219"/>
      <c r="DM244" s="219"/>
      <c r="DN244" s="219"/>
      <c r="DO244" s="219"/>
      <c r="DP244" s="219"/>
      <c r="DQ244" s="219"/>
      <c r="DR244" s="219"/>
      <c r="DS244" s="219"/>
      <c r="DT244" s="219"/>
      <c r="DU244" s="219"/>
      <c r="DV244" s="219"/>
      <c r="DW244" s="219"/>
      <c r="DX244" s="219"/>
      <c r="DY244" s="219"/>
      <c r="DZ244" s="219"/>
      <c r="EA244" s="219"/>
      <c r="EB244" s="219"/>
      <c r="EC244" s="219"/>
      <c r="ED244" s="219"/>
      <c r="EE244" s="219"/>
      <c r="EF244" s="219"/>
      <c r="EG244" s="219"/>
      <c r="EH244" s="219"/>
      <c r="EI244" s="219"/>
      <c r="EJ244" s="219"/>
      <c r="EK244" s="219"/>
      <c r="EL244" s="219"/>
      <c r="EM244" s="219"/>
      <c r="EN244" s="219"/>
      <c r="EO244" s="219"/>
      <c r="EP244" s="219"/>
      <c r="EQ244" s="219"/>
      <c r="ER244" s="219"/>
      <c r="ES244" s="219"/>
      <c r="ET244" s="219"/>
      <c r="EU244" s="219"/>
      <c r="EV244" s="219"/>
      <c r="EW244" s="219"/>
      <c r="EX244" s="219"/>
      <c r="EY244" s="219"/>
      <c r="EZ244" s="219"/>
      <c r="FA244" s="219"/>
      <c r="FB244" s="219"/>
      <c r="FC244" s="219"/>
      <c r="FD244" s="219"/>
      <c r="FE244" s="219"/>
      <c r="FF244" s="219"/>
      <c r="FG244" s="219"/>
      <c r="FH244" s="219"/>
      <c r="FI244" s="219"/>
      <c r="FJ244" s="219"/>
      <c r="FK244" s="219"/>
      <c r="FL244" s="219"/>
      <c r="FM244" s="219"/>
      <c r="FN244" s="219"/>
      <c r="FO244" s="219"/>
      <c r="FP244" s="219"/>
      <c r="FQ244" s="219"/>
      <c r="FR244" s="219"/>
      <c r="FS244" s="219"/>
      <c r="FT244" s="219"/>
      <c r="FU244" s="219"/>
      <c r="FV244" s="219"/>
      <c r="FW244" s="219"/>
      <c r="FX244" s="219"/>
      <c r="FY244" s="219"/>
      <c r="FZ244" s="219"/>
      <c r="GA244" s="219"/>
      <c r="GB244" s="219"/>
      <c r="GC244" s="219"/>
      <c r="GD244" s="219"/>
      <c r="GE244" s="219"/>
      <c r="GF244" s="219"/>
      <c r="GG244" s="219"/>
      <c r="GH244" s="219"/>
      <c r="GI244" s="219"/>
      <c r="GJ244" s="219"/>
      <c r="GK244" s="219"/>
      <c r="GL244" s="219"/>
      <c r="GM244" s="219"/>
      <c r="GN244" s="219"/>
      <c r="GO244" s="219"/>
      <c r="GP244" s="219"/>
      <c r="GQ244" s="219"/>
      <c r="GR244" s="219"/>
      <c r="GS244" s="219"/>
      <c r="GT244" s="219"/>
      <c r="GU244" s="219"/>
      <c r="GV244" s="219"/>
      <c r="GW244" s="219"/>
      <c r="GX244" s="219"/>
      <c r="GY244" s="219"/>
      <c r="GZ244" s="219"/>
      <c r="HA244" s="219"/>
      <c r="HB244" s="219"/>
      <c r="HC244" s="219"/>
      <c r="HD244" s="219"/>
      <c r="HE244" s="219"/>
      <c r="HF244" s="219"/>
      <c r="HG244" s="219"/>
      <c r="HH244" s="219"/>
      <c r="HI244" s="219"/>
      <c r="HJ244" s="219"/>
      <c r="HK244" s="219"/>
      <c r="HL244" s="219"/>
    </row>
    <row r="245" spans="1:220" s="251" customFormat="1">
      <c r="A245" s="244">
        <v>720</v>
      </c>
      <c r="B245" s="240">
        <v>200</v>
      </c>
      <c r="C245" s="240">
        <v>300</v>
      </c>
      <c r="D245" s="240">
        <v>200</v>
      </c>
      <c r="E245" s="233">
        <v>10</v>
      </c>
      <c r="F245" s="233"/>
      <c r="G245" s="234" t="s">
        <v>961</v>
      </c>
      <c r="H245" s="236">
        <v>0</v>
      </c>
      <c r="I245" s="236">
        <v>0</v>
      </c>
      <c r="J245" s="322" t="s">
        <v>392</v>
      </c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19"/>
      <c r="BN245" s="219"/>
      <c r="BO245" s="219"/>
      <c r="BP245" s="219"/>
      <c r="BQ245" s="219"/>
      <c r="BR245" s="219"/>
      <c r="BS245" s="219"/>
      <c r="BT245" s="219"/>
      <c r="BU245" s="219"/>
      <c r="BV245" s="219"/>
      <c r="BW245" s="219"/>
      <c r="BX245" s="219"/>
      <c r="BY245" s="219"/>
      <c r="BZ245" s="219"/>
      <c r="CA245" s="219"/>
      <c r="CB245" s="219"/>
      <c r="CC245" s="219"/>
      <c r="CD245" s="219"/>
      <c r="CE245" s="219"/>
      <c r="CF245" s="219"/>
      <c r="CG245" s="219"/>
      <c r="CH245" s="219"/>
      <c r="CI245" s="219"/>
      <c r="CJ245" s="219"/>
      <c r="CK245" s="219"/>
      <c r="CL245" s="219"/>
      <c r="CM245" s="219"/>
      <c r="CN245" s="219"/>
      <c r="CO245" s="219"/>
      <c r="CP245" s="219"/>
      <c r="CQ245" s="219"/>
      <c r="CR245" s="219"/>
      <c r="CS245" s="219"/>
      <c r="CT245" s="219"/>
      <c r="CU245" s="219"/>
      <c r="CV245" s="219"/>
      <c r="CW245" s="219"/>
      <c r="CX245" s="219"/>
      <c r="CY245" s="219"/>
      <c r="CZ245" s="219"/>
      <c r="DA245" s="219"/>
      <c r="DB245" s="219"/>
      <c r="DC245" s="219"/>
      <c r="DD245" s="219"/>
      <c r="DE245" s="219"/>
      <c r="DF245" s="219"/>
      <c r="DG245" s="219"/>
      <c r="DH245" s="219"/>
      <c r="DI245" s="219"/>
      <c r="DJ245" s="219"/>
      <c r="DK245" s="219"/>
      <c r="DL245" s="219"/>
      <c r="DM245" s="219"/>
      <c r="DN245" s="219"/>
      <c r="DO245" s="219"/>
      <c r="DP245" s="219"/>
      <c r="DQ245" s="219"/>
      <c r="DR245" s="219"/>
      <c r="DS245" s="219"/>
      <c r="DT245" s="219"/>
      <c r="DU245" s="219"/>
      <c r="DV245" s="219"/>
      <c r="DW245" s="219"/>
      <c r="DX245" s="219"/>
      <c r="DY245" s="219"/>
      <c r="DZ245" s="219"/>
      <c r="EA245" s="219"/>
      <c r="EB245" s="219"/>
      <c r="EC245" s="219"/>
      <c r="ED245" s="219"/>
      <c r="EE245" s="219"/>
      <c r="EF245" s="219"/>
      <c r="EG245" s="219"/>
      <c r="EH245" s="219"/>
      <c r="EI245" s="219"/>
      <c r="EJ245" s="219"/>
      <c r="EK245" s="219"/>
      <c r="EL245" s="219"/>
      <c r="EM245" s="219"/>
      <c r="EN245" s="219"/>
      <c r="EO245" s="219"/>
      <c r="EP245" s="219"/>
      <c r="EQ245" s="219"/>
      <c r="ER245" s="219"/>
      <c r="ES245" s="219"/>
      <c r="ET245" s="219"/>
      <c r="EU245" s="219"/>
      <c r="EV245" s="219"/>
      <c r="EW245" s="219"/>
      <c r="EX245" s="219"/>
      <c r="EY245" s="219"/>
      <c r="EZ245" s="219"/>
      <c r="FA245" s="219"/>
      <c r="FB245" s="219"/>
      <c r="FC245" s="219"/>
      <c r="FD245" s="219"/>
      <c r="FE245" s="219"/>
      <c r="FF245" s="219"/>
      <c r="FG245" s="219"/>
      <c r="FH245" s="219"/>
      <c r="FI245" s="219"/>
      <c r="FJ245" s="219"/>
      <c r="FK245" s="219"/>
      <c r="FL245" s="219"/>
      <c r="FM245" s="219"/>
      <c r="FN245" s="219"/>
      <c r="FO245" s="219"/>
      <c r="FP245" s="219"/>
      <c r="FQ245" s="219"/>
      <c r="FR245" s="219"/>
      <c r="FS245" s="219"/>
      <c r="FT245" s="219"/>
      <c r="FU245" s="219"/>
      <c r="FV245" s="219"/>
      <c r="FW245" s="219"/>
      <c r="FX245" s="219"/>
      <c r="FY245" s="219"/>
      <c r="FZ245" s="219"/>
      <c r="GA245" s="219"/>
      <c r="GB245" s="219"/>
      <c r="GC245" s="219"/>
      <c r="GD245" s="219"/>
      <c r="GE245" s="219"/>
      <c r="GF245" s="219"/>
      <c r="GG245" s="219"/>
      <c r="GH245" s="219"/>
      <c r="GI245" s="219"/>
      <c r="GJ245" s="219"/>
      <c r="GK245" s="219"/>
      <c r="GL245" s="219"/>
      <c r="GM245" s="219"/>
      <c r="GN245" s="219"/>
      <c r="GO245" s="219"/>
      <c r="GP245" s="219"/>
      <c r="GQ245" s="219"/>
      <c r="GR245" s="219"/>
      <c r="GS245" s="219"/>
      <c r="GT245" s="219"/>
      <c r="GU245" s="219"/>
      <c r="GV245" s="219"/>
      <c r="GW245" s="219"/>
      <c r="GX245" s="219"/>
      <c r="GY245" s="219"/>
      <c r="GZ245" s="219"/>
      <c r="HA245" s="219"/>
      <c r="HB245" s="219"/>
      <c r="HC245" s="219"/>
      <c r="HD245" s="219"/>
      <c r="HE245" s="219"/>
      <c r="HF245" s="219"/>
      <c r="HG245" s="219"/>
      <c r="HH245" s="219"/>
      <c r="HI245" s="219"/>
      <c r="HJ245" s="219"/>
      <c r="HK245" s="219"/>
      <c r="HL245" s="219"/>
    </row>
    <row r="246" spans="1:220" s="251" customFormat="1">
      <c r="A246" s="244">
        <v>720</v>
      </c>
      <c r="B246" s="240">
        <v>200</v>
      </c>
      <c r="C246" s="240">
        <v>300</v>
      </c>
      <c r="D246" s="240">
        <v>200</v>
      </c>
      <c r="E246" s="233">
        <v>20</v>
      </c>
      <c r="F246" s="233"/>
      <c r="G246" s="234" t="s">
        <v>962</v>
      </c>
      <c r="H246" s="236">
        <v>0</v>
      </c>
      <c r="I246" s="236">
        <v>0</v>
      </c>
      <c r="J246" s="322" t="s">
        <v>393</v>
      </c>
      <c r="K246" s="219"/>
      <c r="L246" s="219"/>
      <c r="M246" s="219"/>
      <c r="N246" s="219"/>
      <c r="O246" s="219"/>
      <c r="P246" s="219"/>
      <c r="Q246" s="219"/>
      <c r="R246" s="219"/>
      <c r="S246" s="219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D246" s="219"/>
      <c r="AE246" s="219"/>
      <c r="AF246" s="219"/>
      <c r="AG246" s="219"/>
      <c r="AH246" s="219"/>
      <c r="AI246" s="219"/>
      <c r="AJ246" s="219"/>
      <c r="AK246" s="219"/>
      <c r="AL246" s="219"/>
      <c r="AM246" s="219"/>
      <c r="AN246" s="219"/>
      <c r="AO246" s="219"/>
      <c r="AP246" s="219"/>
      <c r="AQ246" s="219"/>
      <c r="AR246" s="219"/>
      <c r="AS246" s="219"/>
      <c r="AT246" s="219"/>
      <c r="AU246" s="219"/>
      <c r="AV246" s="219"/>
      <c r="AW246" s="219"/>
      <c r="AX246" s="219"/>
      <c r="AY246" s="219"/>
      <c r="AZ246" s="219"/>
      <c r="BA246" s="219"/>
      <c r="BB246" s="219"/>
      <c r="BC246" s="219"/>
      <c r="BD246" s="219"/>
      <c r="BE246" s="219"/>
      <c r="BF246" s="219"/>
      <c r="BG246" s="219"/>
      <c r="BH246" s="219"/>
      <c r="BI246" s="219"/>
      <c r="BJ246" s="219"/>
      <c r="BK246" s="219"/>
      <c r="BL246" s="219"/>
      <c r="BM246" s="219"/>
      <c r="BN246" s="219"/>
      <c r="BO246" s="219"/>
      <c r="BP246" s="219"/>
      <c r="BQ246" s="219"/>
      <c r="BR246" s="219"/>
      <c r="BS246" s="219"/>
      <c r="BT246" s="219"/>
      <c r="BU246" s="219"/>
      <c r="BV246" s="219"/>
      <c r="BW246" s="219"/>
      <c r="BX246" s="219"/>
      <c r="BY246" s="219"/>
      <c r="BZ246" s="219"/>
      <c r="CA246" s="219"/>
      <c r="CB246" s="219"/>
      <c r="CC246" s="219"/>
      <c r="CD246" s="219"/>
      <c r="CE246" s="219"/>
      <c r="CF246" s="219"/>
      <c r="CG246" s="219"/>
      <c r="CH246" s="219"/>
      <c r="CI246" s="219"/>
      <c r="CJ246" s="219"/>
      <c r="CK246" s="219"/>
      <c r="CL246" s="219"/>
      <c r="CM246" s="219"/>
      <c r="CN246" s="219"/>
      <c r="CO246" s="219"/>
      <c r="CP246" s="219"/>
      <c r="CQ246" s="219"/>
      <c r="CR246" s="219"/>
      <c r="CS246" s="219"/>
      <c r="CT246" s="219"/>
      <c r="CU246" s="219"/>
      <c r="CV246" s="219"/>
      <c r="CW246" s="219"/>
      <c r="CX246" s="219"/>
      <c r="CY246" s="219"/>
      <c r="CZ246" s="219"/>
      <c r="DA246" s="219"/>
      <c r="DB246" s="219"/>
      <c r="DC246" s="219"/>
      <c r="DD246" s="219"/>
      <c r="DE246" s="219"/>
      <c r="DF246" s="219"/>
      <c r="DG246" s="219"/>
      <c r="DH246" s="219"/>
      <c r="DI246" s="219"/>
      <c r="DJ246" s="219"/>
      <c r="DK246" s="219"/>
      <c r="DL246" s="219"/>
      <c r="DM246" s="219"/>
      <c r="DN246" s="219"/>
      <c r="DO246" s="219"/>
      <c r="DP246" s="219"/>
      <c r="DQ246" s="219"/>
      <c r="DR246" s="219"/>
      <c r="DS246" s="219"/>
      <c r="DT246" s="219"/>
      <c r="DU246" s="219"/>
      <c r="DV246" s="219"/>
      <c r="DW246" s="219"/>
      <c r="DX246" s="219"/>
      <c r="DY246" s="219"/>
      <c r="DZ246" s="219"/>
      <c r="EA246" s="219"/>
      <c r="EB246" s="219"/>
      <c r="EC246" s="219"/>
      <c r="ED246" s="219"/>
      <c r="EE246" s="219"/>
      <c r="EF246" s="219"/>
      <c r="EG246" s="219"/>
      <c r="EH246" s="219"/>
      <c r="EI246" s="219"/>
      <c r="EJ246" s="219"/>
      <c r="EK246" s="219"/>
      <c r="EL246" s="219"/>
      <c r="EM246" s="219"/>
      <c r="EN246" s="219"/>
      <c r="EO246" s="219"/>
      <c r="EP246" s="219"/>
      <c r="EQ246" s="219"/>
      <c r="ER246" s="219"/>
      <c r="ES246" s="219"/>
      <c r="ET246" s="219"/>
      <c r="EU246" s="219"/>
      <c r="EV246" s="219"/>
      <c r="EW246" s="219"/>
      <c r="EX246" s="219"/>
      <c r="EY246" s="219"/>
      <c r="EZ246" s="219"/>
      <c r="FA246" s="219"/>
      <c r="FB246" s="219"/>
      <c r="FC246" s="219"/>
      <c r="FD246" s="219"/>
      <c r="FE246" s="219"/>
      <c r="FF246" s="219"/>
      <c r="FG246" s="219"/>
      <c r="FH246" s="219"/>
      <c r="FI246" s="219"/>
      <c r="FJ246" s="219"/>
      <c r="FK246" s="219"/>
      <c r="FL246" s="219"/>
      <c r="FM246" s="219"/>
      <c r="FN246" s="219"/>
      <c r="FO246" s="219"/>
      <c r="FP246" s="219"/>
      <c r="FQ246" s="219"/>
      <c r="FR246" s="219"/>
      <c r="FS246" s="219"/>
      <c r="FT246" s="219"/>
      <c r="FU246" s="219"/>
      <c r="FV246" s="219"/>
      <c r="FW246" s="219"/>
      <c r="FX246" s="219"/>
      <c r="FY246" s="219"/>
      <c r="FZ246" s="219"/>
      <c r="GA246" s="219"/>
      <c r="GB246" s="219"/>
      <c r="GC246" s="219"/>
      <c r="GD246" s="219"/>
      <c r="GE246" s="219"/>
      <c r="GF246" s="219"/>
      <c r="GG246" s="219"/>
      <c r="GH246" s="219"/>
      <c r="GI246" s="219"/>
      <c r="GJ246" s="219"/>
      <c r="GK246" s="219"/>
      <c r="GL246" s="219"/>
      <c r="GM246" s="219"/>
      <c r="GN246" s="219"/>
      <c r="GO246" s="219"/>
      <c r="GP246" s="219"/>
      <c r="GQ246" s="219"/>
      <c r="GR246" s="219"/>
      <c r="GS246" s="219"/>
      <c r="GT246" s="219"/>
      <c r="GU246" s="219"/>
      <c r="GV246" s="219"/>
      <c r="GW246" s="219"/>
      <c r="GX246" s="219"/>
      <c r="GY246" s="219"/>
      <c r="GZ246" s="219"/>
      <c r="HA246" s="219"/>
      <c r="HB246" s="219"/>
      <c r="HC246" s="219"/>
      <c r="HD246" s="219"/>
      <c r="HE246" s="219"/>
      <c r="HF246" s="219"/>
      <c r="HG246" s="219"/>
      <c r="HH246" s="219"/>
      <c r="HI246" s="219"/>
      <c r="HJ246" s="219"/>
      <c r="HK246" s="219"/>
      <c r="HL246" s="219"/>
    </row>
    <row r="247" spans="1:220" s="251" customFormat="1">
      <c r="A247" s="244">
        <v>720</v>
      </c>
      <c r="B247" s="240">
        <v>200</v>
      </c>
      <c r="C247" s="240">
        <v>300</v>
      </c>
      <c r="D247" s="240">
        <v>200</v>
      </c>
      <c r="E247" s="233">
        <v>30</v>
      </c>
      <c r="F247" s="233"/>
      <c r="G247" s="234" t="s">
        <v>963</v>
      </c>
      <c r="H247" s="236">
        <v>0</v>
      </c>
      <c r="I247" s="236">
        <v>0</v>
      </c>
      <c r="J247" s="322" t="s">
        <v>394</v>
      </c>
      <c r="K247" s="219"/>
      <c r="L247" s="219"/>
      <c r="M247" s="219"/>
      <c r="N247" s="219"/>
      <c r="O247" s="219"/>
      <c r="P247" s="219"/>
      <c r="Q247" s="219"/>
      <c r="R247" s="219"/>
      <c r="S247" s="219"/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9"/>
      <c r="AD247" s="219"/>
      <c r="AE247" s="219"/>
      <c r="AF247" s="219"/>
      <c r="AG247" s="219"/>
      <c r="AH247" s="219"/>
      <c r="AI247" s="219"/>
      <c r="AJ247" s="219"/>
      <c r="AK247" s="219"/>
      <c r="AL247" s="219"/>
      <c r="AM247" s="219"/>
      <c r="AN247" s="219"/>
      <c r="AO247" s="219"/>
      <c r="AP247" s="219"/>
      <c r="AQ247" s="219"/>
      <c r="AR247" s="219"/>
      <c r="AS247" s="219"/>
      <c r="AT247" s="219"/>
      <c r="AU247" s="219"/>
      <c r="AV247" s="219"/>
      <c r="AW247" s="219"/>
      <c r="AX247" s="219"/>
      <c r="AY247" s="219"/>
      <c r="AZ247" s="219"/>
      <c r="BA247" s="219"/>
      <c r="BB247" s="219"/>
      <c r="BC247" s="219"/>
      <c r="BD247" s="219"/>
      <c r="BE247" s="219"/>
      <c r="BF247" s="219"/>
      <c r="BG247" s="219"/>
      <c r="BH247" s="219"/>
      <c r="BI247" s="219"/>
      <c r="BJ247" s="219"/>
      <c r="BK247" s="219"/>
      <c r="BL247" s="219"/>
      <c r="BM247" s="219"/>
      <c r="BN247" s="219"/>
      <c r="BO247" s="219"/>
      <c r="BP247" s="219"/>
      <c r="BQ247" s="219"/>
      <c r="BR247" s="219"/>
      <c r="BS247" s="219"/>
      <c r="BT247" s="219"/>
      <c r="BU247" s="219"/>
      <c r="BV247" s="219"/>
      <c r="BW247" s="219"/>
      <c r="BX247" s="219"/>
      <c r="BY247" s="219"/>
      <c r="BZ247" s="219"/>
      <c r="CA247" s="219"/>
      <c r="CB247" s="219"/>
      <c r="CC247" s="219"/>
      <c r="CD247" s="219"/>
      <c r="CE247" s="219"/>
      <c r="CF247" s="219"/>
      <c r="CG247" s="219"/>
      <c r="CH247" s="219"/>
      <c r="CI247" s="219"/>
      <c r="CJ247" s="219"/>
      <c r="CK247" s="219"/>
      <c r="CL247" s="219"/>
      <c r="CM247" s="219"/>
      <c r="CN247" s="219"/>
      <c r="CO247" s="219"/>
      <c r="CP247" s="219"/>
      <c r="CQ247" s="219"/>
      <c r="CR247" s="219"/>
      <c r="CS247" s="219"/>
      <c r="CT247" s="219"/>
      <c r="CU247" s="219"/>
      <c r="CV247" s="219"/>
      <c r="CW247" s="219"/>
      <c r="CX247" s="219"/>
      <c r="CY247" s="219"/>
      <c r="CZ247" s="219"/>
      <c r="DA247" s="219"/>
      <c r="DB247" s="219"/>
      <c r="DC247" s="219"/>
      <c r="DD247" s="219"/>
      <c r="DE247" s="219"/>
      <c r="DF247" s="219"/>
      <c r="DG247" s="219"/>
      <c r="DH247" s="219"/>
      <c r="DI247" s="219"/>
      <c r="DJ247" s="219"/>
      <c r="DK247" s="219"/>
      <c r="DL247" s="219"/>
      <c r="DM247" s="219"/>
      <c r="DN247" s="219"/>
      <c r="DO247" s="219"/>
      <c r="DP247" s="219"/>
      <c r="DQ247" s="219"/>
      <c r="DR247" s="219"/>
      <c r="DS247" s="219"/>
      <c r="DT247" s="219"/>
      <c r="DU247" s="219"/>
      <c r="DV247" s="219"/>
      <c r="DW247" s="219"/>
      <c r="DX247" s="219"/>
      <c r="DY247" s="219"/>
      <c r="DZ247" s="219"/>
      <c r="EA247" s="219"/>
      <c r="EB247" s="219"/>
      <c r="EC247" s="219"/>
      <c r="ED247" s="219"/>
      <c r="EE247" s="219"/>
      <c r="EF247" s="219"/>
      <c r="EG247" s="219"/>
      <c r="EH247" s="219"/>
      <c r="EI247" s="219"/>
      <c r="EJ247" s="219"/>
      <c r="EK247" s="219"/>
      <c r="EL247" s="219"/>
      <c r="EM247" s="219"/>
      <c r="EN247" s="219"/>
      <c r="EO247" s="219"/>
      <c r="EP247" s="219"/>
      <c r="EQ247" s="219"/>
      <c r="ER247" s="219"/>
      <c r="ES247" s="219"/>
      <c r="ET247" s="219"/>
      <c r="EU247" s="219"/>
      <c r="EV247" s="219"/>
      <c r="EW247" s="219"/>
      <c r="EX247" s="219"/>
      <c r="EY247" s="219"/>
      <c r="EZ247" s="219"/>
      <c r="FA247" s="219"/>
      <c r="FB247" s="219"/>
      <c r="FC247" s="219"/>
      <c r="FD247" s="219"/>
      <c r="FE247" s="219"/>
      <c r="FF247" s="219"/>
      <c r="FG247" s="219"/>
      <c r="FH247" s="219"/>
      <c r="FI247" s="219"/>
      <c r="FJ247" s="219"/>
      <c r="FK247" s="219"/>
      <c r="FL247" s="219"/>
      <c r="FM247" s="219"/>
      <c r="FN247" s="219"/>
      <c r="FO247" s="219"/>
      <c r="FP247" s="219"/>
      <c r="FQ247" s="219"/>
      <c r="FR247" s="219"/>
      <c r="FS247" s="219"/>
      <c r="FT247" s="219"/>
      <c r="FU247" s="219"/>
      <c r="FV247" s="219"/>
      <c r="FW247" s="219"/>
      <c r="FX247" s="219"/>
      <c r="FY247" s="219"/>
      <c r="FZ247" s="219"/>
      <c r="GA247" s="219"/>
      <c r="GB247" s="219"/>
      <c r="GC247" s="219"/>
      <c r="GD247" s="219"/>
      <c r="GE247" s="219"/>
      <c r="GF247" s="219"/>
      <c r="GG247" s="219"/>
      <c r="GH247" s="219"/>
      <c r="GI247" s="219"/>
      <c r="GJ247" s="219"/>
      <c r="GK247" s="219"/>
      <c r="GL247" s="219"/>
      <c r="GM247" s="219"/>
      <c r="GN247" s="219"/>
      <c r="GO247" s="219"/>
      <c r="GP247" s="219"/>
      <c r="GQ247" s="219"/>
      <c r="GR247" s="219"/>
      <c r="GS247" s="219"/>
      <c r="GT247" s="219"/>
      <c r="GU247" s="219"/>
      <c r="GV247" s="219"/>
      <c r="GW247" s="219"/>
      <c r="GX247" s="219"/>
      <c r="GY247" s="219"/>
      <c r="GZ247" s="219"/>
      <c r="HA247" s="219"/>
      <c r="HB247" s="219"/>
      <c r="HC247" s="219"/>
      <c r="HD247" s="219"/>
      <c r="HE247" s="219"/>
      <c r="HF247" s="219"/>
      <c r="HG247" s="219"/>
      <c r="HH247" s="219"/>
      <c r="HI247" s="219"/>
      <c r="HJ247" s="219"/>
      <c r="HK247" s="219"/>
      <c r="HL247" s="219"/>
    </row>
    <row r="248" spans="1:220" s="251" customFormat="1">
      <c r="A248" s="244">
        <v>720</v>
      </c>
      <c r="B248" s="240">
        <v>200</v>
      </c>
      <c r="C248" s="240">
        <v>300</v>
      </c>
      <c r="D248" s="240">
        <v>200</v>
      </c>
      <c r="E248" s="233">
        <v>40</v>
      </c>
      <c r="F248" s="233"/>
      <c r="G248" s="234" t="s">
        <v>964</v>
      </c>
      <c r="H248" s="236">
        <v>0</v>
      </c>
      <c r="I248" s="236">
        <v>0</v>
      </c>
      <c r="J248" s="322" t="s">
        <v>395</v>
      </c>
      <c r="K248" s="219"/>
      <c r="L248" s="219"/>
      <c r="M248" s="219"/>
      <c r="N248" s="219"/>
      <c r="O248" s="219"/>
      <c r="P248" s="219"/>
      <c r="Q248" s="219"/>
      <c r="R248" s="219"/>
      <c r="S248" s="219"/>
      <c r="T248" s="219"/>
      <c r="U248" s="219"/>
      <c r="V248" s="219"/>
      <c r="W248" s="219"/>
      <c r="X248" s="219"/>
      <c r="Y248" s="219"/>
      <c r="Z248" s="219"/>
      <c r="AA248" s="219"/>
      <c r="AB248" s="219"/>
      <c r="AC248" s="219"/>
      <c r="AD248" s="219"/>
      <c r="AE248" s="219"/>
      <c r="AF248" s="219"/>
      <c r="AG248" s="219"/>
      <c r="AH248" s="219"/>
      <c r="AI248" s="219"/>
      <c r="AJ248" s="219"/>
      <c r="AK248" s="219"/>
      <c r="AL248" s="219"/>
      <c r="AM248" s="219"/>
      <c r="AN248" s="219"/>
      <c r="AO248" s="219"/>
      <c r="AP248" s="219"/>
      <c r="AQ248" s="219"/>
      <c r="AR248" s="219"/>
      <c r="AS248" s="219"/>
      <c r="AT248" s="219"/>
      <c r="AU248" s="219"/>
      <c r="AV248" s="219"/>
      <c r="AW248" s="219"/>
      <c r="AX248" s="219"/>
      <c r="AY248" s="219"/>
      <c r="AZ248" s="219"/>
      <c r="BA248" s="219"/>
      <c r="BB248" s="219"/>
      <c r="BC248" s="219"/>
      <c r="BD248" s="219"/>
      <c r="BE248" s="219"/>
      <c r="BF248" s="219"/>
      <c r="BG248" s="219"/>
      <c r="BH248" s="219"/>
      <c r="BI248" s="219"/>
      <c r="BJ248" s="219"/>
      <c r="BK248" s="219"/>
      <c r="BL248" s="219"/>
      <c r="BM248" s="219"/>
      <c r="BN248" s="219"/>
      <c r="BO248" s="219"/>
      <c r="BP248" s="219"/>
      <c r="BQ248" s="219"/>
      <c r="BR248" s="219"/>
      <c r="BS248" s="219"/>
      <c r="BT248" s="219"/>
      <c r="BU248" s="219"/>
      <c r="BV248" s="219"/>
      <c r="BW248" s="219"/>
      <c r="BX248" s="219"/>
      <c r="BY248" s="219"/>
      <c r="BZ248" s="219"/>
      <c r="CA248" s="219"/>
      <c r="CB248" s="219"/>
      <c r="CC248" s="219"/>
      <c r="CD248" s="219"/>
      <c r="CE248" s="219"/>
      <c r="CF248" s="219"/>
      <c r="CG248" s="219"/>
      <c r="CH248" s="219"/>
      <c r="CI248" s="219"/>
      <c r="CJ248" s="219"/>
      <c r="CK248" s="219"/>
      <c r="CL248" s="219"/>
      <c r="CM248" s="219"/>
      <c r="CN248" s="219"/>
      <c r="CO248" s="219"/>
      <c r="CP248" s="219"/>
      <c r="CQ248" s="219"/>
      <c r="CR248" s="219"/>
      <c r="CS248" s="219"/>
      <c r="CT248" s="219"/>
      <c r="CU248" s="219"/>
      <c r="CV248" s="219"/>
      <c r="CW248" s="219"/>
      <c r="CX248" s="219"/>
      <c r="CY248" s="219"/>
      <c r="CZ248" s="219"/>
      <c r="DA248" s="219"/>
      <c r="DB248" s="219"/>
      <c r="DC248" s="219"/>
      <c r="DD248" s="219"/>
      <c r="DE248" s="219"/>
      <c r="DF248" s="219"/>
      <c r="DG248" s="219"/>
      <c r="DH248" s="219"/>
      <c r="DI248" s="219"/>
      <c r="DJ248" s="219"/>
      <c r="DK248" s="219"/>
      <c r="DL248" s="219"/>
      <c r="DM248" s="219"/>
      <c r="DN248" s="219"/>
      <c r="DO248" s="219"/>
      <c r="DP248" s="219"/>
      <c r="DQ248" s="219"/>
      <c r="DR248" s="219"/>
      <c r="DS248" s="219"/>
      <c r="DT248" s="219"/>
      <c r="DU248" s="219"/>
      <c r="DV248" s="219"/>
      <c r="DW248" s="219"/>
      <c r="DX248" s="219"/>
      <c r="DY248" s="219"/>
      <c r="DZ248" s="219"/>
      <c r="EA248" s="219"/>
      <c r="EB248" s="219"/>
      <c r="EC248" s="219"/>
      <c r="ED248" s="219"/>
      <c r="EE248" s="219"/>
      <c r="EF248" s="219"/>
      <c r="EG248" s="219"/>
      <c r="EH248" s="219"/>
      <c r="EI248" s="219"/>
      <c r="EJ248" s="219"/>
      <c r="EK248" s="219"/>
      <c r="EL248" s="219"/>
      <c r="EM248" s="219"/>
      <c r="EN248" s="219"/>
      <c r="EO248" s="219"/>
      <c r="EP248" s="219"/>
      <c r="EQ248" s="219"/>
      <c r="ER248" s="219"/>
      <c r="ES248" s="219"/>
      <c r="ET248" s="219"/>
      <c r="EU248" s="219"/>
      <c r="EV248" s="219"/>
      <c r="EW248" s="219"/>
      <c r="EX248" s="219"/>
      <c r="EY248" s="219"/>
      <c r="EZ248" s="219"/>
      <c r="FA248" s="219"/>
      <c r="FB248" s="219"/>
      <c r="FC248" s="219"/>
      <c r="FD248" s="219"/>
      <c r="FE248" s="219"/>
      <c r="FF248" s="219"/>
      <c r="FG248" s="219"/>
      <c r="FH248" s="219"/>
      <c r="FI248" s="219"/>
      <c r="FJ248" s="219"/>
      <c r="FK248" s="219"/>
      <c r="FL248" s="219"/>
      <c r="FM248" s="219"/>
      <c r="FN248" s="219"/>
      <c r="FO248" s="219"/>
      <c r="FP248" s="219"/>
      <c r="FQ248" s="219"/>
      <c r="FR248" s="219"/>
      <c r="FS248" s="219"/>
      <c r="FT248" s="219"/>
      <c r="FU248" s="219"/>
      <c r="FV248" s="219"/>
      <c r="FW248" s="219"/>
      <c r="FX248" s="219"/>
      <c r="FY248" s="219"/>
      <c r="FZ248" s="219"/>
      <c r="GA248" s="219"/>
      <c r="GB248" s="219"/>
      <c r="GC248" s="219"/>
      <c r="GD248" s="219"/>
      <c r="GE248" s="219"/>
      <c r="GF248" s="219"/>
      <c r="GG248" s="219"/>
      <c r="GH248" s="219"/>
      <c r="GI248" s="219"/>
      <c r="GJ248" s="219"/>
      <c r="GK248" s="219"/>
      <c r="GL248" s="219"/>
      <c r="GM248" s="219"/>
      <c r="GN248" s="219"/>
      <c r="GO248" s="219"/>
      <c r="GP248" s="219"/>
      <c r="GQ248" s="219"/>
      <c r="GR248" s="219"/>
      <c r="GS248" s="219"/>
      <c r="GT248" s="219"/>
      <c r="GU248" s="219"/>
      <c r="GV248" s="219"/>
      <c r="GW248" s="219"/>
      <c r="GX248" s="219"/>
      <c r="GY248" s="219"/>
      <c r="GZ248" s="219"/>
      <c r="HA248" s="219"/>
      <c r="HB248" s="219"/>
      <c r="HC248" s="219"/>
      <c r="HD248" s="219"/>
      <c r="HE248" s="219"/>
      <c r="HF248" s="219"/>
      <c r="HG248" s="219"/>
      <c r="HH248" s="219"/>
      <c r="HI248" s="219"/>
      <c r="HJ248" s="219"/>
      <c r="HK248" s="219"/>
      <c r="HL248" s="219"/>
    </row>
    <row r="249" spans="1:220" s="251" customFormat="1">
      <c r="A249" s="244">
        <v>720</v>
      </c>
      <c r="B249" s="240">
        <v>200</v>
      </c>
      <c r="C249" s="240">
        <v>300</v>
      </c>
      <c r="D249" s="240">
        <v>200</v>
      </c>
      <c r="E249" s="233">
        <v>50</v>
      </c>
      <c r="F249" s="233"/>
      <c r="G249" s="234" t="s">
        <v>965</v>
      </c>
      <c r="H249" s="236">
        <v>0</v>
      </c>
      <c r="I249" s="236">
        <v>0</v>
      </c>
      <c r="J249" s="322" t="s">
        <v>396</v>
      </c>
      <c r="K249" s="219"/>
      <c r="L249" s="219"/>
      <c r="M249" s="219"/>
      <c r="N249" s="219"/>
      <c r="O249" s="219"/>
      <c r="P249" s="219"/>
      <c r="Q249" s="219"/>
      <c r="R249" s="219"/>
      <c r="S249" s="219"/>
      <c r="T249" s="219"/>
      <c r="U249" s="219"/>
      <c r="V249" s="219"/>
      <c r="W249" s="219"/>
      <c r="X249" s="219"/>
      <c r="Y249" s="219"/>
      <c r="Z249" s="219"/>
      <c r="AA249" s="219"/>
      <c r="AB249" s="219"/>
      <c r="AC249" s="219"/>
      <c r="AD249" s="219"/>
      <c r="AE249" s="219"/>
      <c r="AF249" s="219"/>
      <c r="AG249" s="219"/>
      <c r="AH249" s="219"/>
      <c r="AI249" s="219"/>
      <c r="AJ249" s="219"/>
      <c r="AK249" s="219"/>
      <c r="AL249" s="219"/>
      <c r="AM249" s="219"/>
      <c r="AN249" s="219"/>
      <c r="AO249" s="219"/>
      <c r="AP249" s="219"/>
      <c r="AQ249" s="219"/>
      <c r="AR249" s="219"/>
      <c r="AS249" s="219"/>
      <c r="AT249" s="219"/>
      <c r="AU249" s="219"/>
      <c r="AV249" s="219"/>
      <c r="AW249" s="219"/>
      <c r="AX249" s="219"/>
      <c r="AY249" s="219"/>
      <c r="AZ249" s="219"/>
      <c r="BA249" s="219"/>
      <c r="BB249" s="219"/>
      <c r="BC249" s="219"/>
      <c r="BD249" s="219"/>
      <c r="BE249" s="219"/>
      <c r="BF249" s="219"/>
      <c r="BG249" s="219"/>
      <c r="BH249" s="219"/>
      <c r="BI249" s="219"/>
      <c r="BJ249" s="219"/>
      <c r="BK249" s="219"/>
      <c r="BL249" s="219"/>
      <c r="BM249" s="219"/>
      <c r="BN249" s="219"/>
      <c r="BO249" s="219"/>
      <c r="BP249" s="219"/>
      <c r="BQ249" s="219"/>
      <c r="BR249" s="219"/>
      <c r="BS249" s="219"/>
      <c r="BT249" s="219"/>
      <c r="BU249" s="219"/>
      <c r="BV249" s="219"/>
      <c r="BW249" s="219"/>
      <c r="BX249" s="219"/>
      <c r="BY249" s="219"/>
      <c r="BZ249" s="219"/>
      <c r="CA249" s="219"/>
      <c r="CB249" s="219"/>
      <c r="CC249" s="219"/>
      <c r="CD249" s="219"/>
      <c r="CE249" s="219"/>
      <c r="CF249" s="219"/>
      <c r="CG249" s="219"/>
      <c r="CH249" s="219"/>
      <c r="CI249" s="219"/>
      <c r="CJ249" s="219"/>
      <c r="CK249" s="219"/>
      <c r="CL249" s="219"/>
      <c r="CM249" s="219"/>
      <c r="CN249" s="219"/>
      <c r="CO249" s="219"/>
      <c r="CP249" s="219"/>
      <c r="CQ249" s="219"/>
      <c r="CR249" s="219"/>
      <c r="CS249" s="219"/>
      <c r="CT249" s="219"/>
      <c r="CU249" s="219"/>
      <c r="CV249" s="219"/>
      <c r="CW249" s="219"/>
      <c r="CX249" s="219"/>
      <c r="CY249" s="219"/>
      <c r="CZ249" s="219"/>
      <c r="DA249" s="219"/>
      <c r="DB249" s="219"/>
      <c r="DC249" s="219"/>
      <c r="DD249" s="219"/>
      <c r="DE249" s="219"/>
      <c r="DF249" s="219"/>
      <c r="DG249" s="219"/>
      <c r="DH249" s="219"/>
      <c r="DI249" s="219"/>
      <c r="DJ249" s="219"/>
      <c r="DK249" s="219"/>
      <c r="DL249" s="219"/>
      <c r="DM249" s="219"/>
      <c r="DN249" s="219"/>
      <c r="DO249" s="219"/>
      <c r="DP249" s="219"/>
      <c r="DQ249" s="219"/>
      <c r="DR249" s="219"/>
      <c r="DS249" s="219"/>
      <c r="DT249" s="219"/>
      <c r="DU249" s="219"/>
      <c r="DV249" s="219"/>
      <c r="DW249" s="219"/>
      <c r="DX249" s="219"/>
      <c r="DY249" s="219"/>
      <c r="DZ249" s="219"/>
      <c r="EA249" s="219"/>
      <c r="EB249" s="219"/>
      <c r="EC249" s="219"/>
      <c r="ED249" s="219"/>
      <c r="EE249" s="219"/>
      <c r="EF249" s="219"/>
      <c r="EG249" s="219"/>
      <c r="EH249" s="219"/>
      <c r="EI249" s="219"/>
      <c r="EJ249" s="219"/>
      <c r="EK249" s="219"/>
      <c r="EL249" s="219"/>
      <c r="EM249" s="219"/>
      <c r="EN249" s="219"/>
      <c r="EO249" s="219"/>
      <c r="EP249" s="219"/>
      <c r="EQ249" s="219"/>
      <c r="ER249" s="219"/>
      <c r="ES249" s="219"/>
      <c r="ET249" s="219"/>
      <c r="EU249" s="219"/>
      <c r="EV249" s="219"/>
      <c r="EW249" s="219"/>
      <c r="EX249" s="219"/>
      <c r="EY249" s="219"/>
      <c r="EZ249" s="219"/>
      <c r="FA249" s="219"/>
      <c r="FB249" s="219"/>
      <c r="FC249" s="219"/>
      <c r="FD249" s="219"/>
      <c r="FE249" s="219"/>
      <c r="FF249" s="219"/>
      <c r="FG249" s="219"/>
      <c r="FH249" s="219"/>
      <c r="FI249" s="219"/>
      <c r="FJ249" s="219"/>
      <c r="FK249" s="219"/>
      <c r="FL249" s="219"/>
      <c r="FM249" s="219"/>
      <c r="FN249" s="219"/>
      <c r="FO249" s="219"/>
      <c r="FP249" s="219"/>
      <c r="FQ249" s="219"/>
      <c r="FR249" s="219"/>
      <c r="FS249" s="219"/>
      <c r="FT249" s="219"/>
      <c r="FU249" s="219"/>
      <c r="FV249" s="219"/>
      <c r="FW249" s="219"/>
      <c r="FX249" s="219"/>
      <c r="FY249" s="219"/>
      <c r="FZ249" s="219"/>
      <c r="GA249" s="219"/>
      <c r="GB249" s="219"/>
      <c r="GC249" s="219"/>
      <c r="GD249" s="219"/>
      <c r="GE249" s="219"/>
      <c r="GF249" s="219"/>
      <c r="GG249" s="219"/>
      <c r="GH249" s="219"/>
      <c r="GI249" s="219"/>
      <c r="GJ249" s="219"/>
      <c r="GK249" s="219"/>
      <c r="GL249" s="219"/>
      <c r="GM249" s="219"/>
      <c r="GN249" s="219"/>
      <c r="GO249" s="219"/>
      <c r="GP249" s="219"/>
      <c r="GQ249" s="219"/>
      <c r="GR249" s="219"/>
      <c r="GS249" s="219"/>
      <c r="GT249" s="219"/>
      <c r="GU249" s="219"/>
      <c r="GV249" s="219"/>
      <c r="GW249" s="219"/>
      <c r="GX249" s="219"/>
      <c r="GY249" s="219"/>
      <c r="GZ249" s="219"/>
      <c r="HA249" s="219"/>
      <c r="HB249" s="219"/>
      <c r="HC249" s="219"/>
      <c r="HD249" s="219"/>
      <c r="HE249" s="219"/>
      <c r="HF249" s="219"/>
      <c r="HG249" s="219"/>
      <c r="HH249" s="219"/>
      <c r="HI249" s="219"/>
      <c r="HJ249" s="219"/>
      <c r="HK249" s="219"/>
      <c r="HL249" s="219"/>
    </row>
    <row r="250" spans="1:220" s="251" customFormat="1">
      <c r="A250" s="244">
        <v>720</v>
      </c>
      <c r="B250" s="240">
        <v>200</v>
      </c>
      <c r="C250" s="240">
        <v>300</v>
      </c>
      <c r="D250" s="240">
        <v>200</v>
      </c>
      <c r="E250" s="233">
        <v>60</v>
      </c>
      <c r="F250" s="233"/>
      <c r="G250" s="234" t="s">
        <v>966</v>
      </c>
      <c r="H250" s="236">
        <v>0</v>
      </c>
      <c r="I250" s="236">
        <v>0</v>
      </c>
      <c r="J250" s="322" t="s">
        <v>1240</v>
      </c>
      <c r="K250" s="219"/>
      <c r="L250" s="219"/>
      <c r="M250" s="219"/>
      <c r="N250" s="219"/>
      <c r="O250" s="219"/>
      <c r="P250" s="219"/>
      <c r="Q250" s="219"/>
      <c r="R250" s="219"/>
      <c r="S250" s="219"/>
      <c r="T250" s="219"/>
      <c r="U250" s="219"/>
      <c r="V250" s="219"/>
      <c r="W250" s="219"/>
      <c r="X250" s="219"/>
      <c r="Y250" s="219"/>
      <c r="Z250" s="219"/>
      <c r="AA250" s="219"/>
      <c r="AB250" s="219"/>
      <c r="AC250" s="219"/>
      <c r="AD250" s="219"/>
      <c r="AE250" s="219"/>
      <c r="AF250" s="219"/>
      <c r="AG250" s="219"/>
      <c r="AH250" s="219"/>
      <c r="AI250" s="219"/>
      <c r="AJ250" s="219"/>
      <c r="AK250" s="219"/>
      <c r="AL250" s="219"/>
      <c r="AM250" s="219"/>
      <c r="AN250" s="219"/>
      <c r="AO250" s="219"/>
      <c r="AP250" s="219"/>
      <c r="AQ250" s="219"/>
      <c r="AR250" s="219"/>
      <c r="AS250" s="219"/>
      <c r="AT250" s="219"/>
      <c r="AU250" s="219"/>
      <c r="AV250" s="219"/>
      <c r="AW250" s="219"/>
      <c r="AX250" s="219"/>
      <c r="AY250" s="219"/>
      <c r="AZ250" s="219"/>
      <c r="BA250" s="219"/>
      <c r="BB250" s="219"/>
      <c r="BC250" s="219"/>
      <c r="BD250" s="219"/>
      <c r="BE250" s="219"/>
      <c r="BF250" s="219"/>
      <c r="BG250" s="219"/>
      <c r="BH250" s="219"/>
      <c r="BI250" s="219"/>
      <c r="BJ250" s="219"/>
      <c r="BK250" s="219"/>
      <c r="BL250" s="219"/>
      <c r="BM250" s="219"/>
      <c r="BN250" s="219"/>
      <c r="BO250" s="219"/>
      <c r="BP250" s="219"/>
      <c r="BQ250" s="219"/>
      <c r="BR250" s="219"/>
      <c r="BS250" s="219"/>
      <c r="BT250" s="219"/>
      <c r="BU250" s="219"/>
      <c r="BV250" s="219"/>
      <c r="BW250" s="219"/>
      <c r="BX250" s="219"/>
      <c r="BY250" s="219"/>
      <c r="BZ250" s="219"/>
      <c r="CA250" s="219"/>
      <c r="CB250" s="219"/>
      <c r="CC250" s="219"/>
      <c r="CD250" s="219"/>
      <c r="CE250" s="219"/>
      <c r="CF250" s="219"/>
      <c r="CG250" s="219"/>
      <c r="CH250" s="219"/>
      <c r="CI250" s="219"/>
      <c r="CJ250" s="219"/>
      <c r="CK250" s="219"/>
      <c r="CL250" s="219"/>
      <c r="CM250" s="219"/>
      <c r="CN250" s="219"/>
      <c r="CO250" s="219"/>
      <c r="CP250" s="219"/>
      <c r="CQ250" s="219"/>
      <c r="CR250" s="219"/>
      <c r="CS250" s="219"/>
      <c r="CT250" s="219"/>
      <c r="CU250" s="219"/>
      <c r="CV250" s="219"/>
      <c r="CW250" s="219"/>
      <c r="CX250" s="219"/>
      <c r="CY250" s="219"/>
      <c r="CZ250" s="219"/>
      <c r="DA250" s="219"/>
      <c r="DB250" s="219"/>
      <c r="DC250" s="219"/>
      <c r="DD250" s="219"/>
      <c r="DE250" s="219"/>
      <c r="DF250" s="219"/>
      <c r="DG250" s="219"/>
      <c r="DH250" s="219"/>
      <c r="DI250" s="219"/>
      <c r="DJ250" s="219"/>
      <c r="DK250" s="219"/>
      <c r="DL250" s="219"/>
      <c r="DM250" s="219"/>
      <c r="DN250" s="219"/>
      <c r="DO250" s="219"/>
      <c r="DP250" s="219"/>
      <c r="DQ250" s="219"/>
      <c r="DR250" s="219"/>
      <c r="DS250" s="219"/>
      <c r="DT250" s="219"/>
      <c r="DU250" s="219"/>
      <c r="DV250" s="219"/>
      <c r="DW250" s="219"/>
      <c r="DX250" s="219"/>
      <c r="DY250" s="219"/>
      <c r="DZ250" s="219"/>
      <c r="EA250" s="219"/>
      <c r="EB250" s="219"/>
      <c r="EC250" s="219"/>
      <c r="ED250" s="219"/>
      <c r="EE250" s="219"/>
      <c r="EF250" s="219"/>
      <c r="EG250" s="219"/>
      <c r="EH250" s="219"/>
      <c r="EI250" s="219"/>
      <c r="EJ250" s="219"/>
      <c r="EK250" s="219"/>
      <c r="EL250" s="219"/>
      <c r="EM250" s="219"/>
      <c r="EN250" s="219"/>
      <c r="EO250" s="219"/>
      <c r="EP250" s="219"/>
      <c r="EQ250" s="219"/>
      <c r="ER250" s="219"/>
      <c r="ES250" s="219"/>
      <c r="ET250" s="219"/>
      <c r="EU250" s="219"/>
      <c r="EV250" s="219"/>
      <c r="EW250" s="219"/>
      <c r="EX250" s="219"/>
      <c r="EY250" s="219"/>
      <c r="EZ250" s="219"/>
      <c r="FA250" s="219"/>
      <c r="FB250" s="219"/>
      <c r="FC250" s="219"/>
      <c r="FD250" s="219"/>
      <c r="FE250" s="219"/>
      <c r="FF250" s="219"/>
      <c r="FG250" s="219"/>
      <c r="FH250" s="219"/>
      <c r="FI250" s="219"/>
      <c r="FJ250" s="219"/>
      <c r="FK250" s="219"/>
      <c r="FL250" s="219"/>
      <c r="FM250" s="219"/>
      <c r="FN250" s="219"/>
      <c r="FO250" s="219"/>
      <c r="FP250" s="219"/>
      <c r="FQ250" s="219"/>
      <c r="FR250" s="219"/>
      <c r="FS250" s="219"/>
      <c r="FT250" s="219"/>
      <c r="FU250" s="219"/>
      <c r="FV250" s="219"/>
      <c r="FW250" s="219"/>
      <c r="FX250" s="219"/>
      <c r="FY250" s="219"/>
      <c r="FZ250" s="219"/>
      <c r="GA250" s="219"/>
      <c r="GB250" s="219"/>
      <c r="GC250" s="219"/>
      <c r="GD250" s="219"/>
      <c r="GE250" s="219"/>
      <c r="GF250" s="219"/>
      <c r="GG250" s="219"/>
      <c r="GH250" s="219"/>
      <c r="GI250" s="219"/>
      <c r="GJ250" s="219"/>
      <c r="GK250" s="219"/>
      <c r="GL250" s="219"/>
      <c r="GM250" s="219"/>
      <c r="GN250" s="219"/>
      <c r="GO250" s="219"/>
      <c r="GP250" s="219"/>
      <c r="GQ250" s="219"/>
      <c r="GR250" s="219"/>
      <c r="GS250" s="219"/>
      <c r="GT250" s="219"/>
      <c r="GU250" s="219"/>
      <c r="GV250" s="219"/>
      <c r="GW250" s="219"/>
      <c r="GX250" s="219"/>
      <c r="GY250" s="219"/>
      <c r="GZ250" s="219"/>
      <c r="HA250" s="219"/>
      <c r="HB250" s="219"/>
      <c r="HC250" s="219"/>
      <c r="HD250" s="219"/>
      <c r="HE250" s="219"/>
      <c r="HF250" s="219"/>
      <c r="HG250" s="219"/>
      <c r="HH250" s="219"/>
      <c r="HI250" s="219"/>
      <c r="HJ250" s="219"/>
      <c r="HK250" s="219"/>
      <c r="HL250" s="219"/>
    </row>
    <row r="251" spans="1:220" s="251" customFormat="1">
      <c r="A251" s="244">
        <v>720</v>
      </c>
      <c r="B251" s="240">
        <v>200</v>
      </c>
      <c r="C251" s="240">
        <v>300</v>
      </c>
      <c r="D251" s="240">
        <v>200</v>
      </c>
      <c r="E251" s="233">
        <v>90</v>
      </c>
      <c r="F251" s="233"/>
      <c r="G251" s="234" t="s">
        <v>967</v>
      </c>
      <c r="H251" s="236">
        <v>114182</v>
      </c>
      <c r="I251" s="236">
        <v>6</v>
      </c>
      <c r="J251" s="322" t="s">
        <v>1241</v>
      </c>
      <c r="K251" s="219"/>
      <c r="L251" s="219"/>
      <c r="M251" s="219"/>
      <c r="N251" s="219"/>
      <c r="O251" s="219"/>
      <c r="P251" s="219"/>
      <c r="Q251" s="219"/>
      <c r="R251" s="219"/>
      <c r="S251" s="219"/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9"/>
      <c r="AD251" s="219"/>
      <c r="AE251" s="219"/>
      <c r="AF251" s="219"/>
      <c r="AG251" s="219"/>
      <c r="AH251" s="219"/>
      <c r="AI251" s="219"/>
      <c r="AJ251" s="219"/>
      <c r="AK251" s="219"/>
      <c r="AL251" s="219"/>
      <c r="AM251" s="219"/>
      <c r="AN251" s="219"/>
      <c r="AO251" s="219"/>
      <c r="AP251" s="219"/>
      <c r="AQ251" s="219"/>
      <c r="AR251" s="219"/>
      <c r="AS251" s="219"/>
      <c r="AT251" s="219"/>
      <c r="AU251" s="219"/>
      <c r="AV251" s="219"/>
      <c r="AW251" s="219"/>
      <c r="AX251" s="219"/>
      <c r="AY251" s="219"/>
      <c r="AZ251" s="219"/>
      <c r="BA251" s="219"/>
      <c r="BB251" s="219"/>
      <c r="BC251" s="219"/>
      <c r="BD251" s="219"/>
      <c r="BE251" s="219"/>
      <c r="BF251" s="219"/>
      <c r="BG251" s="219"/>
      <c r="BH251" s="219"/>
      <c r="BI251" s="219"/>
      <c r="BJ251" s="219"/>
      <c r="BK251" s="219"/>
      <c r="BL251" s="219"/>
      <c r="BM251" s="219"/>
      <c r="BN251" s="219"/>
      <c r="BO251" s="219"/>
      <c r="BP251" s="219"/>
      <c r="BQ251" s="219"/>
      <c r="BR251" s="219"/>
      <c r="BS251" s="219"/>
      <c r="BT251" s="219"/>
      <c r="BU251" s="219"/>
      <c r="BV251" s="219"/>
      <c r="BW251" s="219"/>
      <c r="BX251" s="219"/>
      <c r="BY251" s="219"/>
      <c r="BZ251" s="219"/>
      <c r="CA251" s="219"/>
      <c r="CB251" s="219"/>
      <c r="CC251" s="219"/>
      <c r="CD251" s="219"/>
      <c r="CE251" s="219"/>
      <c r="CF251" s="219"/>
      <c r="CG251" s="219"/>
      <c r="CH251" s="219"/>
      <c r="CI251" s="219"/>
      <c r="CJ251" s="219"/>
      <c r="CK251" s="219"/>
      <c r="CL251" s="219"/>
      <c r="CM251" s="219"/>
      <c r="CN251" s="219"/>
      <c r="CO251" s="219"/>
      <c r="CP251" s="219"/>
      <c r="CQ251" s="219"/>
      <c r="CR251" s="219"/>
      <c r="CS251" s="219"/>
      <c r="CT251" s="219"/>
      <c r="CU251" s="219"/>
      <c r="CV251" s="219"/>
      <c r="CW251" s="219"/>
      <c r="CX251" s="219"/>
      <c r="CY251" s="219"/>
      <c r="CZ251" s="219"/>
      <c r="DA251" s="219"/>
      <c r="DB251" s="219"/>
      <c r="DC251" s="219"/>
      <c r="DD251" s="219"/>
      <c r="DE251" s="219"/>
      <c r="DF251" s="219"/>
      <c r="DG251" s="219"/>
      <c r="DH251" s="219"/>
      <c r="DI251" s="219"/>
      <c r="DJ251" s="219"/>
      <c r="DK251" s="219"/>
      <c r="DL251" s="219"/>
      <c r="DM251" s="219"/>
      <c r="DN251" s="219"/>
      <c r="DO251" s="219"/>
      <c r="DP251" s="219"/>
      <c r="DQ251" s="219"/>
      <c r="DR251" s="219"/>
      <c r="DS251" s="219"/>
      <c r="DT251" s="219"/>
      <c r="DU251" s="219"/>
      <c r="DV251" s="219"/>
      <c r="DW251" s="219"/>
      <c r="DX251" s="219"/>
      <c r="DY251" s="219"/>
      <c r="DZ251" s="219"/>
      <c r="EA251" s="219"/>
      <c r="EB251" s="219"/>
      <c r="EC251" s="219"/>
      <c r="ED251" s="219"/>
      <c r="EE251" s="219"/>
      <c r="EF251" s="219"/>
      <c r="EG251" s="219"/>
      <c r="EH251" s="219"/>
      <c r="EI251" s="219"/>
      <c r="EJ251" s="219"/>
      <c r="EK251" s="219"/>
      <c r="EL251" s="219"/>
      <c r="EM251" s="219"/>
      <c r="EN251" s="219"/>
      <c r="EO251" s="219"/>
      <c r="EP251" s="219"/>
      <c r="EQ251" s="219"/>
      <c r="ER251" s="219"/>
      <c r="ES251" s="219"/>
      <c r="ET251" s="219"/>
      <c r="EU251" s="219"/>
      <c r="EV251" s="219"/>
      <c r="EW251" s="219"/>
      <c r="EX251" s="219"/>
      <c r="EY251" s="219"/>
      <c r="EZ251" s="219"/>
      <c r="FA251" s="219"/>
      <c r="FB251" s="219"/>
      <c r="FC251" s="219"/>
      <c r="FD251" s="219"/>
      <c r="FE251" s="219"/>
      <c r="FF251" s="219"/>
      <c r="FG251" s="219"/>
      <c r="FH251" s="219"/>
      <c r="FI251" s="219"/>
      <c r="FJ251" s="219"/>
      <c r="FK251" s="219"/>
      <c r="FL251" s="219"/>
      <c r="FM251" s="219"/>
      <c r="FN251" s="219"/>
      <c r="FO251" s="219"/>
      <c r="FP251" s="219"/>
      <c r="FQ251" s="219"/>
      <c r="FR251" s="219"/>
      <c r="FS251" s="219"/>
      <c r="FT251" s="219"/>
      <c r="FU251" s="219"/>
      <c r="FV251" s="219"/>
      <c r="FW251" s="219"/>
      <c r="FX251" s="219"/>
      <c r="FY251" s="219"/>
      <c r="FZ251" s="219"/>
      <c r="GA251" s="219"/>
      <c r="GB251" s="219"/>
      <c r="GC251" s="219"/>
      <c r="GD251" s="219"/>
      <c r="GE251" s="219"/>
      <c r="GF251" s="219"/>
      <c r="GG251" s="219"/>
      <c r="GH251" s="219"/>
      <c r="GI251" s="219"/>
      <c r="GJ251" s="219"/>
      <c r="GK251" s="219"/>
      <c r="GL251" s="219"/>
      <c r="GM251" s="219"/>
      <c r="GN251" s="219"/>
      <c r="GO251" s="219"/>
      <c r="GP251" s="219"/>
      <c r="GQ251" s="219"/>
      <c r="GR251" s="219"/>
      <c r="GS251" s="219"/>
      <c r="GT251" s="219"/>
      <c r="GU251" s="219"/>
      <c r="GV251" s="219"/>
      <c r="GW251" s="219"/>
      <c r="GX251" s="219"/>
      <c r="GY251" s="219"/>
      <c r="GZ251" s="219"/>
      <c r="HA251" s="219"/>
      <c r="HB251" s="219"/>
      <c r="HC251" s="219"/>
      <c r="HD251" s="219"/>
      <c r="HE251" s="219"/>
      <c r="HF251" s="219"/>
      <c r="HG251" s="219"/>
      <c r="HH251" s="219"/>
      <c r="HI251" s="219"/>
      <c r="HJ251" s="219"/>
      <c r="HK251" s="219"/>
      <c r="HL251" s="219"/>
    </row>
    <row r="252" spans="1:220" s="251" customFormat="1" ht="13.5" thickBot="1">
      <c r="A252" s="253">
        <v>720</v>
      </c>
      <c r="B252" s="254">
        <v>200</v>
      </c>
      <c r="C252" s="255">
        <v>400</v>
      </c>
      <c r="D252" s="255"/>
      <c r="E252" s="255"/>
      <c r="F252" s="255"/>
      <c r="G252" s="256" t="s">
        <v>2083</v>
      </c>
      <c r="H252" s="257">
        <v>38</v>
      </c>
      <c r="I252" s="257">
        <v>196</v>
      </c>
      <c r="J252" s="322" t="s">
        <v>1242</v>
      </c>
      <c r="K252" s="219"/>
      <c r="L252" s="219"/>
      <c r="M252" s="219"/>
      <c r="N252" s="219"/>
      <c r="O252" s="219"/>
      <c r="P252" s="219"/>
      <c r="Q252" s="219"/>
      <c r="R252" s="219"/>
      <c r="S252" s="219"/>
      <c r="T252" s="219"/>
      <c r="U252" s="219"/>
      <c r="V252" s="219"/>
      <c r="W252" s="219"/>
      <c r="X252" s="219"/>
      <c r="Y252" s="219"/>
      <c r="Z252" s="219"/>
      <c r="AA252" s="219"/>
      <c r="AB252" s="219"/>
      <c r="AC252" s="219"/>
      <c r="AD252" s="219"/>
      <c r="AE252" s="219"/>
      <c r="AF252" s="219"/>
      <c r="AG252" s="219"/>
      <c r="AH252" s="219"/>
      <c r="AI252" s="219"/>
      <c r="AJ252" s="219"/>
      <c r="AK252" s="219"/>
      <c r="AL252" s="219"/>
      <c r="AM252" s="219"/>
      <c r="AN252" s="219"/>
      <c r="AO252" s="219"/>
      <c r="AP252" s="219"/>
      <c r="AQ252" s="219"/>
      <c r="AR252" s="219"/>
      <c r="AS252" s="219"/>
      <c r="AT252" s="219"/>
      <c r="AU252" s="219"/>
      <c r="AV252" s="219"/>
      <c r="AW252" s="219"/>
      <c r="AX252" s="219"/>
      <c r="AY252" s="219"/>
      <c r="AZ252" s="219"/>
      <c r="BA252" s="219"/>
      <c r="BB252" s="219"/>
      <c r="BC252" s="219"/>
      <c r="BD252" s="219"/>
      <c r="BE252" s="219"/>
      <c r="BF252" s="219"/>
      <c r="BG252" s="219"/>
      <c r="BH252" s="219"/>
      <c r="BI252" s="219"/>
      <c r="BJ252" s="219"/>
      <c r="BK252" s="219"/>
      <c r="BL252" s="219"/>
      <c r="BM252" s="219"/>
      <c r="BN252" s="219"/>
      <c r="BO252" s="219"/>
      <c r="BP252" s="219"/>
      <c r="BQ252" s="219"/>
      <c r="BR252" s="219"/>
      <c r="BS252" s="219"/>
      <c r="BT252" s="219"/>
      <c r="BU252" s="219"/>
      <c r="BV252" s="219"/>
      <c r="BW252" s="219"/>
      <c r="BX252" s="219"/>
      <c r="BY252" s="219"/>
      <c r="BZ252" s="219"/>
      <c r="CA252" s="219"/>
      <c r="CB252" s="219"/>
      <c r="CC252" s="219"/>
      <c r="CD252" s="219"/>
      <c r="CE252" s="219"/>
      <c r="CF252" s="219"/>
      <c r="CG252" s="219"/>
      <c r="CH252" s="219"/>
      <c r="CI252" s="219"/>
      <c r="CJ252" s="219"/>
      <c r="CK252" s="219"/>
      <c r="CL252" s="219"/>
      <c r="CM252" s="219"/>
      <c r="CN252" s="219"/>
      <c r="CO252" s="219"/>
      <c r="CP252" s="219"/>
      <c r="CQ252" s="219"/>
      <c r="CR252" s="219"/>
      <c r="CS252" s="219"/>
      <c r="CT252" s="219"/>
      <c r="CU252" s="219"/>
      <c r="CV252" s="219"/>
      <c r="CW252" s="219"/>
      <c r="CX252" s="219"/>
      <c r="CY252" s="219"/>
      <c r="CZ252" s="219"/>
      <c r="DA252" s="219"/>
      <c r="DB252" s="219"/>
      <c r="DC252" s="219"/>
      <c r="DD252" s="219"/>
      <c r="DE252" s="219"/>
      <c r="DF252" s="219"/>
      <c r="DG252" s="219"/>
      <c r="DH252" s="219"/>
      <c r="DI252" s="219"/>
      <c r="DJ252" s="219"/>
      <c r="DK252" s="219"/>
      <c r="DL252" s="219"/>
      <c r="DM252" s="219"/>
      <c r="DN252" s="219"/>
      <c r="DO252" s="219"/>
      <c r="DP252" s="219"/>
      <c r="DQ252" s="219"/>
      <c r="DR252" s="219"/>
      <c r="DS252" s="219"/>
      <c r="DT252" s="219"/>
      <c r="DU252" s="219"/>
      <c r="DV252" s="219"/>
      <c r="DW252" s="219"/>
      <c r="DX252" s="219"/>
      <c r="DY252" s="219"/>
      <c r="DZ252" s="219"/>
      <c r="EA252" s="219"/>
      <c r="EB252" s="219"/>
      <c r="EC252" s="219"/>
      <c r="ED252" s="219"/>
      <c r="EE252" s="219"/>
      <c r="EF252" s="219"/>
      <c r="EG252" s="219"/>
      <c r="EH252" s="219"/>
      <c r="EI252" s="219"/>
      <c r="EJ252" s="219"/>
      <c r="EK252" s="219"/>
      <c r="EL252" s="219"/>
      <c r="EM252" s="219"/>
      <c r="EN252" s="219"/>
      <c r="EO252" s="219"/>
      <c r="EP252" s="219"/>
      <c r="EQ252" s="219"/>
      <c r="ER252" s="219"/>
      <c r="ES252" s="219"/>
      <c r="ET252" s="219"/>
      <c r="EU252" s="219"/>
      <c r="EV252" s="219"/>
      <c r="EW252" s="219"/>
      <c r="EX252" s="219"/>
      <c r="EY252" s="219"/>
      <c r="EZ252" s="219"/>
      <c r="FA252" s="219"/>
      <c r="FB252" s="219"/>
      <c r="FC252" s="219"/>
      <c r="FD252" s="219"/>
      <c r="FE252" s="219"/>
      <c r="FF252" s="219"/>
      <c r="FG252" s="219"/>
      <c r="FH252" s="219"/>
      <c r="FI252" s="219"/>
      <c r="FJ252" s="219"/>
      <c r="FK252" s="219"/>
      <c r="FL252" s="219"/>
      <c r="FM252" s="219"/>
      <c r="FN252" s="219"/>
      <c r="FO252" s="219"/>
      <c r="FP252" s="219"/>
      <c r="FQ252" s="219"/>
      <c r="FR252" s="219"/>
      <c r="FS252" s="219"/>
      <c r="FT252" s="219"/>
      <c r="FU252" s="219"/>
      <c r="FV252" s="219"/>
      <c r="FW252" s="219"/>
      <c r="FX252" s="219"/>
      <c r="FY252" s="219"/>
      <c r="FZ252" s="219"/>
      <c r="GA252" s="219"/>
      <c r="GB252" s="219"/>
      <c r="GC252" s="219"/>
      <c r="GD252" s="219"/>
      <c r="GE252" s="219"/>
      <c r="GF252" s="219"/>
      <c r="GG252" s="219"/>
      <c r="GH252" s="219"/>
      <c r="GI252" s="219"/>
      <c r="GJ252" s="219"/>
      <c r="GK252" s="219"/>
      <c r="GL252" s="219"/>
      <c r="GM252" s="219"/>
      <c r="GN252" s="219"/>
      <c r="GO252" s="219"/>
      <c r="GP252" s="219"/>
      <c r="GQ252" s="219"/>
      <c r="GR252" s="219"/>
      <c r="GS252" s="219"/>
      <c r="GT252" s="219"/>
      <c r="GU252" s="219"/>
      <c r="GV252" s="219"/>
      <c r="GW252" s="219"/>
      <c r="GX252" s="219"/>
      <c r="GY252" s="219"/>
      <c r="GZ252" s="219"/>
      <c r="HA252" s="219"/>
      <c r="HB252" s="219"/>
      <c r="HC252" s="219"/>
      <c r="HD252" s="219"/>
      <c r="HE252" s="219"/>
      <c r="HF252" s="219"/>
      <c r="HG252" s="219"/>
      <c r="HH252" s="219"/>
      <c r="HI252" s="219"/>
      <c r="HJ252" s="219"/>
      <c r="HK252" s="219"/>
      <c r="HL252" s="219"/>
    </row>
    <row r="253" spans="1:220" s="251" customFormat="1">
      <c r="A253" s="258"/>
      <c r="B253" s="258"/>
      <c r="C253" s="258"/>
      <c r="D253" s="258"/>
      <c r="E253" s="258"/>
      <c r="F253" s="258"/>
      <c r="G253" s="259" t="s">
        <v>1151</v>
      </c>
      <c r="H253" s="317">
        <v>76530237</v>
      </c>
      <c r="I253" s="317">
        <v>70996043</v>
      </c>
      <c r="J253" s="216"/>
      <c r="K253" s="219"/>
      <c r="L253" s="219"/>
      <c r="M253" s="219"/>
      <c r="N253" s="219"/>
      <c r="O253" s="219"/>
      <c r="P253" s="219"/>
      <c r="Q253" s="219"/>
      <c r="R253" s="219"/>
      <c r="S253" s="219"/>
      <c r="T253" s="219"/>
      <c r="U253" s="219"/>
      <c r="V253" s="219"/>
      <c r="W253" s="219"/>
      <c r="X253" s="219"/>
      <c r="Y253" s="219"/>
      <c r="Z253" s="219"/>
      <c r="AA253" s="219"/>
      <c r="AB253" s="219"/>
      <c r="AC253" s="219"/>
      <c r="AD253" s="219"/>
      <c r="AE253" s="219"/>
      <c r="AF253" s="219"/>
      <c r="AG253" s="219"/>
      <c r="AH253" s="219"/>
      <c r="AI253" s="219"/>
      <c r="AJ253" s="219"/>
      <c r="AK253" s="219"/>
      <c r="AL253" s="219"/>
      <c r="AM253" s="219"/>
      <c r="AN253" s="219"/>
      <c r="AO253" s="219"/>
      <c r="AP253" s="219"/>
      <c r="AQ253" s="219"/>
      <c r="AR253" s="219"/>
      <c r="AS253" s="219"/>
      <c r="AT253" s="219"/>
      <c r="AU253" s="219"/>
      <c r="AV253" s="219"/>
      <c r="AW253" s="219"/>
      <c r="AX253" s="219"/>
      <c r="AY253" s="219"/>
      <c r="AZ253" s="219"/>
      <c r="BA253" s="219"/>
      <c r="BB253" s="219"/>
      <c r="BC253" s="219"/>
      <c r="BD253" s="219"/>
      <c r="BE253" s="219"/>
      <c r="BF253" s="219"/>
      <c r="BG253" s="219"/>
      <c r="BH253" s="219"/>
      <c r="BI253" s="219"/>
      <c r="BJ253" s="219"/>
      <c r="BK253" s="219"/>
      <c r="BL253" s="219"/>
      <c r="BM253" s="219"/>
      <c r="BN253" s="219"/>
      <c r="BO253" s="219"/>
      <c r="BP253" s="219"/>
      <c r="BQ253" s="219"/>
      <c r="BR253" s="219"/>
      <c r="BS253" s="219"/>
      <c r="BT253" s="219"/>
      <c r="BU253" s="219"/>
      <c r="BV253" s="219"/>
      <c r="BW253" s="219"/>
      <c r="BX253" s="219"/>
      <c r="BY253" s="219"/>
      <c r="BZ253" s="219"/>
      <c r="CA253" s="219"/>
      <c r="CB253" s="219"/>
      <c r="CC253" s="219"/>
      <c r="CD253" s="219"/>
      <c r="CE253" s="219"/>
      <c r="CF253" s="219"/>
      <c r="CG253" s="219"/>
      <c r="CH253" s="219"/>
      <c r="CI253" s="219"/>
      <c r="CJ253" s="219"/>
      <c r="CK253" s="219"/>
      <c r="CL253" s="219"/>
      <c r="CM253" s="219"/>
      <c r="CN253" s="219"/>
      <c r="CO253" s="219"/>
      <c r="CP253" s="219"/>
      <c r="CQ253" s="219"/>
      <c r="CR253" s="219"/>
      <c r="CS253" s="219"/>
      <c r="CT253" s="219"/>
      <c r="CU253" s="219"/>
      <c r="CV253" s="219"/>
      <c r="CW253" s="219"/>
      <c r="CX253" s="219"/>
      <c r="CY253" s="219"/>
      <c r="CZ253" s="219"/>
      <c r="DA253" s="219"/>
      <c r="DB253" s="219"/>
      <c r="DC253" s="219"/>
      <c r="DD253" s="219"/>
      <c r="DE253" s="219"/>
      <c r="DF253" s="219"/>
      <c r="DG253" s="219"/>
      <c r="DH253" s="219"/>
      <c r="DI253" s="219"/>
      <c r="DJ253" s="219"/>
      <c r="DK253" s="219"/>
      <c r="DL253" s="219"/>
      <c r="DM253" s="219"/>
      <c r="DN253" s="219"/>
      <c r="DO253" s="219"/>
      <c r="DP253" s="219"/>
      <c r="DQ253" s="219"/>
      <c r="DR253" s="219"/>
      <c r="DS253" s="219"/>
      <c r="DT253" s="219"/>
      <c r="DU253" s="219"/>
      <c r="DV253" s="219"/>
      <c r="DW253" s="219"/>
      <c r="DX253" s="219"/>
      <c r="DY253" s="219"/>
      <c r="DZ253" s="219"/>
      <c r="EA253" s="219"/>
      <c r="EB253" s="219"/>
      <c r="EC253" s="219"/>
      <c r="ED253" s="219"/>
      <c r="EE253" s="219"/>
      <c r="EF253" s="219"/>
      <c r="EG253" s="219"/>
      <c r="EH253" s="219"/>
      <c r="EI253" s="219"/>
      <c r="EJ253" s="219"/>
      <c r="EK253" s="219"/>
      <c r="EL253" s="219"/>
      <c r="EM253" s="219"/>
      <c r="EN253" s="219"/>
      <c r="EO253" s="219"/>
      <c r="EP253" s="219"/>
      <c r="EQ253" s="219"/>
      <c r="ER253" s="219"/>
      <c r="ES253" s="219"/>
      <c r="ET253" s="219"/>
      <c r="EU253" s="219"/>
      <c r="EV253" s="219"/>
      <c r="EW253" s="219"/>
      <c r="EX253" s="219"/>
      <c r="EY253" s="219"/>
      <c r="EZ253" s="219"/>
      <c r="FA253" s="219"/>
      <c r="FB253" s="219"/>
      <c r="FC253" s="219"/>
      <c r="FD253" s="219"/>
      <c r="FE253" s="219"/>
      <c r="FF253" s="219"/>
      <c r="FG253" s="219"/>
      <c r="FH253" s="219"/>
      <c r="FI253" s="219"/>
      <c r="FJ253" s="219"/>
      <c r="FK253" s="219"/>
      <c r="FL253" s="219"/>
      <c r="FM253" s="219"/>
      <c r="FN253" s="219"/>
      <c r="FO253" s="219"/>
      <c r="FP253" s="219"/>
      <c r="FQ253" s="219"/>
      <c r="FR253" s="219"/>
      <c r="FS253" s="219"/>
      <c r="FT253" s="219"/>
      <c r="FU253" s="219"/>
      <c r="FV253" s="219"/>
      <c r="FW253" s="219"/>
      <c r="FX253" s="219"/>
      <c r="FY253" s="219"/>
      <c r="FZ253" s="219"/>
      <c r="GA253" s="219"/>
      <c r="GB253" s="219"/>
      <c r="GC253" s="219"/>
      <c r="GD253" s="219"/>
      <c r="GE253" s="219"/>
      <c r="GF253" s="219"/>
      <c r="GG253" s="219"/>
      <c r="GH253" s="219"/>
      <c r="GI253" s="219"/>
      <c r="GJ253" s="219"/>
      <c r="GK253" s="219"/>
      <c r="GL253" s="219"/>
      <c r="GM253" s="219"/>
      <c r="GN253" s="219"/>
      <c r="GO253" s="219"/>
      <c r="GP253" s="219"/>
      <c r="GQ253" s="219"/>
      <c r="GR253" s="219"/>
      <c r="GS253" s="219"/>
      <c r="GT253" s="219"/>
      <c r="GU253" s="219"/>
      <c r="GV253" s="219"/>
      <c r="GW253" s="219"/>
      <c r="GX253" s="219"/>
      <c r="GY253" s="219"/>
      <c r="GZ253" s="219"/>
      <c r="HA253" s="219"/>
      <c r="HB253" s="219"/>
      <c r="HC253" s="219"/>
      <c r="HD253" s="219"/>
      <c r="HE253" s="219"/>
      <c r="HF253" s="219"/>
      <c r="HG253" s="219"/>
      <c r="HH253" s="219"/>
      <c r="HI253" s="219"/>
      <c r="HJ253" s="219"/>
      <c r="HK253" s="219"/>
      <c r="HL253" s="219"/>
    </row>
    <row r="254" spans="1:220" s="251" customFormat="1">
      <c r="A254" s="258"/>
      <c r="B254" s="258"/>
      <c r="C254" s="258"/>
      <c r="D254" s="258"/>
      <c r="E254" s="258"/>
      <c r="F254" s="258"/>
      <c r="G254" s="259" t="s">
        <v>1150</v>
      </c>
      <c r="H254" s="318">
        <v>76416236</v>
      </c>
      <c r="I254" s="318">
        <v>70824149</v>
      </c>
      <c r="J254" s="216"/>
      <c r="K254" s="219"/>
      <c r="L254" s="219"/>
      <c r="M254" s="219"/>
      <c r="N254" s="219"/>
      <c r="O254" s="219"/>
      <c r="P254" s="219"/>
      <c r="Q254" s="219"/>
      <c r="R254" s="219"/>
      <c r="S254" s="219"/>
      <c r="T254" s="219"/>
      <c r="U254" s="219"/>
      <c r="V254" s="219"/>
      <c r="W254" s="219"/>
      <c r="X254" s="219"/>
      <c r="Y254" s="219"/>
      <c r="Z254" s="219"/>
      <c r="AA254" s="219"/>
      <c r="AB254" s="219"/>
      <c r="AC254" s="219"/>
      <c r="AD254" s="219"/>
      <c r="AE254" s="219"/>
      <c r="AF254" s="219"/>
      <c r="AG254" s="219"/>
      <c r="AH254" s="219"/>
      <c r="AI254" s="219"/>
      <c r="AJ254" s="219"/>
      <c r="AK254" s="219"/>
      <c r="AL254" s="219"/>
      <c r="AM254" s="219"/>
      <c r="AN254" s="219"/>
      <c r="AO254" s="219"/>
      <c r="AP254" s="219"/>
      <c r="AQ254" s="219"/>
      <c r="AR254" s="219"/>
      <c r="AS254" s="219"/>
      <c r="AT254" s="219"/>
      <c r="AU254" s="219"/>
      <c r="AV254" s="219"/>
      <c r="AW254" s="219"/>
      <c r="AX254" s="219"/>
      <c r="AY254" s="219"/>
      <c r="AZ254" s="219"/>
      <c r="BA254" s="219"/>
      <c r="BB254" s="219"/>
      <c r="BC254" s="219"/>
      <c r="BD254" s="219"/>
      <c r="BE254" s="219"/>
      <c r="BF254" s="219"/>
      <c r="BG254" s="219"/>
      <c r="BH254" s="219"/>
      <c r="BI254" s="219"/>
      <c r="BJ254" s="219"/>
      <c r="BK254" s="219"/>
      <c r="BL254" s="219"/>
      <c r="BM254" s="219"/>
      <c r="BN254" s="219"/>
      <c r="BO254" s="219"/>
      <c r="BP254" s="219"/>
      <c r="BQ254" s="219"/>
      <c r="BR254" s="219"/>
      <c r="BS254" s="219"/>
      <c r="BT254" s="219"/>
      <c r="BU254" s="219"/>
      <c r="BV254" s="219"/>
      <c r="BW254" s="219"/>
      <c r="BX254" s="219"/>
      <c r="BY254" s="219"/>
      <c r="BZ254" s="219"/>
      <c r="CA254" s="219"/>
      <c r="CB254" s="219"/>
      <c r="CC254" s="219"/>
      <c r="CD254" s="219"/>
      <c r="CE254" s="219"/>
      <c r="CF254" s="219"/>
      <c r="CG254" s="219"/>
      <c r="CH254" s="219"/>
      <c r="CI254" s="219"/>
      <c r="CJ254" s="219"/>
      <c r="CK254" s="219"/>
      <c r="CL254" s="219"/>
      <c r="CM254" s="219"/>
      <c r="CN254" s="219"/>
      <c r="CO254" s="219"/>
      <c r="CP254" s="219"/>
      <c r="CQ254" s="219"/>
      <c r="CR254" s="219"/>
      <c r="CS254" s="219"/>
      <c r="CT254" s="219"/>
      <c r="CU254" s="219"/>
      <c r="CV254" s="219"/>
      <c r="CW254" s="219"/>
      <c r="CX254" s="219"/>
      <c r="CY254" s="219"/>
      <c r="CZ254" s="219"/>
      <c r="DA254" s="219"/>
      <c r="DB254" s="219"/>
      <c r="DC254" s="219"/>
      <c r="DD254" s="219"/>
      <c r="DE254" s="219"/>
      <c r="DF254" s="219"/>
      <c r="DG254" s="219"/>
      <c r="DH254" s="219"/>
      <c r="DI254" s="219"/>
      <c r="DJ254" s="219"/>
      <c r="DK254" s="219"/>
      <c r="DL254" s="219"/>
      <c r="DM254" s="219"/>
      <c r="DN254" s="219"/>
      <c r="DO254" s="219"/>
      <c r="DP254" s="219"/>
      <c r="DQ254" s="219"/>
      <c r="DR254" s="219"/>
      <c r="DS254" s="219"/>
      <c r="DT254" s="219"/>
      <c r="DU254" s="219"/>
      <c r="DV254" s="219"/>
      <c r="DW254" s="219"/>
      <c r="DX254" s="219"/>
      <c r="DY254" s="219"/>
      <c r="DZ254" s="219"/>
      <c r="EA254" s="219"/>
      <c r="EB254" s="219"/>
      <c r="EC254" s="219"/>
      <c r="ED254" s="219"/>
      <c r="EE254" s="219"/>
      <c r="EF254" s="219"/>
      <c r="EG254" s="219"/>
      <c r="EH254" s="219"/>
      <c r="EI254" s="219"/>
      <c r="EJ254" s="219"/>
      <c r="EK254" s="219"/>
      <c r="EL254" s="219"/>
      <c r="EM254" s="219"/>
      <c r="EN254" s="219"/>
      <c r="EO254" s="219"/>
      <c r="EP254" s="219"/>
      <c r="EQ254" s="219"/>
      <c r="ER254" s="219"/>
      <c r="ES254" s="219"/>
      <c r="ET254" s="219"/>
      <c r="EU254" s="219"/>
      <c r="EV254" s="219"/>
      <c r="EW254" s="219"/>
      <c r="EX254" s="219"/>
      <c r="EY254" s="219"/>
      <c r="EZ254" s="219"/>
      <c r="FA254" s="219"/>
      <c r="FB254" s="219"/>
      <c r="FC254" s="219"/>
      <c r="FD254" s="219"/>
      <c r="FE254" s="219"/>
      <c r="FF254" s="219"/>
      <c r="FG254" s="219"/>
      <c r="FH254" s="219"/>
      <c r="FI254" s="219"/>
      <c r="FJ254" s="219"/>
      <c r="FK254" s="219"/>
      <c r="FL254" s="219"/>
      <c r="FM254" s="219"/>
      <c r="FN254" s="219"/>
      <c r="FO254" s="219"/>
      <c r="FP254" s="219"/>
      <c r="FQ254" s="219"/>
      <c r="FR254" s="219"/>
      <c r="FS254" s="219"/>
      <c r="FT254" s="219"/>
      <c r="FU254" s="219"/>
      <c r="FV254" s="219"/>
      <c r="FW254" s="219"/>
      <c r="FX254" s="219"/>
      <c r="FY254" s="219"/>
      <c r="FZ254" s="219"/>
      <c r="GA254" s="219"/>
      <c r="GB254" s="219"/>
      <c r="GC254" s="219"/>
      <c r="GD254" s="219"/>
      <c r="GE254" s="219"/>
      <c r="GF254" s="219"/>
      <c r="GG254" s="219"/>
      <c r="GH254" s="219"/>
      <c r="GI254" s="219"/>
      <c r="GJ254" s="219"/>
      <c r="GK254" s="219"/>
      <c r="GL254" s="219"/>
      <c r="GM254" s="219"/>
      <c r="GN254" s="219"/>
      <c r="GO254" s="219"/>
      <c r="GP254" s="219"/>
      <c r="GQ254" s="219"/>
      <c r="GR254" s="219"/>
      <c r="GS254" s="219"/>
      <c r="GT254" s="219"/>
      <c r="GU254" s="219"/>
      <c r="GV254" s="219"/>
      <c r="GW254" s="219"/>
      <c r="GX254" s="219"/>
      <c r="GY254" s="219"/>
      <c r="GZ254" s="219"/>
      <c r="HA254" s="219"/>
      <c r="HB254" s="219"/>
      <c r="HC254" s="219"/>
      <c r="HD254" s="219"/>
      <c r="HE254" s="219"/>
      <c r="HF254" s="219"/>
      <c r="HG254" s="219"/>
      <c r="HH254" s="219"/>
      <c r="HI254" s="219"/>
      <c r="HJ254" s="219"/>
      <c r="HK254" s="219"/>
      <c r="HL254" s="219"/>
    </row>
    <row r="255" spans="1:220" s="251" customFormat="1">
      <c r="A255" s="258"/>
      <c r="B255" s="258"/>
      <c r="C255" s="258"/>
      <c r="D255" s="258"/>
      <c r="E255" s="258"/>
      <c r="F255" s="258"/>
      <c r="G255" s="259" t="s">
        <v>1205</v>
      </c>
      <c r="H255" s="318">
        <v>114001</v>
      </c>
      <c r="I255" s="318">
        <v>171894</v>
      </c>
      <c r="J255" s="216"/>
      <c r="K255" s="219"/>
      <c r="L255" s="219"/>
      <c r="M255" s="219"/>
      <c r="N255" s="219"/>
      <c r="O255" s="219"/>
      <c r="P255" s="219"/>
      <c r="Q255" s="219"/>
      <c r="R255" s="219"/>
      <c r="S255" s="219"/>
      <c r="T255" s="219"/>
      <c r="U255" s="219"/>
      <c r="V255" s="219"/>
      <c r="W255" s="219"/>
      <c r="X255" s="219"/>
      <c r="Y255" s="219"/>
      <c r="Z255" s="219"/>
      <c r="AA255" s="219"/>
      <c r="AB255" s="219"/>
      <c r="AC255" s="219"/>
      <c r="AD255" s="219"/>
      <c r="AE255" s="219"/>
      <c r="AF255" s="219"/>
      <c r="AG255" s="219"/>
      <c r="AH255" s="219"/>
      <c r="AI255" s="219"/>
      <c r="AJ255" s="219"/>
      <c r="AK255" s="219"/>
      <c r="AL255" s="219"/>
      <c r="AM255" s="219"/>
      <c r="AN255" s="219"/>
      <c r="AO255" s="219"/>
      <c r="AP255" s="219"/>
      <c r="AQ255" s="219"/>
      <c r="AR255" s="219"/>
      <c r="AS255" s="219"/>
      <c r="AT255" s="219"/>
      <c r="AU255" s="219"/>
      <c r="AV255" s="219"/>
      <c r="AW255" s="219"/>
      <c r="AX255" s="219"/>
      <c r="AY255" s="219"/>
      <c r="AZ255" s="219"/>
      <c r="BA255" s="219"/>
      <c r="BB255" s="219"/>
      <c r="BC255" s="219"/>
      <c r="BD255" s="219"/>
      <c r="BE255" s="219"/>
      <c r="BF255" s="219"/>
      <c r="BG255" s="219"/>
      <c r="BH255" s="219"/>
      <c r="BI255" s="219"/>
      <c r="BJ255" s="219"/>
      <c r="BK255" s="219"/>
      <c r="BL255" s="219"/>
      <c r="BM255" s="219"/>
      <c r="BN255" s="219"/>
      <c r="BO255" s="219"/>
      <c r="BP255" s="219"/>
      <c r="BQ255" s="219"/>
      <c r="BR255" s="219"/>
      <c r="BS255" s="219"/>
      <c r="BT255" s="219"/>
      <c r="BU255" s="219"/>
      <c r="BV255" s="219"/>
      <c r="BW255" s="219"/>
      <c r="BX255" s="219"/>
      <c r="BY255" s="219"/>
      <c r="BZ255" s="219"/>
      <c r="CA255" s="219"/>
      <c r="CB255" s="219"/>
      <c r="CC255" s="219"/>
      <c r="CD255" s="219"/>
      <c r="CE255" s="219"/>
      <c r="CF255" s="219"/>
      <c r="CG255" s="219"/>
      <c r="CH255" s="219"/>
      <c r="CI255" s="219"/>
      <c r="CJ255" s="219"/>
      <c r="CK255" s="219"/>
      <c r="CL255" s="219"/>
      <c r="CM255" s="219"/>
      <c r="CN255" s="219"/>
      <c r="CO255" s="219"/>
      <c r="CP255" s="219"/>
      <c r="CQ255" s="219"/>
      <c r="CR255" s="219"/>
      <c r="CS255" s="219"/>
      <c r="CT255" s="219"/>
      <c r="CU255" s="219"/>
      <c r="CV255" s="219"/>
      <c r="CW255" s="219"/>
      <c r="CX255" s="219"/>
      <c r="CY255" s="219"/>
      <c r="CZ255" s="219"/>
      <c r="DA255" s="219"/>
      <c r="DB255" s="219"/>
      <c r="DC255" s="219"/>
      <c r="DD255" s="219"/>
      <c r="DE255" s="219"/>
      <c r="DF255" s="219"/>
      <c r="DG255" s="219"/>
      <c r="DH255" s="219"/>
      <c r="DI255" s="219"/>
      <c r="DJ255" s="219"/>
      <c r="DK255" s="219"/>
      <c r="DL255" s="219"/>
      <c r="DM255" s="219"/>
      <c r="DN255" s="219"/>
      <c r="DO255" s="219"/>
      <c r="DP255" s="219"/>
      <c r="DQ255" s="219"/>
      <c r="DR255" s="219"/>
      <c r="DS255" s="219"/>
      <c r="DT255" s="219"/>
      <c r="DU255" s="219"/>
      <c r="DV255" s="219"/>
      <c r="DW255" s="219"/>
      <c r="DX255" s="219"/>
      <c r="DY255" s="219"/>
      <c r="DZ255" s="219"/>
      <c r="EA255" s="219"/>
      <c r="EB255" s="219"/>
      <c r="EC255" s="219"/>
      <c r="ED255" s="219"/>
      <c r="EE255" s="219"/>
      <c r="EF255" s="219"/>
      <c r="EG255" s="219"/>
      <c r="EH255" s="219"/>
      <c r="EI255" s="219"/>
      <c r="EJ255" s="219"/>
      <c r="EK255" s="219"/>
      <c r="EL255" s="219"/>
      <c r="EM255" s="219"/>
      <c r="EN255" s="219"/>
      <c r="EO255" s="219"/>
      <c r="EP255" s="219"/>
      <c r="EQ255" s="219"/>
      <c r="ER255" s="219"/>
      <c r="ES255" s="219"/>
      <c r="ET255" s="219"/>
      <c r="EU255" s="219"/>
      <c r="EV255" s="219"/>
      <c r="EW255" s="219"/>
      <c r="EX255" s="219"/>
      <c r="EY255" s="219"/>
      <c r="EZ255" s="219"/>
      <c r="FA255" s="219"/>
      <c r="FB255" s="219"/>
      <c r="FC255" s="219"/>
      <c r="FD255" s="219"/>
      <c r="FE255" s="219"/>
      <c r="FF255" s="219"/>
      <c r="FG255" s="219"/>
      <c r="FH255" s="219"/>
      <c r="FI255" s="219"/>
      <c r="FJ255" s="219"/>
      <c r="FK255" s="219"/>
      <c r="FL255" s="219"/>
      <c r="FM255" s="219"/>
      <c r="FN255" s="219"/>
      <c r="FO255" s="219"/>
      <c r="FP255" s="219"/>
      <c r="FQ255" s="219"/>
      <c r="FR255" s="219"/>
      <c r="FS255" s="219"/>
      <c r="FT255" s="219"/>
      <c r="FU255" s="219"/>
      <c r="FV255" s="219"/>
      <c r="FW255" s="219"/>
      <c r="FX255" s="219"/>
      <c r="FY255" s="219"/>
      <c r="FZ255" s="219"/>
      <c r="GA255" s="219"/>
      <c r="GB255" s="219"/>
      <c r="GC255" s="219"/>
      <c r="GD255" s="219"/>
      <c r="GE255" s="219"/>
      <c r="GF255" s="219"/>
      <c r="GG255" s="219"/>
      <c r="GH255" s="219"/>
      <c r="GI255" s="219"/>
      <c r="GJ255" s="219"/>
      <c r="GK255" s="219"/>
      <c r="GL255" s="219"/>
      <c r="GM255" s="219"/>
      <c r="GN255" s="219"/>
      <c r="GO255" s="219"/>
      <c r="GP255" s="219"/>
      <c r="GQ255" s="219"/>
      <c r="GR255" s="219"/>
      <c r="GS255" s="219"/>
      <c r="GT255" s="219"/>
      <c r="GU255" s="219"/>
      <c r="GV255" s="219"/>
      <c r="GW255" s="219"/>
      <c r="GX255" s="219"/>
      <c r="GY255" s="219"/>
      <c r="GZ255" s="219"/>
      <c r="HA255" s="219"/>
      <c r="HB255" s="219"/>
      <c r="HC255" s="219"/>
      <c r="HD255" s="219"/>
      <c r="HE255" s="219"/>
      <c r="HF255" s="219"/>
      <c r="HG255" s="219"/>
      <c r="HH255" s="219"/>
      <c r="HI255" s="219"/>
      <c r="HJ255" s="219"/>
      <c r="HK255" s="219"/>
      <c r="HL255" s="219"/>
    </row>
    <row r="256" spans="1:220" s="251" customFormat="1">
      <c r="A256" s="258"/>
      <c r="B256" s="258"/>
      <c r="C256" s="258"/>
      <c r="D256" s="258"/>
      <c r="E256" s="258"/>
      <c r="F256" s="258"/>
      <c r="G256" s="259"/>
      <c r="H256" s="260"/>
      <c r="I256" s="260"/>
      <c r="J256" s="216"/>
      <c r="K256" s="219"/>
      <c r="L256" s="219"/>
      <c r="M256" s="219"/>
      <c r="N256" s="219"/>
      <c r="O256" s="219"/>
      <c r="P256" s="219"/>
      <c r="Q256" s="219"/>
      <c r="R256" s="219"/>
      <c r="S256" s="219"/>
      <c r="T256" s="219"/>
      <c r="U256" s="219"/>
      <c r="V256" s="219"/>
      <c r="W256" s="219"/>
      <c r="X256" s="219"/>
      <c r="Y256" s="219"/>
      <c r="Z256" s="219"/>
      <c r="AA256" s="219"/>
      <c r="AB256" s="219"/>
      <c r="AC256" s="219"/>
      <c r="AD256" s="219"/>
      <c r="AE256" s="219"/>
      <c r="AF256" s="219"/>
      <c r="AG256" s="219"/>
      <c r="AH256" s="219"/>
      <c r="AI256" s="219"/>
      <c r="AJ256" s="219"/>
      <c r="AK256" s="219"/>
      <c r="AL256" s="219"/>
      <c r="AM256" s="219"/>
      <c r="AN256" s="219"/>
      <c r="AO256" s="219"/>
      <c r="AP256" s="219"/>
      <c r="AQ256" s="219"/>
      <c r="AR256" s="219"/>
      <c r="AS256" s="219"/>
      <c r="AT256" s="219"/>
      <c r="AU256" s="219"/>
      <c r="AV256" s="219"/>
      <c r="AW256" s="219"/>
      <c r="AX256" s="219"/>
      <c r="AY256" s="219"/>
      <c r="AZ256" s="219"/>
      <c r="BA256" s="219"/>
      <c r="BB256" s="219"/>
      <c r="BC256" s="219"/>
      <c r="BD256" s="219"/>
      <c r="BE256" s="219"/>
      <c r="BF256" s="219"/>
      <c r="BG256" s="219"/>
      <c r="BH256" s="219"/>
      <c r="BI256" s="219"/>
      <c r="BJ256" s="219"/>
      <c r="BK256" s="219"/>
      <c r="BL256" s="219"/>
      <c r="BM256" s="219"/>
      <c r="BN256" s="219"/>
      <c r="BO256" s="219"/>
      <c r="BP256" s="219"/>
      <c r="BQ256" s="219"/>
      <c r="BR256" s="219"/>
      <c r="BS256" s="219"/>
      <c r="BT256" s="219"/>
      <c r="BU256" s="219"/>
      <c r="BV256" s="219"/>
      <c r="BW256" s="219"/>
      <c r="BX256" s="219"/>
      <c r="BY256" s="219"/>
      <c r="BZ256" s="219"/>
      <c r="CA256" s="219"/>
      <c r="CB256" s="219"/>
      <c r="CC256" s="219"/>
      <c r="CD256" s="219"/>
      <c r="CE256" s="219"/>
      <c r="CF256" s="219"/>
      <c r="CG256" s="219"/>
      <c r="CH256" s="219"/>
      <c r="CI256" s="219"/>
      <c r="CJ256" s="219"/>
      <c r="CK256" s="219"/>
      <c r="CL256" s="219"/>
      <c r="CM256" s="219"/>
      <c r="CN256" s="219"/>
      <c r="CO256" s="219"/>
      <c r="CP256" s="219"/>
      <c r="CQ256" s="219"/>
      <c r="CR256" s="219"/>
      <c r="CS256" s="219"/>
      <c r="CT256" s="219"/>
      <c r="CU256" s="219"/>
      <c r="CV256" s="219"/>
      <c r="CW256" s="219"/>
      <c r="CX256" s="219"/>
      <c r="CY256" s="219"/>
      <c r="CZ256" s="219"/>
      <c r="DA256" s="219"/>
      <c r="DB256" s="219"/>
      <c r="DC256" s="219"/>
      <c r="DD256" s="219"/>
      <c r="DE256" s="219"/>
      <c r="DF256" s="219"/>
      <c r="DG256" s="219"/>
      <c r="DH256" s="219"/>
      <c r="DI256" s="219"/>
      <c r="DJ256" s="219"/>
      <c r="DK256" s="219"/>
      <c r="DL256" s="219"/>
      <c r="DM256" s="219"/>
      <c r="DN256" s="219"/>
      <c r="DO256" s="219"/>
      <c r="DP256" s="219"/>
      <c r="DQ256" s="219"/>
      <c r="DR256" s="219"/>
      <c r="DS256" s="219"/>
      <c r="DT256" s="219"/>
      <c r="DU256" s="219"/>
      <c r="DV256" s="219"/>
      <c r="DW256" s="219"/>
      <c r="DX256" s="219"/>
      <c r="DY256" s="219"/>
      <c r="DZ256" s="219"/>
      <c r="EA256" s="219"/>
      <c r="EB256" s="219"/>
      <c r="EC256" s="219"/>
      <c r="ED256" s="219"/>
      <c r="EE256" s="219"/>
      <c r="EF256" s="219"/>
      <c r="EG256" s="219"/>
      <c r="EH256" s="219"/>
      <c r="EI256" s="219"/>
      <c r="EJ256" s="219"/>
      <c r="EK256" s="219"/>
      <c r="EL256" s="219"/>
      <c r="EM256" s="219"/>
      <c r="EN256" s="219"/>
      <c r="EO256" s="219"/>
      <c r="EP256" s="219"/>
      <c r="EQ256" s="219"/>
      <c r="ER256" s="219"/>
      <c r="ES256" s="219"/>
      <c r="ET256" s="219"/>
      <c r="EU256" s="219"/>
      <c r="EV256" s="219"/>
      <c r="EW256" s="219"/>
      <c r="EX256" s="219"/>
      <c r="EY256" s="219"/>
      <c r="EZ256" s="219"/>
      <c r="FA256" s="219"/>
      <c r="FB256" s="219"/>
      <c r="FC256" s="219"/>
      <c r="FD256" s="219"/>
      <c r="FE256" s="219"/>
      <c r="FF256" s="219"/>
      <c r="FG256" s="219"/>
      <c r="FH256" s="219"/>
      <c r="FI256" s="219"/>
      <c r="FJ256" s="219"/>
      <c r="FK256" s="219"/>
      <c r="FL256" s="219"/>
      <c r="FM256" s="219"/>
      <c r="FN256" s="219"/>
      <c r="FO256" s="219"/>
      <c r="FP256" s="219"/>
      <c r="FQ256" s="219"/>
      <c r="FR256" s="219"/>
      <c r="FS256" s="219"/>
      <c r="FT256" s="219"/>
      <c r="FU256" s="219"/>
      <c r="FV256" s="219"/>
      <c r="FW256" s="219"/>
      <c r="FX256" s="219"/>
      <c r="FY256" s="219"/>
      <c r="FZ256" s="219"/>
      <c r="GA256" s="219"/>
      <c r="GB256" s="219"/>
      <c r="GC256" s="219"/>
      <c r="GD256" s="219"/>
      <c r="GE256" s="219"/>
      <c r="GF256" s="219"/>
      <c r="GG256" s="219"/>
      <c r="GH256" s="219"/>
      <c r="GI256" s="219"/>
      <c r="GJ256" s="219"/>
      <c r="GK256" s="219"/>
      <c r="GL256" s="219"/>
      <c r="GM256" s="219"/>
      <c r="GN256" s="219"/>
      <c r="GO256" s="219"/>
      <c r="GP256" s="219"/>
      <c r="GQ256" s="219"/>
      <c r="GR256" s="219"/>
      <c r="GS256" s="219"/>
      <c r="GT256" s="219"/>
      <c r="GU256" s="219"/>
      <c r="GV256" s="219"/>
      <c r="GW256" s="219"/>
      <c r="GX256" s="219"/>
      <c r="GY256" s="219"/>
      <c r="GZ256" s="219"/>
      <c r="HA256" s="219"/>
      <c r="HB256" s="219"/>
      <c r="HC256" s="219"/>
      <c r="HD256" s="219"/>
      <c r="HE256" s="219"/>
      <c r="HF256" s="219"/>
      <c r="HG256" s="219"/>
      <c r="HH256" s="219"/>
      <c r="HI256" s="219"/>
      <c r="HJ256" s="219"/>
      <c r="HK256" s="219"/>
      <c r="HL256" s="219"/>
    </row>
    <row r="257" spans="1:220" s="251" customFormat="1">
      <c r="A257" s="258"/>
      <c r="B257" s="258"/>
      <c r="C257" s="258"/>
      <c r="D257" s="258"/>
      <c r="E257" s="258"/>
      <c r="F257" s="258"/>
      <c r="G257" s="259"/>
      <c r="H257" s="260"/>
      <c r="I257" s="260"/>
      <c r="J257" s="216"/>
      <c r="K257" s="219"/>
      <c r="L257" s="219"/>
      <c r="M257" s="219"/>
      <c r="N257" s="219"/>
      <c r="O257" s="219"/>
      <c r="P257" s="219"/>
      <c r="Q257" s="219"/>
      <c r="R257" s="219"/>
      <c r="S257" s="219"/>
      <c r="T257" s="219"/>
      <c r="U257" s="219"/>
      <c r="V257" s="219"/>
      <c r="W257" s="219"/>
      <c r="X257" s="219"/>
      <c r="Y257" s="219"/>
      <c r="Z257" s="219"/>
      <c r="AA257" s="219"/>
      <c r="AB257" s="219"/>
      <c r="AC257" s="219"/>
      <c r="AD257" s="219"/>
      <c r="AE257" s="219"/>
      <c r="AF257" s="219"/>
      <c r="AG257" s="219"/>
      <c r="AH257" s="219"/>
      <c r="AI257" s="219"/>
      <c r="AJ257" s="219"/>
      <c r="AK257" s="219"/>
      <c r="AL257" s="219"/>
      <c r="AM257" s="219"/>
      <c r="AN257" s="219"/>
      <c r="AO257" s="219"/>
      <c r="AP257" s="219"/>
      <c r="AQ257" s="219"/>
      <c r="AR257" s="219"/>
      <c r="AS257" s="219"/>
      <c r="AT257" s="219"/>
      <c r="AU257" s="219"/>
      <c r="AV257" s="219"/>
      <c r="AW257" s="219"/>
      <c r="AX257" s="219"/>
      <c r="AY257" s="219"/>
      <c r="AZ257" s="219"/>
      <c r="BA257" s="219"/>
      <c r="BB257" s="219"/>
      <c r="BC257" s="219"/>
      <c r="BD257" s="219"/>
      <c r="BE257" s="219"/>
      <c r="BF257" s="219"/>
      <c r="BG257" s="219"/>
      <c r="BH257" s="219"/>
      <c r="BI257" s="219"/>
      <c r="BJ257" s="219"/>
      <c r="BK257" s="219"/>
      <c r="BL257" s="219"/>
      <c r="BM257" s="219"/>
      <c r="BN257" s="219"/>
      <c r="BO257" s="219"/>
      <c r="BP257" s="219"/>
      <c r="BQ257" s="219"/>
      <c r="BR257" s="219"/>
      <c r="BS257" s="219"/>
      <c r="BT257" s="219"/>
      <c r="BU257" s="219"/>
      <c r="BV257" s="219"/>
      <c r="BW257" s="219"/>
      <c r="BX257" s="219"/>
      <c r="BY257" s="219"/>
      <c r="BZ257" s="219"/>
      <c r="CA257" s="219"/>
      <c r="CB257" s="219"/>
      <c r="CC257" s="219"/>
      <c r="CD257" s="219"/>
      <c r="CE257" s="219"/>
      <c r="CF257" s="219"/>
      <c r="CG257" s="219"/>
      <c r="CH257" s="219"/>
      <c r="CI257" s="219"/>
      <c r="CJ257" s="219"/>
      <c r="CK257" s="219"/>
      <c r="CL257" s="219"/>
      <c r="CM257" s="219"/>
      <c r="CN257" s="219"/>
      <c r="CO257" s="219"/>
      <c r="CP257" s="219"/>
      <c r="CQ257" s="219"/>
      <c r="CR257" s="219"/>
      <c r="CS257" s="219"/>
      <c r="CT257" s="219"/>
      <c r="CU257" s="219"/>
      <c r="CV257" s="219"/>
      <c r="CW257" s="219"/>
      <c r="CX257" s="219"/>
      <c r="CY257" s="219"/>
      <c r="CZ257" s="219"/>
      <c r="DA257" s="219"/>
      <c r="DB257" s="219"/>
      <c r="DC257" s="219"/>
      <c r="DD257" s="219"/>
      <c r="DE257" s="219"/>
      <c r="DF257" s="219"/>
      <c r="DG257" s="219"/>
      <c r="DH257" s="219"/>
      <c r="DI257" s="219"/>
      <c r="DJ257" s="219"/>
      <c r="DK257" s="219"/>
      <c r="DL257" s="219"/>
      <c r="DM257" s="219"/>
      <c r="DN257" s="219"/>
      <c r="DO257" s="219"/>
      <c r="DP257" s="219"/>
      <c r="DQ257" s="219"/>
      <c r="DR257" s="219"/>
      <c r="DS257" s="219"/>
      <c r="DT257" s="219"/>
      <c r="DU257" s="219"/>
      <c r="DV257" s="219"/>
      <c r="DW257" s="219"/>
      <c r="DX257" s="219"/>
      <c r="DY257" s="219"/>
      <c r="DZ257" s="219"/>
      <c r="EA257" s="219"/>
      <c r="EB257" s="219"/>
      <c r="EC257" s="219"/>
      <c r="ED257" s="219"/>
      <c r="EE257" s="219"/>
      <c r="EF257" s="219"/>
      <c r="EG257" s="219"/>
      <c r="EH257" s="219"/>
      <c r="EI257" s="219"/>
      <c r="EJ257" s="219"/>
      <c r="EK257" s="219"/>
      <c r="EL257" s="219"/>
      <c r="EM257" s="219"/>
      <c r="EN257" s="219"/>
      <c r="EO257" s="219"/>
      <c r="EP257" s="219"/>
      <c r="EQ257" s="219"/>
      <c r="ER257" s="219"/>
      <c r="ES257" s="219"/>
      <c r="ET257" s="219"/>
      <c r="EU257" s="219"/>
      <c r="EV257" s="219"/>
      <c r="EW257" s="219"/>
      <c r="EX257" s="219"/>
      <c r="EY257" s="219"/>
      <c r="EZ257" s="219"/>
      <c r="FA257" s="219"/>
      <c r="FB257" s="219"/>
      <c r="FC257" s="219"/>
      <c r="FD257" s="219"/>
      <c r="FE257" s="219"/>
      <c r="FF257" s="219"/>
      <c r="FG257" s="219"/>
      <c r="FH257" s="219"/>
      <c r="FI257" s="219"/>
      <c r="FJ257" s="219"/>
      <c r="FK257" s="219"/>
      <c r="FL257" s="219"/>
      <c r="FM257" s="219"/>
      <c r="FN257" s="219"/>
      <c r="FO257" s="219"/>
      <c r="FP257" s="219"/>
      <c r="FQ257" s="219"/>
      <c r="FR257" s="219"/>
      <c r="FS257" s="219"/>
      <c r="FT257" s="219"/>
      <c r="FU257" s="219"/>
      <c r="FV257" s="219"/>
      <c r="FW257" s="219"/>
      <c r="FX257" s="219"/>
      <c r="FY257" s="219"/>
      <c r="FZ257" s="219"/>
      <c r="GA257" s="219"/>
      <c r="GB257" s="219"/>
      <c r="GC257" s="219"/>
      <c r="GD257" s="219"/>
      <c r="GE257" s="219"/>
      <c r="GF257" s="219"/>
      <c r="GG257" s="219"/>
      <c r="GH257" s="219"/>
      <c r="GI257" s="219"/>
      <c r="GJ257" s="219"/>
      <c r="GK257" s="219"/>
      <c r="GL257" s="219"/>
      <c r="GM257" s="219"/>
      <c r="GN257" s="219"/>
      <c r="GO257" s="219"/>
      <c r="GP257" s="219"/>
      <c r="GQ257" s="219"/>
      <c r="GR257" s="219"/>
      <c r="GS257" s="219"/>
      <c r="GT257" s="219"/>
      <c r="GU257" s="219"/>
      <c r="GV257" s="219"/>
      <c r="GW257" s="219"/>
      <c r="GX257" s="219"/>
      <c r="GY257" s="219"/>
      <c r="GZ257" s="219"/>
      <c r="HA257" s="219"/>
      <c r="HB257" s="219"/>
      <c r="HC257" s="219"/>
      <c r="HD257" s="219"/>
      <c r="HE257" s="219"/>
      <c r="HF257" s="219"/>
      <c r="HG257" s="219"/>
      <c r="HH257" s="219"/>
      <c r="HI257" s="219"/>
      <c r="HJ257" s="219"/>
      <c r="HK257" s="219"/>
      <c r="HL257" s="219"/>
    </row>
    <row r="258" spans="1:220" s="251" customFormat="1">
      <c r="A258" s="258"/>
      <c r="B258" s="258"/>
      <c r="C258" s="258"/>
      <c r="D258" s="258"/>
      <c r="E258" s="258"/>
      <c r="F258" s="258"/>
      <c r="G258" s="259"/>
      <c r="H258" s="260"/>
      <c r="I258" s="260"/>
      <c r="J258" s="216"/>
      <c r="K258" s="219"/>
      <c r="L258" s="219"/>
      <c r="M258" s="219"/>
      <c r="N258" s="219"/>
      <c r="O258" s="219"/>
      <c r="P258" s="219"/>
      <c r="Q258" s="219"/>
      <c r="R258" s="219"/>
      <c r="S258" s="219"/>
      <c r="T258" s="219"/>
      <c r="U258" s="219"/>
      <c r="V258" s="219"/>
      <c r="W258" s="219"/>
      <c r="X258" s="219"/>
      <c r="Y258" s="219"/>
      <c r="Z258" s="219"/>
      <c r="AA258" s="219"/>
      <c r="AB258" s="219"/>
      <c r="AC258" s="219"/>
      <c r="AD258" s="219"/>
      <c r="AE258" s="219"/>
      <c r="AF258" s="219"/>
      <c r="AG258" s="219"/>
      <c r="AH258" s="219"/>
      <c r="AI258" s="219"/>
      <c r="AJ258" s="219"/>
      <c r="AK258" s="219"/>
      <c r="AL258" s="219"/>
      <c r="AM258" s="219"/>
      <c r="AN258" s="219"/>
      <c r="AO258" s="219"/>
      <c r="AP258" s="219"/>
      <c r="AQ258" s="219"/>
      <c r="AR258" s="219"/>
      <c r="AS258" s="219"/>
      <c r="AT258" s="219"/>
      <c r="AU258" s="219"/>
      <c r="AV258" s="219"/>
      <c r="AW258" s="219"/>
      <c r="AX258" s="219"/>
      <c r="AY258" s="219"/>
      <c r="AZ258" s="219"/>
      <c r="BA258" s="219"/>
      <c r="BB258" s="219"/>
      <c r="BC258" s="219"/>
      <c r="BD258" s="219"/>
      <c r="BE258" s="219"/>
      <c r="BF258" s="219"/>
      <c r="BG258" s="219"/>
      <c r="BH258" s="219"/>
      <c r="BI258" s="219"/>
      <c r="BJ258" s="219"/>
      <c r="BK258" s="219"/>
      <c r="BL258" s="219"/>
      <c r="BM258" s="219"/>
      <c r="BN258" s="219"/>
      <c r="BO258" s="219"/>
      <c r="BP258" s="219"/>
      <c r="BQ258" s="219"/>
      <c r="BR258" s="219"/>
      <c r="BS258" s="219"/>
      <c r="BT258" s="219"/>
      <c r="BU258" s="219"/>
      <c r="BV258" s="219"/>
      <c r="BW258" s="219"/>
      <c r="BX258" s="219"/>
      <c r="BY258" s="219"/>
      <c r="BZ258" s="219"/>
      <c r="CA258" s="219"/>
      <c r="CB258" s="219"/>
      <c r="CC258" s="219"/>
      <c r="CD258" s="219"/>
      <c r="CE258" s="219"/>
      <c r="CF258" s="219"/>
      <c r="CG258" s="219"/>
      <c r="CH258" s="219"/>
      <c r="CI258" s="219"/>
      <c r="CJ258" s="219"/>
      <c r="CK258" s="219"/>
      <c r="CL258" s="219"/>
      <c r="CM258" s="219"/>
      <c r="CN258" s="219"/>
      <c r="CO258" s="219"/>
      <c r="CP258" s="219"/>
      <c r="CQ258" s="219"/>
      <c r="CR258" s="219"/>
      <c r="CS258" s="219"/>
      <c r="CT258" s="219"/>
      <c r="CU258" s="219"/>
      <c r="CV258" s="219"/>
      <c r="CW258" s="219"/>
      <c r="CX258" s="219"/>
      <c r="CY258" s="219"/>
      <c r="CZ258" s="219"/>
      <c r="DA258" s="219"/>
      <c r="DB258" s="219"/>
      <c r="DC258" s="219"/>
      <c r="DD258" s="219"/>
      <c r="DE258" s="219"/>
      <c r="DF258" s="219"/>
      <c r="DG258" s="219"/>
      <c r="DH258" s="219"/>
      <c r="DI258" s="219"/>
      <c r="DJ258" s="219"/>
      <c r="DK258" s="219"/>
      <c r="DL258" s="219"/>
      <c r="DM258" s="219"/>
      <c r="DN258" s="219"/>
      <c r="DO258" s="219"/>
      <c r="DP258" s="219"/>
      <c r="DQ258" s="219"/>
      <c r="DR258" s="219"/>
      <c r="DS258" s="219"/>
      <c r="DT258" s="219"/>
      <c r="DU258" s="219"/>
      <c r="DV258" s="219"/>
      <c r="DW258" s="219"/>
      <c r="DX258" s="219"/>
      <c r="DY258" s="219"/>
      <c r="DZ258" s="219"/>
      <c r="EA258" s="219"/>
      <c r="EB258" s="219"/>
      <c r="EC258" s="219"/>
      <c r="ED258" s="219"/>
      <c r="EE258" s="219"/>
      <c r="EF258" s="219"/>
      <c r="EG258" s="219"/>
      <c r="EH258" s="219"/>
      <c r="EI258" s="219"/>
      <c r="EJ258" s="219"/>
      <c r="EK258" s="219"/>
      <c r="EL258" s="219"/>
      <c r="EM258" s="219"/>
      <c r="EN258" s="219"/>
      <c r="EO258" s="219"/>
      <c r="EP258" s="219"/>
      <c r="EQ258" s="219"/>
      <c r="ER258" s="219"/>
      <c r="ES258" s="219"/>
      <c r="ET258" s="219"/>
      <c r="EU258" s="219"/>
      <c r="EV258" s="219"/>
      <c r="EW258" s="219"/>
      <c r="EX258" s="219"/>
      <c r="EY258" s="219"/>
      <c r="EZ258" s="219"/>
      <c r="FA258" s="219"/>
      <c r="FB258" s="219"/>
      <c r="FC258" s="219"/>
      <c r="FD258" s="219"/>
      <c r="FE258" s="219"/>
      <c r="FF258" s="219"/>
      <c r="FG258" s="219"/>
      <c r="FH258" s="219"/>
      <c r="FI258" s="219"/>
      <c r="FJ258" s="219"/>
      <c r="FK258" s="219"/>
      <c r="FL258" s="219"/>
      <c r="FM258" s="219"/>
      <c r="FN258" s="219"/>
      <c r="FO258" s="219"/>
      <c r="FP258" s="219"/>
      <c r="FQ258" s="219"/>
      <c r="FR258" s="219"/>
      <c r="FS258" s="219"/>
      <c r="FT258" s="219"/>
      <c r="FU258" s="219"/>
      <c r="FV258" s="219"/>
      <c r="FW258" s="219"/>
      <c r="FX258" s="219"/>
      <c r="FY258" s="219"/>
      <c r="FZ258" s="219"/>
      <c r="GA258" s="219"/>
      <c r="GB258" s="219"/>
      <c r="GC258" s="219"/>
      <c r="GD258" s="219"/>
      <c r="GE258" s="219"/>
      <c r="GF258" s="219"/>
      <c r="GG258" s="219"/>
      <c r="GH258" s="219"/>
      <c r="GI258" s="219"/>
      <c r="GJ258" s="219"/>
      <c r="GK258" s="219"/>
      <c r="GL258" s="219"/>
      <c r="GM258" s="219"/>
      <c r="GN258" s="219"/>
      <c r="GO258" s="219"/>
      <c r="GP258" s="219"/>
      <c r="GQ258" s="219"/>
      <c r="GR258" s="219"/>
      <c r="GS258" s="219"/>
      <c r="GT258" s="219"/>
      <c r="GU258" s="219"/>
      <c r="GV258" s="219"/>
      <c r="GW258" s="219"/>
      <c r="GX258" s="219"/>
      <c r="GY258" s="219"/>
      <c r="GZ258" s="219"/>
      <c r="HA258" s="219"/>
      <c r="HB258" s="219"/>
      <c r="HC258" s="219"/>
      <c r="HD258" s="219"/>
      <c r="HE258" s="219"/>
      <c r="HF258" s="219"/>
      <c r="HG258" s="219"/>
      <c r="HH258" s="219"/>
      <c r="HI258" s="219"/>
      <c r="HJ258" s="219"/>
      <c r="HK258" s="219"/>
      <c r="HL258" s="219"/>
    </row>
    <row r="259" spans="1:220" s="251" customFormat="1">
      <c r="A259" s="258"/>
      <c r="B259" s="258"/>
      <c r="C259" s="258"/>
      <c r="D259" s="258"/>
      <c r="E259" s="258"/>
      <c r="F259" s="258"/>
      <c r="G259" s="259"/>
      <c r="H259" s="260"/>
      <c r="I259" s="260"/>
      <c r="J259" s="216"/>
      <c r="K259" s="219"/>
      <c r="L259" s="219"/>
      <c r="M259" s="219"/>
      <c r="N259" s="219"/>
      <c r="O259" s="219"/>
      <c r="P259" s="219"/>
      <c r="Q259" s="219"/>
      <c r="R259" s="219"/>
      <c r="S259" s="219"/>
      <c r="T259" s="219"/>
      <c r="U259" s="219"/>
      <c r="V259" s="219"/>
      <c r="W259" s="219"/>
      <c r="X259" s="219"/>
      <c r="Y259" s="219"/>
      <c r="Z259" s="219"/>
      <c r="AA259" s="219"/>
      <c r="AB259" s="219"/>
      <c r="AC259" s="219"/>
      <c r="AD259" s="219"/>
      <c r="AE259" s="219"/>
      <c r="AF259" s="219"/>
      <c r="AG259" s="219"/>
      <c r="AH259" s="219"/>
      <c r="AI259" s="219"/>
      <c r="AJ259" s="219"/>
      <c r="AK259" s="219"/>
      <c r="AL259" s="219"/>
      <c r="AM259" s="219"/>
      <c r="AN259" s="219"/>
      <c r="AO259" s="219"/>
      <c r="AP259" s="219"/>
      <c r="AQ259" s="219"/>
      <c r="AR259" s="219"/>
      <c r="AS259" s="219"/>
      <c r="AT259" s="219"/>
      <c r="AU259" s="219"/>
      <c r="AV259" s="219"/>
      <c r="AW259" s="219"/>
      <c r="AX259" s="219"/>
      <c r="AY259" s="219"/>
      <c r="AZ259" s="219"/>
      <c r="BA259" s="219"/>
      <c r="BB259" s="219"/>
      <c r="BC259" s="219"/>
      <c r="BD259" s="219"/>
      <c r="BE259" s="219"/>
      <c r="BF259" s="219"/>
      <c r="BG259" s="219"/>
      <c r="BH259" s="219"/>
      <c r="BI259" s="219"/>
      <c r="BJ259" s="219"/>
      <c r="BK259" s="219"/>
      <c r="BL259" s="219"/>
      <c r="BM259" s="219"/>
      <c r="BN259" s="219"/>
      <c r="BO259" s="219"/>
      <c r="BP259" s="219"/>
      <c r="BQ259" s="219"/>
      <c r="BR259" s="219"/>
      <c r="BS259" s="219"/>
      <c r="BT259" s="219"/>
      <c r="BU259" s="219"/>
      <c r="BV259" s="219"/>
      <c r="BW259" s="219"/>
      <c r="BX259" s="219"/>
      <c r="BY259" s="219"/>
      <c r="BZ259" s="219"/>
      <c r="CA259" s="219"/>
      <c r="CB259" s="219"/>
      <c r="CC259" s="219"/>
      <c r="CD259" s="219"/>
      <c r="CE259" s="219"/>
      <c r="CF259" s="219"/>
      <c r="CG259" s="219"/>
      <c r="CH259" s="219"/>
      <c r="CI259" s="219"/>
      <c r="CJ259" s="219"/>
      <c r="CK259" s="219"/>
      <c r="CL259" s="219"/>
      <c r="CM259" s="219"/>
      <c r="CN259" s="219"/>
      <c r="CO259" s="219"/>
      <c r="CP259" s="219"/>
      <c r="CQ259" s="219"/>
      <c r="CR259" s="219"/>
      <c r="CS259" s="219"/>
      <c r="CT259" s="219"/>
      <c r="CU259" s="219"/>
      <c r="CV259" s="219"/>
      <c r="CW259" s="219"/>
      <c r="CX259" s="219"/>
      <c r="CY259" s="219"/>
      <c r="CZ259" s="219"/>
      <c r="DA259" s="219"/>
      <c r="DB259" s="219"/>
      <c r="DC259" s="219"/>
      <c r="DD259" s="219"/>
      <c r="DE259" s="219"/>
      <c r="DF259" s="219"/>
      <c r="DG259" s="219"/>
      <c r="DH259" s="219"/>
      <c r="DI259" s="219"/>
      <c r="DJ259" s="219"/>
      <c r="DK259" s="219"/>
      <c r="DL259" s="219"/>
      <c r="DM259" s="219"/>
      <c r="DN259" s="219"/>
      <c r="DO259" s="219"/>
      <c r="DP259" s="219"/>
      <c r="DQ259" s="219"/>
      <c r="DR259" s="219"/>
      <c r="DS259" s="219"/>
      <c r="DT259" s="219"/>
      <c r="DU259" s="219"/>
      <c r="DV259" s="219"/>
      <c r="DW259" s="219"/>
      <c r="DX259" s="219"/>
      <c r="DY259" s="219"/>
      <c r="DZ259" s="219"/>
      <c r="EA259" s="219"/>
      <c r="EB259" s="219"/>
      <c r="EC259" s="219"/>
      <c r="ED259" s="219"/>
      <c r="EE259" s="219"/>
      <c r="EF259" s="219"/>
      <c r="EG259" s="219"/>
      <c r="EH259" s="219"/>
      <c r="EI259" s="219"/>
      <c r="EJ259" s="219"/>
      <c r="EK259" s="219"/>
      <c r="EL259" s="219"/>
      <c r="EM259" s="219"/>
      <c r="EN259" s="219"/>
      <c r="EO259" s="219"/>
      <c r="EP259" s="219"/>
      <c r="EQ259" s="219"/>
      <c r="ER259" s="219"/>
      <c r="ES259" s="219"/>
      <c r="ET259" s="219"/>
      <c r="EU259" s="219"/>
      <c r="EV259" s="219"/>
      <c r="EW259" s="219"/>
      <c r="EX259" s="219"/>
      <c r="EY259" s="219"/>
      <c r="EZ259" s="219"/>
      <c r="FA259" s="219"/>
      <c r="FB259" s="219"/>
      <c r="FC259" s="219"/>
      <c r="FD259" s="219"/>
      <c r="FE259" s="219"/>
      <c r="FF259" s="219"/>
      <c r="FG259" s="219"/>
      <c r="FH259" s="219"/>
      <c r="FI259" s="219"/>
      <c r="FJ259" s="219"/>
      <c r="FK259" s="219"/>
      <c r="FL259" s="219"/>
      <c r="FM259" s="219"/>
      <c r="FN259" s="219"/>
      <c r="FO259" s="219"/>
      <c r="FP259" s="219"/>
      <c r="FQ259" s="219"/>
      <c r="FR259" s="219"/>
      <c r="FS259" s="219"/>
      <c r="FT259" s="219"/>
      <c r="FU259" s="219"/>
      <c r="FV259" s="219"/>
      <c r="FW259" s="219"/>
      <c r="FX259" s="219"/>
      <c r="FY259" s="219"/>
      <c r="FZ259" s="219"/>
      <c r="GA259" s="219"/>
      <c r="GB259" s="219"/>
      <c r="GC259" s="219"/>
      <c r="GD259" s="219"/>
      <c r="GE259" s="219"/>
      <c r="GF259" s="219"/>
      <c r="GG259" s="219"/>
      <c r="GH259" s="219"/>
      <c r="GI259" s="219"/>
      <c r="GJ259" s="219"/>
      <c r="GK259" s="219"/>
      <c r="GL259" s="219"/>
      <c r="GM259" s="219"/>
      <c r="GN259" s="219"/>
      <c r="GO259" s="219"/>
      <c r="GP259" s="219"/>
      <c r="GQ259" s="219"/>
      <c r="GR259" s="219"/>
      <c r="GS259" s="219"/>
      <c r="GT259" s="219"/>
      <c r="GU259" s="219"/>
      <c r="GV259" s="219"/>
      <c r="GW259" s="219"/>
      <c r="GX259" s="219"/>
      <c r="GY259" s="219"/>
      <c r="GZ259" s="219"/>
      <c r="HA259" s="219"/>
      <c r="HB259" s="219"/>
      <c r="HC259" s="219"/>
      <c r="HD259" s="219"/>
      <c r="HE259" s="219"/>
      <c r="HF259" s="219"/>
      <c r="HG259" s="219"/>
      <c r="HH259" s="219"/>
      <c r="HI259" s="219"/>
      <c r="HJ259" s="219"/>
      <c r="HK259" s="219"/>
      <c r="HL259" s="219"/>
    </row>
    <row r="260" spans="1:220" s="251" customFormat="1">
      <c r="A260" s="258"/>
      <c r="B260" s="258"/>
      <c r="C260" s="258"/>
      <c r="D260" s="258"/>
      <c r="E260" s="258"/>
      <c r="F260" s="258"/>
      <c r="G260" s="259"/>
      <c r="H260" s="260"/>
      <c r="I260" s="260"/>
      <c r="J260" s="216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9"/>
      <c r="AD260" s="219"/>
      <c r="AE260" s="219"/>
      <c r="AF260" s="219"/>
      <c r="AG260" s="219"/>
      <c r="AH260" s="219"/>
      <c r="AI260" s="219"/>
      <c r="AJ260" s="219"/>
      <c r="AK260" s="219"/>
      <c r="AL260" s="219"/>
      <c r="AM260" s="219"/>
      <c r="AN260" s="219"/>
      <c r="AO260" s="219"/>
      <c r="AP260" s="219"/>
      <c r="AQ260" s="219"/>
      <c r="AR260" s="219"/>
      <c r="AS260" s="219"/>
      <c r="AT260" s="219"/>
      <c r="AU260" s="219"/>
      <c r="AV260" s="219"/>
      <c r="AW260" s="219"/>
      <c r="AX260" s="219"/>
      <c r="AY260" s="219"/>
      <c r="AZ260" s="219"/>
      <c r="BA260" s="219"/>
      <c r="BB260" s="219"/>
      <c r="BC260" s="219"/>
      <c r="BD260" s="219"/>
      <c r="BE260" s="219"/>
      <c r="BF260" s="219"/>
      <c r="BG260" s="219"/>
      <c r="BH260" s="219"/>
      <c r="BI260" s="219"/>
      <c r="BJ260" s="219"/>
      <c r="BK260" s="219"/>
      <c r="BL260" s="219"/>
      <c r="BM260" s="219"/>
      <c r="BN260" s="219"/>
      <c r="BO260" s="219"/>
      <c r="BP260" s="219"/>
      <c r="BQ260" s="219"/>
      <c r="BR260" s="219"/>
      <c r="BS260" s="219"/>
      <c r="BT260" s="219"/>
      <c r="BU260" s="219"/>
      <c r="BV260" s="219"/>
      <c r="BW260" s="219"/>
      <c r="BX260" s="219"/>
      <c r="BY260" s="219"/>
      <c r="BZ260" s="219"/>
      <c r="CA260" s="219"/>
      <c r="CB260" s="219"/>
      <c r="CC260" s="219"/>
      <c r="CD260" s="219"/>
      <c r="CE260" s="219"/>
      <c r="CF260" s="219"/>
      <c r="CG260" s="219"/>
      <c r="CH260" s="219"/>
      <c r="CI260" s="219"/>
      <c r="CJ260" s="219"/>
      <c r="CK260" s="219"/>
      <c r="CL260" s="219"/>
      <c r="CM260" s="219"/>
      <c r="CN260" s="219"/>
      <c r="CO260" s="219"/>
      <c r="CP260" s="219"/>
      <c r="CQ260" s="219"/>
      <c r="CR260" s="219"/>
      <c r="CS260" s="219"/>
      <c r="CT260" s="219"/>
      <c r="CU260" s="219"/>
      <c r="CV260" s="219"/>
      <c r="CW260" s="219"/>
      <c r="CX260" s="219"/>
      <c r="CY260" s="219"/>
      <c r="CZ260" s="219"/>
      <c r="DA260" s="219"/>
      <c r="DB260" s="219"/>
      <c r="DC260" s="219"/>
      <c r="DD260" s="219"/>
      <c r="DE260" s="219"/>
      <c r="DF260" s="219"/>
      <c r="DG260" s="219"/>
      <c r="DH260" s="219"/>
      <c r="DI260" s="219"/>
      <c r="DJ260" s="219"/>
      <c r="DK260" s="219"/>
      <c r="DL260" s="219"/>
      <c r="DM260" s="219"/>
      <c r="DN260" s="219"/>
      <c r="DO260" s="219"/>
      <c r="DP260" s="219"/>
      <c r="DQ260" s="219"/>
      <c r="DR260" s="219"/>
      <c r="DS260" s="219"/>
      <c r="DT260" s="219"/>
      <c r="DU260" s="219"/>
      <c r="DV260" s="219"/>
      <c r="DW260" s="219"/>
      <c r="DX260" s="219"/>
      <c r="DY260" s="219"/>
      <c r="DZ260" s="219"/>
      <c r="EA260" s="219"/>
      <c r="EB260" s="219"/>
      <c r="EC260" s="219"/>
      <c r="ED260" s="219"/>
      <c r="EE260" s="219"/>
      <c r="EF260" s="219"/>
      <c r="EG260" s="219"/>
      <c r="EH260" s="219"/>
      <c r="EI260" s="219"/>
      <c r="EJ260" s="219"/>
      <c r="EK260" s="219"/>
      <c r="EL260" s="219"/>
      <c r="EM260" s="219"/>
      <c r="EN260" s="219"/>
      <c r="EO260" s="219"/>
      <c r="EP260" s="219"/>
      <c r="EQ260" s="219"/>
      <c r="ER260" s="219"/>
      <c r="ES260" s="219"/>
      <c r="ET260" s="219"/>
      <c r="EU260" s="219"/>
      <c r="EV260" s="219"/>
      <c r="EW260" s="219"/>
      <c r="EX260" s="219"/>
      <c r="EY260" s="219"/>
      <c r="EZ260" s="219"/>
      <c r="FA260" s="219"/>
      <c r="FB260" s="219"/>
      <c r="FC260" s="219"/>
      <c r="FD260" s="219"/>
      <c r="FE260" s="219"/>
      <c r="FF260" s="219"/>
      <c r="FG260" s="219"/>
      <c r="FH260" s="219"/>
      <c r="FI260" s="219"/>
      <c r="FJ260" s="219"/>
      <c r="FK260" s="219"/>
      <c r="FL260" s="219"/>
      <c r="FM260" s="219"/>
      <c r="FN260" s="219"/>
      <c r="FO260" s="219"/>
      <c r="FP260" s="219"/>
      <c r="FQ260" s="219"/>
      <c r="FR260" s="219"/>
      <c r="FS260" s="219"/>
      <c r="FT260" s="219"/>
      <c r="FU260" s="219"/>
      <c r="FV260" s="219"/>
      <c r="FW260" s="219"/>
      <c r="FX260" s="219"/>
      <c r="FY260" s="219"/>
      <c r="FZ260" s="219"/>
      <c r="GA260" s="219"/>
      <c r="GB260" s="219"/>
      <c r="GC260" s="219"/>
      <c r="GD260" s="219"/>
      <c r="GE260" s="219"/>
      <c r="GF260" s="219"/>
      <c r="GG260" s="219"/>
      <c r="GH260" s="219"/>
      <c r="GI260" s="219"/>
      <c r="GJ260" s="219"/>
      <c r="GK260" s="219"/>
      <c r="GL260" s="219"/>
      <c r="GM260" s="219"/>
      <c r="GN260" s="219"/>
      <c r="GO260" s="219"/>
      <c r="GP260" s="219"/>
      <c r="GQ260" s="219"/>
      <c r="GR260" s="219"/>
      <c r="GS260" s="219"/>
      <c r="GT260" s="219"/>
      <c r="GU260" s="219"/>
      <c r="GV260" s="219"/>
      <c r="GW260" s="219"/>
      <c r="GX260" s="219"/>
      <c r="GY260" s="219"/>
      <c r="GZ260" s="219"/>
      <c r="HA260" s="219"/>
      <c r="HB260" s="219"/>
      <c r="HC260" s="219"/>
      <c r="HD260" s="219"/>
      <c r="HE260" s="219"/>
      <c r="HF260" s="219"/>
      <c r="HG260" s="219"/>
      <c r="HH260" s="219"/>
      <c r="HI260" s="219"/>
      <c r="HJ260" s="219"/>
      <c r="HK260" s="219"/>
      <c r="HL260" s="219"/>
    </row>
    <row r="261" spans="1:220" s="251" customFormat="1">
      <c r="A261" s="258"/>
      <c r="B261" s="258"/>
      <c r="C261" s="258"/>
      <c r="D261" s="258"/>
      <c r="E261" s="258"/>
      <c r="F261" s="258"/>
      <c r="G261" s="259"/>
      <c r="H261" s="260"/>
      <c r="I261" s="260"/>
      <c r="J261" s="216"/>
      <c r="K261" s="219"/>
      <c r="L261" s="219"/>
      <c r="M261" s="219"/>
      <c r="N261" s="219"/>
      <c r="O261" s="219"/>
      <c r="P261" s="219"/>
      <c r="Q261" s="219"/>
      <c r="R261" s="219"/>
      <c r="S261" s="219"/>
      <c r="T261" s="219"/>
      <c r="U261" s="219"/>
      <c r="V261" s="219"/>
      <c r="W261" s="219"/>
      <c r="X261" s="219"/>
      <c r="Y261" s="219"/>
      <c r="Z261" s="219"/>
      <c r="AA261" s="219"/>
      <c r="AB261" s="219"/>
      <c r="AC261" s="219"/>
      <c r="AD261" s="219"/>
      <c r="AE261" s="219"/>
      <c r="AF261" s="219"/>
      <c r="AG261" s="219"/>
      <c r="AH261" s="219"/>
      <c r="AI261" s="219"/>
      <c r="AJ261" s="219"/>
      <c r="AK261" s="219"/>
      <c r="AL261" s="219"/>
      <c r="AM261" s="219"/>
      <c r="AN261" s="219"/>
      <c r="AO261" s="219"/>
      <c r="AP261" s="219"/>
      <c r="AQ261" s="219"/>
      <c r="AR261" s="219"/>
      <c r="AS261" s="219"/>
      <c r="AT261" s="219"/>
      <c r="AU261" s="219"/>
      <c r="AV261" s="219"/>
      <c r="AW261" s="219"/>
      <c r="AX261" s="219"/>
      <c r="AY261" s="219"/>
      <c r="AZ261" s="219"/>
      <c r="BA261" s="219"/>
      <c r="BB261" s="219"/>
      <c r="BC261" s="219"/>
      <c r="BD261" s="219"/>
      <c r="BE261" s="219"/>
      <c r="BF261" s="219"/>
      <c r="BG261" s="219"/>
      <c r="BH261" s="219"/>
      <c r="BI261" s="219"/>
      <c r="BJ261" s="219"/>
      <c r="BK261" s="219"/>
      <c r="BL261" s="219"/>
      <c r="BM261" s="219"/>
      <c r="BN261" s="219"/>
      <c r="BO261" s="219"/>
      <c r="BP261" s="219"/>
      <c r="BQ261" s="219"/>
      <c r="BR261" s="219"/>
      <c r="BS261" s="219"/>
      <c r="BT261" s="219"/>
      <c r="BU261" s="219"/>
      <c r="BV261" s="219"/>
      <c r="BW261" s="219"/>
      <c r="BX261" s="219"/>
      <c r="BY261" s="219"/>
      <c r="BZ261" s="219"/>
      <c r="CA261" s="219"/>
      <c r="CB261" s="219"/>
      <c r="CC261" s="219"/>
      <c r="CD261" s="219"/>
      <c r="CE261" s="219"/>
      <c r="CF261" s="219"/>
      <c r="CG261" s="219"/>
      <c r="CH261" s="219"/>
      <c r="CI261" s="219"/>
      <c r="CJ261" s="219"/>
      <c r="CK261" s="219"/>
      <c r="CL261" s="219"/>
      <c r="CM261" s="219"/>
      <c r="CN261" s="219"/>
      <c r="CO261" s="219"/>
      <c r="CP261" s="219"/>
      <c r="CQ261" s="219"/>
      <c r="CR261" s="219"/>
      <c r="CS261" s="219"/>
      <c r="CT261" s="219"/>
      <c r="CU261" s="219"/>
      <c r="CV261" s="219"/>
      <c r="CW261" s="219"/>
      <c r="CX261" s="219"/>
      <c r="CY261" s="219"/>
      <c r="CZ261" s="219"/>
      <c r="DA261" s="219"/>
      <c r="DB261" s="219"/>
      <c r="DC261" s="219"/>
      <c r="DD261" s="219"/>
      <c r="DE261" s="219"/>
      <c r="DF261" s="219"/>
      <c r="DG261" s="219"/>
      <c r="DH261" s="219"/>
      <c r="DI261" s="219"/>
      <c r="DJ261" s="219"/>
      <c r="DK261" s="219"/>
      <c r="DL261" s="219"/>
      <c r="DM261" s="219"/>
      <c r="DN261" s="219"/>
      <c r="DO261" s="219"/>
      <c r="DP261" s="219"/>
      <c r="DQ261" s="219"/>
      <c r="DR261" s="219"/>
      <c r="DS261" s="219"/>
      <c r="DT261" s="219"/>
      <c r="DU261" s="219"/>
      <c r="DV261" s="219"/>
      <c r="DW261" s="219"/>
      <c r="DX261" s="219"/>
      <c r="DY261" s="219"/>
      <c r="DZ261" s="219"/>
      <c r="EA261" s="219"/>
      <c r="EB261" s="219"/>
      <c r="EC261" s="219"/>
      <c r="ED261" s="219"/>
      <c r="EE261" s="219"/>
      <c r="EF261" s="219"/>
      <c r="EG261" s="219"/>
      <c r="EH261" s="219"/>
      <c r="EI261" s="219"/>
      <c r="EJ261" s="219"/>
      <c r="EK261" s="219"/>
      <c r="EL261" s="219"/>
      <c r="EM261" s="219"/>
      <c r="EN261" s="219"/>
      <c r="EO261" s="219"/>
      <c r="EP261" s="219"/>
      <c r="EQ261" s="219"/>
      <c r="ER261" s="219"/>
      <c r="ES261" s="219"/>
      <c r="ET261" s="219"/>
      <c r="EU261" s="219"/>
      <c r="EV261" s="219"/>
      <c r="EW261" s="219"/>
      <c r="EX261" s="219"/>
      <c r="EY261" s="219"/>
      <c r="EZ261" s="219"/>
      <c r="FA261" s="219"/>
      <c r="FB261" s="219"/>
      <c r="FC261" s="219"/>
      <c r="FD261" s="219"/>
      <c r="FE261" s="219"/>
      <c r="FF261" s="219"/>
      <c r="FG261" s="219"/>
      <c r="FH261" s="219"/>
      <c r="FI261" s="219"/>
      <c r="FJ261" s="219"/>
      <c r="FK261" s="219"/>
      <c r="FL261" s="219"/>
      <c r="FM261" s="219"/>
      <c r="FN261" s="219"/>
      <c r="FO261" s="219"/>
      <c r="FP261" s="219"/>
      <c r="FQ261" s="219"/>
      <c r="FR261" s="219"/>
      <c r="FS261" s="219"/>
      <c r="FT261" s="219"/>
      <c r="FU261" s="219"/>
      <c r="FV261" s="219"/>
      <c r="FW261" s="219"/>
      <c r="FX261" s="219"/>
      <c r="FY261" s="219"/>
      <c r="FZ261" s="219"/>
      <c r="GA261" s="219"/>
      <c r="GB261" s="219"/>
      <c r="GC261" s="219"/>
      <c r="GD261" s="219"/>
      <c r="GE261" s="219"/>
      <c r="GF261" s="219"/>
      <c r="GG261" s="219"/>
      <c r="GH261" s="219"/>
      <c r="GI261" s="219"/>
      <c r="GJ261" s="219"/>
      <c r="GK261" s="219"/>
      <c r="GL261" s="219"/>
      <c r="GM261" s="219"/>
      <c r="GN261" s="219"/>
      <c r="GO261" s="219"/>
      <c r="GP261" s="219"/>
      <c r="GQ261" s="219"/>
      <c r="GR261" s="219"/>
      <c r="GS261" s="219"/>
      <c r="GT261" s="219"/>
      <c r="GU261" s="219"/>
      <c r="GV261" s="219"/>
      <c r="GW261" s="219"/>
      <c r="GX261" s="219"/>
      <c r="GY261" s="219"/>
      <c r="GZ261" s="219"/>
      <c r="HA261" s="219"/>
      <c r="HB261" s="219"/>
      <c r="HC261" s="219"/>
      <c r="HD261" s="219"/>
      <c r="HE261" s="219"/>
      <c r="HF261" s="219"/>
      <c r="HG261" s="219"/>
      <c r="HH261" s="219"/>
      <c r="HI261" s="219"/>
      <c r="HJ261" s="219"/>
      <c r="HK261" s="219"/>
      <c r="HL261" s="219"/>
    </row>
    <row r="262" spans="1:220" s="251" customFormat="1">
      <c r="A262" s="258"/>
      <c r="B262" s="258"/>
      <c r="C262" s="258"/>
      <c r="D262" s="258"/>
      <c r="E262" s="258"/>
      <c r="F262" s="258"/>
      <c r="G262" s="259"/>
      <c r="H262" s="260"/>
      <c r="I262" s="260"/>
      <c r="J262" s="216"/>
      <c r="K262" s="219"/>
      <c r="L262" s="219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219"/>
      <c r="Y262" s="219"/>
      <c r="Z262" s="219"/>
      <c r="AA262" s="219"/>
      <c r="AB262" s="219"/>
      <c r="AC262" s="219"/>
      <c r="AD262" s="219"/>
      <c r="AE262" s="219"/>
      <c r="AF262" s="219"/>
      <c r="AG262" s="219"/>
      <c r="AH262" s="219"/>
      <c r="AI262" s="219"/>
      <c r="AJ262" s="219"/>
      <c r="AK262" s="219"/>
      <c r="AL262" s="219"/>
      <c r="AM262" s="219"/>
      <c r="AN262" s="219"/>
      <c r="AO262" s="219"/>
      <c r="AP262" s="219"/>
      <c r="AQ262" s="219"/>
      <c r="AR262" s="219"/>
      <c r="AS262" s="219"/>
      <c r="AT262" s="219"/>
      <c r="AU262" s="219"/>
      <c r="AV262" s="219"/>
      <c r="AW262" s="219"/>
      <c r="AX262" s="219"/>
      <c r="AY262" s="219"/>
      <c r="AZ262" s="219"/>
      <c r="BA262" s="219"/>
      <c r="BB262" s="219"/>
      <c r="BC262" s="219"/>
      <c r="BD262" s="219"/>
      <c r="BE262" s="219"/>
      <c r="BF262" s="219"/>
      <c r="BG262" s="219"/>
      <c r="BH262" s="219"/>
      <c r="BI262" s="219"/>
      <c r="BJ262" s="219"/>
      <c r="BK262" s="219"/>
      <c r="BL262" s="219"/>
      <c r="BM262" s="219"/>
      <c r="BN262" s="219"/>
      <c r="BO262" s="219"/>
      <c r="BP262" s="219"/>
      <c r="BQ262" s="219"/>
      <c r="BR262" s="219"/>
      <c r="BS262" s="219"/>
      <c r="BT262" s="219"/>
      <c r="BU262" s="219"/>
      <c r="BV262" s="219"/>
      <c r="BW262" s="219"/>
      <c r="BX262" s="219"/>
      <c r="BY262" s="219"/>
      <c r="BZ262" s="219"/>
      <c r="CA262" s="219"/>
      <c r="CB262" s="219"/>
      <c r="CC262" s="219"/>
      <c r="CD262" s="219"/>
      <c r="CE262" s="219"/>
      <c r="CF262" s="219"/>
      <c r="CG262" s="219"/>
      <c r="CH262" s="219"/>
      <c r="CI262" s="219"/>
      <c r="CJ262" s="219"/>
      <c r="CK262" s="219"/>
      <c r="CL262" s="219"/>
      <c r="CM262" s="219"/>
      <c r="CN262" s="219"/>
      <c r="CO262" s="219"/>
      <c r="CP262" s="219"/>
      <c r="CQ262" s="219"/>
      <c r="CR262" s="219"/>
      <c r="CS262" s="219"/>
      <c r="CT262" s="219"/>
      <c r="CU262" s="219"/>
      <c r="CV262" s="219"/>
      <c r="CW262" s="219"/>
      <c r="CX262" s="219"/>
      <c r="CY262" s="219"/>
      <c r="CZ262" s="219"/>
      <c r="DA262" s="219"/>
      <c r="DB262" s="219"/>
      <c r="DC262" s="219"/>
      <c r="DD262" s="219"/>
      <c r="DE262" s="219"/>
      <c r="DF262" s="219"/>
      <c r="DG262" s="219"/>
      <c r="DH262" s="219"/>
      <c r="DI262" s="219"/>
      <c r="DJ262" s="219"/>
      <c r="DK262" s="219"/>
      <c r="DL262" s="219"/>
      <c r="DM262" s="219"/>
      <c r="DN262" s="219"/>
      <c r="DO262" s="219"/>
      <c r="DP262" s="219"/>
      <c r="DQ262" s="219"/>
      <c r="DR262" s="219"/>
      <c r="DS262" s="219"/>
      <c r="DT262" s="219"/>
      <c r="DU262" s="219"/>
      <c r="DV262" s="219"/>
      <c r="DW262" s="219"/>
      <c r="DX262" s="219"/>
      <c r="DY262" s="219"/>
      <c r="DZ262" s="219"/>
      <c r="EA262" s="219"/>
      <c r="EB262" s="219"/>
      <c r="EC262" s="219"/>
      <c r="ED262" s="219"/>
      <c r="EE262" s="219"/>
      <c r="EF262" s="219"/>
      <c r="EG262" s="219"/>
      <c r="EH262" s="219"/>
      <c r="EI262" s="219"/>
      <c r="EJ262" s="219"/>
      <c r="EK262" s="219"/>
      <c r="EL262" s="219"/>
      <c r="EM262" s="219"/>
      <c r="EN262" s="219"/>
      <c r="EO262" s="219"/>
      <c r="EP262" s="219"/>
      <c r="EQ262" s="219"/>
      <c r="ER262" s="219"/>
      <c r="ES262" s="219"/>
      <c r="ET262" s="219"/>
      <c r="EU262" s="219"/>
      <c r="EV262" s="219"/>
      <c r="EW262" s="219"/>
      <c r="EX262" s="219"/>
      <c r="EY262" s="219"/>
      <c r="EZ262" s="219"/>
      <c r="FA262" s="219"/>
      <c r="FB262" s="219"/>
      <c r="FC262" s="219"/>
      <c r="FD262" s="219"/>
      <c r="FE262" s="219"/>
      <c r="FF262" s="219"/>
      <c r="FG262" s="219"/>
      <c r="FH262" s="219"/>
      <c r="FI262" s="219"/>
      <c r="FJ262" s="219"/>
      <c r="FK262" s="219"/>
      <c r="FL262" s="219"/>
      <c r="FM262" s="219"/>
      <c r="FN262" s="219"/>
      <c r="FO262" s="219"/>
      <c r="FP262" s="219"/>
      <c r="FQ262" s="219"/>
      <c r="FR262" s="219"/>
      <c r="FS262" s="219"/>
      <c r="FT262" s="219"/>
      <c r="FU262" s="219"/>
      <c r="FV262" s="219"/>
      <c r="FW262" s="219"/>
      <c r="FX262" s="219"/>
      <c r="FY262" s="219"/>
      <c r="FZ262" s="219"/>
      <c r="GA262" s="219"/>
      <c r="GB262" s="219"/>
      <c r="GC262" s="219"/>
      <c r="GD262" s="219"/>
      <c r="GE262" s="219"/>
      <c r="GF262" s="219"/>
      <c r="GG262" s="219"/>
      <c r="GH262" s="219"/>
      <c r="GI262" s="219"/>
      <c r="GJ262" s="219"/>
      <c r="GK262" s="219"/>
      <c r="GL262" s="219"/>
      <c r="GM262" s="219"/>
      <c r="GN262" s="219"/>
      <c r="GO262" s="219"/>
      <c r="GP262" s="219"/>
      <c r="GQ262" s="219"/>
      <c r="GR262" s="219"/>
      <c r="GS262" s="219"/>
      <c r="GT262" s="219"/>
      <c r="GU262" s="219"/>
      <c r="GV262" s="219"/>
      <c r="GW262" s="219"/>
      <c r="GX262" s="219"/>
      <c r="GY262" s="219"/>
      <c r="GZ262" s="219"/>
      <c r="HA262" s="219"/>
      <c r="HB262" s="219"/>
      <c r="HC262" s="219"/>
      <c r="HD262" s="219"/>
      <c r="HE262" s="219"/>
      <c r="HF262" s="219"/>
      <c r="HG262" s="219"/>
      <c r="HH262" s="219"/>
      <c r="HI262" s="219"/>
      <c r="HJ262" s="219"/>
      <c r="HK262" s="219"/>
      <c r="HL262" s="219"/>
    </row>
    <row r="263" spans="1:220" s="251" customFormat="1">
      <c r="A263" s="258"/>
      <c r="B263" s="258"/>
      <c r="C263" s="258"/>
      <c r="D263" s="258"/>
      <c r="E263" s="258"/>
      <c r="F263" s="258"/>
      <c r="G263" s="259"/>
      <c r="H263" s="260"/>
      <c r="I263" s="260"/>
      <c r="J263" s="216"/>
      <c r="K263" s="219"/>
      <c r="L263" s="219"/>
      <c r="M263" s="219"/>
      <c r="N263" s="219"/>
      <c r="O263" s="219"/>
      <c r="P263" s="219"/>
      <c r="Q263" s="219"/>
      <c r="R263" s="219"/>
      <c r="S263" s="219"/>
      <c r="T263" s="219"/>
      <c r="U263" s="219"/>
      <c r="V263" s="219"/>
      <c r="W263" s="219"/>
      <c r="X263" s="219"/>
      <c r="Y263" s="219"/>
      <c r="Z263" s="219"/>
      <c r="AA263" s="219"/>
      <c r="AB263" s="219"/>
      <c r="AC263" s="219"/>
      <c r="AD263" s="219"/>
      <c r="AE263" s="219"/>
      <c r="AF263" s="219"/>
      <c r="AG263" s="219"/>
      <c r="AH263" s="219"/>
      <c r="AI263" s="219"/>
      <c r="AJ263" s="219"/>
      <c r="AK263" s="219"/>
      <c r="AL263" s="219"/>
      <c r="AM263" s="219"/>
      <c r="AN263" s="219"/>
      <c r="AO263" s="219"/>
      <c r="AP263" s="219"/>
      <c r="AQ263" s="219"/>
      <c r="AR263" s="219"/>
      <c r="AS263" s="219"/>
      <c r="AT263" s="219"/>
      <c r="AU263" s="219"/>
      <c r="AV263" s="219"/>
      <c r="AW263" s="219"/>
      <c r="AX263" s="219"/>
      <c r="AY263" s="219"/>
      <c r="AZ263" s="219"/>
      <c r="BA263" s="219"/>
      <c r="BB263" s="219"/>
      <c r="BC263" s="219"/>
      <c r="BD263" s="219"/>
      <c r="BE263" s="219"/>
      <c r="BF263" s="219"/>
      <c r="BG263" s="219"/>
      <c r="BH263" s="219"/>
      <c r="BI263" s="219"/>
      <c r="BJ263" s="219"/>
      <c r="BK263" s="219"/>
      <c r="BL263" s="219"/>
      <c r="BM263" s="219"/>
      <c r="BN263" s="219"/>
      <c r="BO263" s="219"/>
      <c r="BP263" s="219"/>
      <c r="BQ263" s="219"/>
      <c r="BR263" s="219"/>
      <c r="BS263" s="219"/>
      <c r="BT263" s="219"/>
      <c r="BU263" s="219"/>
      <c r="BV263" s="219"/>
      <c r="BW263" s="219"/>
      <c r="BX263" s="219"/>
      <c r="BY263" s="219"/>
      <c r="BZ263" s="219"/>
      <c r="CA263" s="219"/>
      <c r="CB263" s="219"/>
      <c r="CC263" s="219"/>
      <c r="CD263" s="219"/>
      <c r="CE263" s="219"/>
      <c r="CF263" s="219"/>
      <c r="CG263" s="219"/>
      <c r="CH263" s="219"/>
      <c r="CI263" s="219"/>
      <c r="CJ263" s="219"/>
      <c r="CK263" s="219"/>
      <c r="CL263" s="219"/>
      <c r="CM263" s="219"/>
      <c r="CN263" s="219"/>
      <c r="CO263" s="219"/>
      <c r="CP263" s="219"/>
      <c r="CQ263" s="219"/>
      <c r="CR263" s="219"/>
      <c r="CS263" s="219"/>
      <c r="CT263" s="219"/>
      <c r="CU263" s="219"/>
      <c r="CV263" s="219"/>
      <c r="CW263" s="219"/>
      <c r="CX263" s="219"/>
      <c r="CY263" s="219"/>
      <c r="CZ263" s="219"/>
      <c r="DA263" s="219"/>
      <c r="DB263" s="219"/>
      <c r="DC263" s="219"/>
      <c r="DD263" s="219"/>
      <c r="DE263" s="219"/>
      <c r="DF263" s="219"/>
      <c r="DG263" s="219"/>
      <c r="DH263" s="219"/>
      <c r="DI263" s="219"/>
      <c r="DJ263" s="219"/>
      <c r="DK263" s="219"/>
      <c r="DL263" s="219"/>
      <c r="DM263" s="219"/>
      <c r="DN263" s="219"/>
      <c r="DO263" s="219"/>
      <c r="DP263" s="219"/>
      <c r="DQ263" s="219"/>
      <c r="DR263" s="219"/>
      <c r="DS263" s="219"/>
      <c r="DT263" s="219"/>
      <c r="DU263" s="219"/>
      <c r="DV263" s="219"/>
      <c r="DW263" s="219"/>
      <c r="DX263" s="219"/>
      <c r="DY263" s="219"/>
      <c r="DZ263" s="219"/>
      <c r="EA263" s="219"/>
      <c r="EB263" s="219"/>
      <c r="EC263" s="219"/>
      <c r="ED263" s="219"/>
      <c r="EE263" s="219"/>
      <c r="EF263" s="219"/>
      <c r="EG263" s="219"/>
      <c r="EH263" s="219"/>
      <c r="EI263" s="219"/>
      <c r="EJ263" s="219"/>
      <c r="EK263" s="219"/>
      <c r="EL263" s="219"/>
      <c r="EM263" s="219"/>
      <c r="EN263" s="219"/>
      <c r="EO263" s="219"/>
      <c r="EP263" s="219"/>
      <c r="EQ263" s="219"/>
      <c r="ER263" s="219"/>
      <c r="ES263" s="219"/>
      <c r="ET263" s="219"/>
      <c r="EU263" s="219"/>
      <c r="EV263" s="219"/>
      <c r="EW263" s="219"/>
      <c r="EX263" s="219"/>
      <c r="EY263" s="219"/>
      <c r="EZ263" s="219"/>
      <c r="FA263" s="219"/>
      <c r="FB263" s="219"/>
      <c r="FC263" s="219"/>
      <c r="FD263" s="219"/>
      <c r="FE263" s="219"/>
      <c r="FF263" s="219"/>
      <c r="FG263" s="219"/>
      <c r="FH263" s="219"/>
      <c r="FI263" s="219"/>
      <c r="FJ263" s="219"/>
      <c r="FK263" s="219"/>
      <c r="FL263" s="219"/>
      <c r="FM263" s="219"/>
      <c r="FN263" s="219"/>
      <c r="FO263" s="219"/>
      <c r="FP263" s="219"/>
      <c r="FQ263" s="219"/>
      <c r="FR263" s="219"/>
      <c r="FS263" s="219"/>
      <c r="FT263" s="219"/>
      <c r="FU263" s="219"/>
      <c r="FV263" s="219"/>
      <c r="FW263" s="219"/>
      <c r="FX263" s="219"/>
      <c r="FY263" s="219"/>
      <c r="FZ263" s="219"/>
      <c r="GA263" s="219"/>
      <c r="GB263" s="219"/>
      <c r="GC263" s="219"/>
      <c r="GD263" s="219"/>
      <c r="GE263" s="219"/>
      <c r="GF263" s="219"/>
      <c r="GG263" s="219"/>
      <c r="GH263" s="219"/>
      <c r="GI263" s="219"/>
      <c r="GJ263" s="219"/>
      <c r="GK263" s="219"/>
      <c r="GL263" s="219"/>
      <c r="GM263" s="219"/>
      <c r="GN263" s="219"/>
      <c r="GO263" s="219"/>
      <c r="GP263" s="219"/>
      <c r="GQ263" s="219"/>
      <c r="GR263" s="219"/>
      <c r="GS263" s="219"/>
      <c r="GT263" s="219"/>
      <c r="GU263" s="219"/>
      <c r="GV263" s="219"/>
      <c r="GW263" s="219"/>
      <c r="GX263" s="219"/>
      <c r="GY263" s="219"/>
      <c r="GZ263" s="219"/>
      <c r="HA263" s="219"/>
      <c r="HB263" s="219"/>
      <c r="HC263" s="219"/>
      <c r="HD263" s="219"/>
      <c r="HE263" s="219"/>
      <c r="HF263" s="219"/>
      <c r="HG263" s="219"/>
      <c r="HH263" s="219"/>
      <c r="HI263" s="219"/>
      <c r="HJ263" s="219"/>
      <c r="HK263" s="219"/>
      <c r="HL263" s="219"/>
    </row>
    <row r="264" spans="1:220" s="251" customFormat="1">
      <c r="A264" s="258"/>
      <c r="B264" s="258"/>
      <c r="C264" s="258"/>
      <c r="D264" s="258"/>
      <c r="E264" s="258"/>
      <c r="F264" s="258"/>
      <c r="G264" s="259"/>
      <c r="H264" s="260"/>
      <c r="I264" s="260"/>
      <c r="J264" s="216"/>
      <c r="K264" s="219"/>
      <c r="L264" s="219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19"/>
      <c r="AH264" s="219"/>
      <c r="AI264" s="219"/>
      <c r="AJ264" s="219"/>
      <c r="AK264" s="219"/>
      <c r="AL264" s="219"/>
      <c r="AM264" s="219"/>
      <c r="AN264" s="219"/>
      <c r="AO264" s="219"/>
      <c r="AP264" s="219"/>
      <c r="AQ264" s="219"/>
      <c r="AR264" s="219"/>
      <c r="AS264" s="219"/>
      <c r="AT264" s="219"/>
      <c r="AU264" s="219"/>
      <c r="AV264" s="219"/>
      <c r="AW264" s="219"/>
      <c r="AX264" s="219"/>
      <c r="AY264" s="219"/>
      <c r="AZ264" s="219"/>
      <c r="BA264" s="219"/>
      <c r="BB264" s="219"/>
      <c r="BC264" s="219"/>
      <c r="BD264" s="219"/>
      <c r="BE264" s="219"/>
      <c r="BF264" s="219"/>
      <c r="BG264" s="219"/>
      <c r="BH264" s="219"/>
      <c r="BI264" s="219"/>
      <c r="BJ264" s="219"/>
      <c r="BK264" s="219"/>
      <c r="BL264" s="219"/>
      <c r="BM264" s="219"/>
      <c r="BN264" s="219"/>
      <c r="BO264" s="219"/>
      <c r="BP264" s="219"/>
      <c r="BQ264" s="219"/>
      <c r="BR264" s="219"/>
      <c r="BS264" s="219"/>
      <c r="BT264" s="219"/>
      <c r="BU264" s="219"/>
      <c r="BV264" s="219"/>
      <c r="BW264" s="219"/>
      <c r="BX264" s="219"/>
      <c r="BY264" s="219"/>
      <c r="BZ264" s="219"/>
      <c r="CA264" s="219"/>
      <c r="CB264" s="219"/>
      <c r="CC264" s="219"/>
      <c r="CD264" s="219"/>
      <c r="CE264" s="219"/>
      <c r="CF264" s="219"/>
      <c r="CG264" s="219"/>
      <c r="CH264" s="219"/>
      <c r="CI264" s="219"/>
      <c r="CJ264" s="219"/>
      <c r="CK264" s="219"/>
      <c r="CL264" s="219"/>
      <c r="CM264" s="219"/>
      <c r="CN264" s="219"/>
      <c r="CO264" s="219"/>
      <c r="CP264" s="219"/>
      <c r="CQ264" s="219"/>
      <c r="CR264" s="219"/>
      <c r="CS264" s="219"/>
      <c r="CT264" s="219"/>
      <c r="CU264" s="219"/>
      <c r="CV264" s="219"/>
      <c r="CW264" s="219"/>
      <c r="CX264" s="219"/>
      <c r="CY264" s="219"/>
      <c r="CZ264" s="219"/>
      <c r="DA264" s="219"/>
      <c r="DB264" s="219"/>
      <c r="DC264" s="219"/>
      <c r="DD264" s="219"/>
      <c r="DE264" s="219"/>
      <c r="DF264" s="219"/>
      <c r="DG264" s="219"/>
      <c r="DH264" s="219"/>
      <c r="DI264" s="219"/>
      <c r="DJ264" s="219"/>
      <c r="DK264" s="219"/>
      <c r="DL264" s="219"/>
      <c r="DM264" s="219"/>
      <c r="DN264" s="219"/>
      <c r="DO264" s="219"/>
      <c r="DP264" s="219"/>
      <c r="DQ264" s="219"/>
      <c r="DR264" s="219"/>
      <c r="DS264" s="219"/>
      <c r="DT264" s="219"/>
      <c r="DU264" s="219"/>
      <c r="DV264" s="219"/>
      <c r="DW264" s="219"/>
      <c r="DX264" s="219"/>
      <c r="DY264" s="219"/>
      <c r="DZ264" s="219"/>
      <c r="EA264" s="219"/>
      <c r="EB264" s="219"/>
      <c r="EC264" s="219"/>
      <c r="ED264" s="219"/>
      <c r="EE264" s="219"/>
      <c r="EF264" s="219"/>
      <c r="EG264" s="219"/>
      <c r="EH264" s="219"/>
      <c r="EI264" s="219"/>
      <c r="EJ264" s="219"/>
      <c r="EK264" s="219"/>
      <c r="EL264" s="219"/>
      <c r="EM264" s="219"/>
      <c r="EN264" s="219"/>
      <c r="EO264" s="219"/>
      <c r="EP264" s="219"/>
      <c r="EQ264" s="219"/>
      <c r="ER264" s="219"/>
      <c r="ES264" s="219"/>
      <c r="ET264" s="219"/>
      <c r="EU264" s="219"/>
      <c r="EV264" s="219"/>
      <c r="EW264" s="219"/>
      <c r="EX264" s="219"/>
      <c r="EY264" s="219"/>
      <c r="EZ264" s="219"/>
      <c r="FA264" s="219"/>
      <c r="FB264" s="219"/>
      <c r="FC264" s="219"/>
      <c r="FD264" s="219"/>
      <c r="FE264" s="219"/>
      <c r="FF264" s="219"/>
      <c r="FG264" s="219"/>
      <c r="FH264" s="219"/>
      <c r="FI264" s="219"/>
      <c r="FJ264" s="219"/>
      <c r="FK264" s="219"/>
      <c r="FL264" s="219"/>
      <c r="FM264" s="219"/>
      <c r="FN264" s="219"/>
      <c r="FO264" s="219"/>
      <c r="FP264" s="219"/>
      <c r="FQ264" s="219"/>
      <c r="FR264" s="219"/>
      <c r="FS264" s="219"/>
      <c r="FT264" s="219"/>
      <c r="FU264" s="219"/>
      <c r="FV264" s="219"/>
      <c r="FW264" s="219"/>
      <c r="FX264" s="219"/>
      <c r="FY264" s="219"/>
      <c r="FZ264" s="219"/>
      <c r="GA264" s="219"/>
      <c r="GB264" s="219"/>
      <c r="GC264" s="219"/>
      <c r="GD264" s="219"/>
      <c r="GE264" s="219"/>
      <c r="GF264" s="219"/>
      <c r="GG264" s="219"/>
      <c r="GH264" s="219"/>
      <c r="GI264" s="219"/>
      <c r="GJ264" s="219"/>
      <c r="GK264" s="219"/>
      <c r="GL264" s="219"/>
      <c r="GM264" s="219"/>
      <c r="GN264" s="219"/>
      <c r="GO264" s="219"/>
      <c r="GP264" s="219"/>
      <c r="GQ264" s="219"/>
      <c r="GR264" s="219"/>
      <c r="GS264" s="219"/>
      <c r="GT264" s="219"/>
      <c r="GU264" s="219"/>
      <c r="GV264" s="219"/>
      <c r="GW264" s="219"/>
      <c r="GX264" s="219"/>
      <c r="GY264" s="219"/>
      <c r="GZ264" s="219"/>
      <c r="HA264" s="219"/>
      <c r="HB264" s="219"/>
      <c r="HC264" s="219"/>
      <c r="HD264" s="219"/>
      <c r="HE264" s="219"/>
      <c r="HF264" s="219"/>
      <c r="HG264" s="219"/>
      <c r="HH264" s="219"/>
      <c r="HI264" s="219"/>
      <c r="HJ264" s="219"/>
      <c r="HK264" s="219"/>
      <c r="HL264" s="219"/>
    </row>
    <row r="265" spans="1:220" s="251" customFormat="1">
      <c r="A265" s="258"/>
      <c r="B265" s="258"/>
      <c r="C265" s="258"/>
      <c r="D265" s="258"/>
      <c r="E265" s="258"/>
      <c r="F265" s="258"/>
      <c r="G265" s="259"/>
      <c r="H265" s="260"/>
      <c r="I265" s="260"/>
      <c r="J265" s="216"/>
      <c r="K265" s="219"/>
      <c r="L265" s="219"/>
      <c r="M265" s="219"/>
      <c r="N265" s="219"/>
      <c r="O265" s="219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19"/>
      <c r="AH265" s="219"/>
      <c r="AI265" s="219"/>
      <c r="AJ265" s="219"/>
      <c r="AK265" s="219"/>
      <c r="AL265" s="219"/>
      <c r="AM265" s="219"/>
      <c r="AN265" s="219"/>
      <c r="AO265" s="219"/>
      <c r="AP265" s="219"/>
      <c r="AQ265" s="219"/>
      <c r="AR265" s="219"/>
      <c r="AS265" s="219"/>
      <c r="AT265" s="219"/>
      <c r="AU265" s="219"/>
      <c r="AV265" s="219"/>
      <c r="AW265" s="219"/>
      <c r="AX265" s="219"/>
      <c r="AY265" s="219"/>
      <c r="AZ265" s="219"/>
      <c r="BA265" s="219"/>
      <c r="BB265" s="219"/>
      <c r="BC265" s="219"/>
      <c r="BD265" s="219"/>
      <c r="BE265" s="219"/>
      <c r="BF265" s="219"/>
      <c r="BG265" s="219"/>
      <c r="BH265" s="219"/>
      <c r="BI265" s="219"/>
      <c r="BJ265" s="219"/>
      <c r="BK265" s="219"/>
      <c r="BL265" s="219"/>
      <c r="BM265" s="219"/>
      <c r="BN265" s="219"/>
      <c r="BO265" s="219"/>
      <c r="BP265" s="219"/>
      <c r="BQ265" s="219"/>
      <c r="BR265" s="219"/>
      <c r="BS265" s="219"/>
      <c r="BT265" s="219"/>
      <c r="BU265" s="219"/>
      <c r="BV265" s="219"/>
      <c r="BW265" s="219"/>
      <c r="BX265" s="219"/>
      <c r="BY265" s="219"/>
      <c r="BZ265" s="219"/>
      <c r="CA265" s="219"/>
      <c r="CB265" s="219"/>
      <c r="CC265" s="219"/>
      <c r="CD265" s="219"/>
      <c r="CE265" s="219"/>
      <c r="CF265" s="219"/>
      <c r="CG265" s="219"/>
      <c r="CH265" s="219"/>
      <c r="CI265" s="219"/>
      <c r="CJ265" s="219"/>
      <c r="CK265" s="219"/>
      <c r="CL265" s="219"/>
      <c r="CM265" s="219"/>
      <c r="CN265" s="219"/>
      <c r="CO265" s="219"/>
      <c r="CP265" s="219"/>
      <c r="CQ265" s="219"/>
      <c r="CR265" s="219"/>
      <c r="CS265" s="219"/>
      <c r="CT265" s="219"/>
      <c r="CU265" s="219"/>
      <c r="CV265" s="219"/>
      <c r="CW265" s="219"/>
      <c r="CX265" s="219"/>
      <c r="CY265" s="219"/>
      <c r="CZ265" s="219"/>
      <c r="DA265" s="219"/>
      <c r="DB265" s="219"/>
      <c r="DC265" s="219"/>
      <c r="DD265" s="219"/>
      <c r="DE265" s="219"/>
      <c r="DF265" s="219"/>
      <c r="DG265" s="219"/>
      <c r="DH265" s="219"/>
      <c r="DI265" s="219"/>
      <c r="DJ265" s="219"/>
      <c r="DK265" s="219"/>
      <c r="DL265" s="219"/>
      <c r="DM265" s="219"/>
      <c r="DN265" s="219"/>
      <c r="DO265" s="219"/>
      <c r="DP265" s="219"/>
      <c r="DQ265" s="219"/>
      <c r="DR265" s="219"/>
      <c r="DS265" s="219"/>
      <c r="DT265" s="219"/>
      <c r="DU265" s="219"/>
      <c r="DV265" s="219"/>
      <c r="DW265" s="219"/>
      <c r="DX265" s="219"/>
      <c r="DY265" s="219"/>
      <c r="DZ265" s="219"/>
      <c r="EA265" s="219"/>
      <c r="EB265" s="219"/>
      <c r="EC265" s="219"/>
      <c r="ED265" s="219"/>
      <c r="EE265" s="219"/>
      <c r="EF265" s="219"/>
      <c r="EG265" s="219"/>
      <c r="EH265" s="219"/>
      <c r="EI265" s="219"/>
      <c r="EJ265" s="219"/>
      <c r="EK265" s="219"/>
      <c r="EL265" s="219"/>
      <c r="EM265" s="219"/>
      <c r="EN265" s="219"/>
      <c r="EO265" s="219"/>
      <c r="EP265" s="219"/>
      <c r="EQ265" s="219"/>
      <c r="ER265" s="219"/>
      <c r="ES265" s="219"/>
      <c r="ET265" s="219"/>
      <c r="EU265" s="219"/>
      <c r="EV265" s="219"/>
      <c r="EW265" s="219"/>
      <c r="EX265" s="219"/>
      <c r="EY265" s="219"/>
      <c r="EZ265" s="219"/>
      <c r="FA265" s="219"/>
      <c r="FB265" s="219"/>
      <c r="FC265" s="219"/>
      <c r="FD265" s="219"/>
      <c r="FE265" s="219"/>
      <c r="FF265" s="219"/>
      <c r="FG265" s="219"/>
      <c r="FH265" s="219"/>
      <c r="FI265" s="219"/>
      <c r="FJ265" s="219"/>
      <c r="FK265" s="219"/>
      <c r="FL265" s="219"/>
      <c r="FM265" s="219"/>
      <c r="FN265" s="219"/>
      <c r="FO265" s="219"/>
      <c r="FP265" s="219"/>
      <c r="FQ265" s="219"/>
      <c r="FR265" s="219"/>
      <c r="FS265" s="219"/>
      <c r="FT265" s="219"/>
      <c r="FU265" s="219"/>
      <c r="FV265" s="219"/>
      <c r="FW265" s="219"/>
      <c r="FX265" s="219"/>
      <c r="FY265" s="219"/>
      <c r="FZ265" s="219"/>
      <c r="GA265" s="219"/>
      <c r="GB265" s="219"/>
      <c r="GC265" s="219"/>
      <c r="GD265" s="219"/>
      <c r="GE265" s="219"/>
      <c r="GF265" s="219"/>
      <c r="GG265" s="219"/>
      <c r="GH265" s="219"/>
      <c r="GI265" s="219"/>
      <c r="GJ265" s="219"/>
      <c r="GK265" s="219"/>
      <c r="GL265" s="219"/>
      <c r="GM265" s="219"/>
      <c r="GN265" s="219"/>
      <c r="GO265" s="219"/>
      <c r="GP265" s="219"/>
      <c r="GQ265" s="219"/>
      <c r="GR265" s="219"/>
      <c r="GS265" s="219"/>
      <c r="GT265" s="219"/>
      <c r="GU265" s="219"/>
      <c r="GV265" s="219"/>
      <c r="GW265" s="219"/>
      <c r="GX265" s="219"/>
      <c r="GY265" s="219"/>
      <c r="GZ265" s="219"/>
      <c r="HA265" s="219"/>
      <c r="HB265" s="219"/>
      <c r="HC265" s="219"/>
      <c r="HD265" s="219"/>
      <c r="HE265" s="219"/>
      <c r="HF265" s="219"/>
      <c r="HG265" s="219"/>
      <c r="HH265" s="219"/>
      <c r="HI265" s="219"/>
      <c r="HJ265" s="219"/>
      <c r="HK265" s="219"/>
      <c r="HL265" s="219"/>
    </row>
    <row r="266" spans="1:220" s="251" customFormat="1">
      <c r="A266" s="258"/>
      <c r="B266" s="258"/>
      <c r="C266" s="258"/>
      <c r="D266" s="258"/>
      <c r="E266" s="258"/>
      <c r="F266" s="258"/>
      <c r="G266" s="259"/>
      <c r="H266" s="260"/>
      <c r="I266" s="260"/>
      <c r="J266" s="216"/>
      <c r="K266" s="219"/>
      <c r="L266" s="219"/>
      <c r="M266" s="219"/>
      <c r="N266" s="219"/>
      <c r="O266" s="219"/>
      <c r="P266" s="219"/>
      <c r="Q266" s="219"/>
      <c r="R266" s="219"/>
      <c r="S266" s="219"/>
      <c r="T266" s="219"/>
      <c r="U266" s="219"/>
      <c r="V266" s="219"/>
      <c r="W266" s="219"/>
      <c r="X266" s="219"/>
      <c r="Y266" s="219"/>
      <c r="Z266" s="219"/>
      <c r="AA266" s="219"/>
      <c r="AB266" s="219"/>
      <c r="AC266" s="219"/>
      <c r="AD266" s="219"/>
      <c r="AE266" s="219"/>
      <c r="AF266" s="219"/>
      <c r="AG266" s="219"/>
      <c r="AH266" s="219"/>
      <c r="AI266" s="219"/>
      <c r="AJ266" s="219"/>
      <c r="AK266" s="219"/>
      <c r="AL266" s="219"/>
      <c r="AM266" s="219"/>
      <c r="AN266" s="219"/>
      <c r="AO266" s="219"/>
      <c r="AP266" s="219"/>
      <c r="AQ266" s="219"/>
      <c r="AR266" s="219"/>
      <c r="AS266" s="219"/>
      <c r="AT266" s="219"/>
      <c r="AU266" s="219"/>
      <c r="AV266" s="219"/>
      <c r="AW266" s="219"/>
      <c r="AX266" s="219"/>
      <c r="AY266" s="219"/>
      <c r="AZ266" s="219"/>
      <c r="BA266" s="219"/>
      <c r="BB266" s="219"/>
      <c r="BC266" s="219"/>
      <c r="BD266" s="219"/>
      <c r="BE266" s="219"/>
      <c r="BF266" s="219"/>
      <c r="BG266" s="219"/>
      <c r="BH266" s="219"/>
      <c r="BI266" s="219"/>
      <c r="BJ266" s="219"/>
      <c r="BK266" s="219"/>
      <c r="BL266" s="219"/>
      <c r="BM266" s="219"/>
      <c r="BN266" s="219"/>
      <c r="BO266" s="219"/>
      <c r="BP266" s="219"/>
      <c r="BQ266" s="219"/>
      <c r="BR266" s="219"/>
      <c r="BS266" s="219"/>
      <c r="BT266" s="219"/>
      <c r="BU266" s="219"/>
      <c r="BV266" s="219"/>
      <c r="BW266" s="219"/>
      <c r="BX266" s="219"/>
      <c r="BY266" s="219"/>
      <c r="BZ266" s="219"/>
      <c r="CA266" s="219"/>
      <c r="CB266" s="219"/>
      <c r="CC266" s="219"/>
      <c r="CD266" s="219"/>
      <c r="CE266" s="219"/>
      <c r="CF266" s="219"/>
      <c r="CG266" s="219"/>
      <c r="CH266" s="219"/>
      <c r="CI266" s="219"/>
      <c r="CJ266" s="219"/>
      <c r="CK266" s="219"/>
      <c r="CL266" s="219"/>
      <c r="CM266" s="219"/>
      <c r="CN266" s="219"/>
      <c r="CO266" s="219"/>
      <c r="CP266" s="219"/>
      <c r="CQ266" s="219"/>
      <c r="CR266" s="219"/>
      <c r="CS266" s="219"/>
      <c r="CT266" s="219"/>
      <c r="CU266" s="219"/>
      <c r="CV266" s="219"/>
      <c r="CW266" s="219"/>
      <c r="CX266" s="219"/>
      <c r="CY266" s="219"/>
      <c r="CZ266" s="219"/>
      <c r="DA266" s="219"/>
      <c r="DB266" s="219"/>
      <c r="DC266" s="219"/>
      <c r="DD266" s="219"/>
      <c r="DE266" s="219"/>
      <c r="DF266" s="219"/>
      <c r="DG266" s="219"/>
      <c r="DH266" s="219"/>
      <c r="DI266" s="219"/>
      <c r="DJ266" s="219"/>
      <c r="DK266" s="219"/>
      <c r="DL266" s="219"/>
      <c r="DM266" s="219"/>
      <c r="DN266" s="219"/>
      <c r="DO266" s="219"/>
      <c r="DP266" s="219"/>
      <c r="DQ266" s="219"/>
      <c r="DR266" s="219"/>
      <c r="DS266" s="219"/>
      <c r="DT266" s="219"/>
      <c r="DU266" s="219"/>
      <c r="DV266" s="219"/>
      <c r="DW266" s="219"/>
      <c r="DX266" s="219"/>
      <c r="DY266" s="219"/>
      <c r="DZ266" s="219"/>
      <c r="EA266" s="219"/>
      <c r="EB266" s="219"/>
      <c r="EC266" s="219"/>
      <c r="ED266" s="219"/>
      <c r="EE266" s="219"/>
      <c r="EF266" s="219"/>
      <c r="EG266" s="219"/>
      <c r="EH266" s="219"/>
      <c r="EI266" s="219"/>
      <c r="EJ266" s="219"/>
      <c r="EK266" s="219"/>
      <c r="EL266" s="219"/>
      <c r="EM266" s="219"/>
      <c r="EN266" s="219"/>
      <c r="EO266" s="219"/>
      <c r="EP266" s="219"/>
      <c r="EQ266" s="219"/>
      <c r="ER266" s="219"/>
      <c r="ES266" s="219"/>
      <c r="ET266" s="219"/>
      <c r="EU266" s="219"/>
      <c r="EV266" s="219"/>
      <c r="EW266" s="219"/>
      <c r="EX266" s="219"/>
      <c r="EY266" s="219"/>
      <c r="EZ266" s="219"/>
      <c r="FA266" s="219"/>
      <c r="FB266" s="219"/>
      <c r="FC266" s="219"/>
      <c r="FD266" s="219"/>
      <c r="FE266" s="219"/>
      <c r="FF266" s="219"/>
      <c r="FG266" s="219"/>
      <c r="FH266" s="219"/>
      <c r="FI266" s="219"/>
      <c r="FJ266" s="219"/>
      <c r="FK266" s="219"/>
      <c r="FL266" s="219"/>
      <c r="FM266" s="219"/>
      <c r="FN266" s="219"/>
      <c r="FO266" s="219"/>
      <c r="FP266" s="219"/>
      <c r="FQ266" s="219"/>
      <c r="FR266" s="219"/>
      <c r="FS266" s="219"/>
      <c r="FT266" s="219"/>
      <c r="FU266" s="219"/>
      <c r="FV266" s="219"/>
      <c r="FW266" s="219"/>
      <c r="FX266" s="219"/>
      <c r="FY266" s="219"/>
      <c r="FZ266" s="219"/>
      <c r="GA266" s="219"/>
      <c r="GB266" s="219"/>
      <c r="GC266" s="219"/>
      <c r="GD266" s="219"/>
      <c r="GE266" s="219"/>
      <c r="GF266" s="219"/>
      <c r="GG266" s="219"/>
      <c r="GH266" s="219"/>
      <c r="GI266" s="219"/>
      <c r="GJ266" s="219"/>
      <c r="GK266" s="219"/>
      <c r="GL266" s="219"/>
      <c r="GM266" s="219"/>
      <c r="GN266" s="219"/>
      <c r="GO266" s="219"/>
      <c r="GP266" s="219"/>
      <c r="GQ266" s="219"/>
      <c r="GR266" s="219"/>
      <c r="GS266" s="219"/>
      <c r="GT266" s="219"/>
      <c r="GU266" s="219"/>
      <c r="GV266" s="219"/>
      <c r="GW266" s="219"/>
      <c r="GX266" s="219"/>
      <c r="GY266" s="219"/>
      <c r="GZ266" s="219"/>
      <c r="HA266" s="219"/>
      <c r="HB266" s="219"/>
      <c r="HC266" s="219"/>
      <c r="HD266" s="219"/>
      <c r="HE266" s="219"/>
      <c r="HF266" s="219"/>
      <c r="HG266" s="219"/>
      <c r="HH266" s="219"/>
      <c r="HI266" s="219"/>
      <c r="HJ266" s="219"/>
      <c r="HK266" s="219"/>
      <c r="HL266" s="219"/>
    </row>
    <row r="267" spans="1:220" s="251" customFormat="1">
      <c r="A267" s="258"/>
      <c r="B267" s="258"/>
      <c r="C267" s="258"/>
      <c r="D267" s="258"/>
      <c r="E267" s="258"/>
      <c r="F267" s="258"/>
      <c r="G267" s="259"/>
      <c r="H267" s="260"/>
      <c r="I267" s="260"/>
      <c r="J267" s="216"/>
      <c r="K267" s="219"/>
      <c r="L267" s="219"/>
      <c r="M267" s="219"/>
      <c r="N267" s="219"/>
      <c r="O267" s="219"/>
      <c r="P267" s="219"/>
      <c r="Q267" s="219"/>
      <c r="R267" s="219"/>
      <c r="S267" s="219"/>
      <c r="T267" s="219"/>
      <c r="U267" s="219"/>
      <c r="V267" s="219"/>
      <c r="W267" s="219"/>
      <c r="X267" s="219"/>
      <c r="Y267" s="219"/>
      <c r="Z267" s="219"/>
      <c r="AA267" s="219"/>
      <c r="AB267" s="219"/>
      <c r="AC267" s="219"/>
      <c r="AD267" s="219"/>
      <c r="AE267" s="219"/>
      <c r="AF267" s="219"/>
      <c r="AG267" s="219"/>
      <c r="AH267" s="219"/>
      <c r="AI267" s="219"/>
      <c r="AJ267" s="219"/>
      <c r="AK267" s="219"/>
      <c r="AL267" s="219"/>
      <c r="AM267" s="219"/>
      <c r="AN267" s="219"/>
      <c r="AO267" s="219"/>
      <c r="AP267" s="219"/>
      <c r="AQ267" s="219"/>
      <c r="AR267" s="219"/>
      <c r="AS267" s="219"/>
      <c r="AT267" s="219"/>
      <c r="AU267" s="219"/>
      <c r="AV267" s="219"/>
      <c r="AW267" s="219"/>
      <c r="AX267" s="219"/>
      <c r="AY267" s="219"/>
      <c r="AZ267" s="219"/>
      <c r="BA267" s="219"/>
      <c r="BB267" s="219"/>
      <c r="BC267" s="219"/>
      <c r="BD267" s="219"/>
      <c r="BE267" s="219"/>
      <c r="BF267" s="219"/>
      <c r="BG267" s="219"/>
      <c r="BH267" s="219"/>
      <c r="BI267" s="219"/>
      <c r="BJ267" s="219"/>
      <c r="BK267" s="219"/>
      <c r="BL267" s="219"/>
      <c r="BM267" s="219"/>
      <c r="BN267" s="219"/>
      <c r="BO267" s="219"/>
      <c r="BP267" s="219"/>
      <c r="BQ267" s="219"/>
      <c r="BR267" s="219"/>
      <c r="BS267" s="219"/>
      <c r="BT267" s="219"/>
      <c r="BU267" s="219"/>
      <c r="BV267" s="219"/>
      <c r="BW267" s="219"/>
      <c r="BX267" s="219"/>
      <c r="BY267" s="219"/>
      <c r="BZ267" s="219"/>
      <c r="CA267" s="219"/>
      <c r="CB267" s="219"/>
      <c r="CC267" s="219"/>
      <c r="CD267" s="219"/>
      <c r="CE267" s="219"/>
      <c r="CF267" s="219"/>
      <c r="CG267" s="219"/>
      <c r="CH267" s="219"/>
      <c r="CI267" s="219"/>
      <c r="CJ267" s="219"/>
      <c r="CK267" s="219"/>
      <c r="CL267" s="219"/>
      <c r="CM267" s="219"/>
      <c r="CN267" s="219"/>
      <c r="CO267" s="219"/>
      <c r="CP267" s="219"/>
      <c r="CQ267" s="219"/>
      <c r="CR267" s="219"/>
      <c r="CS267" s="219"/>
      <c r="CT267" s="219"/>
      <c r="CU267" s="219"/>
      <c r="CV267" s="219"/>
      <c r="CW267" s="219"/>
      <c r="CX267" s="219"/>
      <c r="CY267" s="219"/>
      <c r="CZ267" s="219"/>
      <c r="DA267" s="219"/>
      <c r="DB267" s="219"/>
      <c r="DC267" s="219"/>
      <c r="DD267" s="219"/>
      <c r="DE267" s="219"/>
      <c r="DF267" s="219"/>
      <c r="DG267" s="219"/>
      <c r="DH267" s="219"/>
      <c r="DI267" s="219"/>
      <c r="DJ267" s="219"/>
      <c r="DK267" s="219"/>
      <c r="DL267" s="219"/>
      <c r="DM267" s="219"/>
      <c r="DN267" s="219"/>
      <c r="DO267" s="219"/>
      <c r="DP267" s="219"/>
      <c r="DQ267" s="219"/>
      <c r="DR267" s="219"/>
      <c r="DS267" s="219"/>
      <c r="DT267" s="219"/>
      <c r="DU267" s="219"/>
      <c r="DV267" s="219"/>
      <c r="DW267" s="219"/>
      <c r="DX267" s="219"/>
      <c r="DY267" s="219"/>
      <c r="DZ267" s="219"/>
      <c r="EA267" s="219"/>
      <c r="EB267" s="219"/>
      <c r="EC267" s="219"/>
      <c r="ED267" s="219"/>
      <c r="EE267" s="219"/>
      <c r="EF267" s="219"/>
      <c r="EG267" s="219"/>
      <c r="EH267" s="219"/>
      <c r="EI267" s="219"/>
      <c r="EJ267" s="219"/>
      <c r="EK267" s="219"/>
      <c r="EL267" s="219"/>
      <c r="EM267" s="219"/>
      <c r="EN267" s="219"/>
      <c r="EO267" s="219"/>
      <c r="EP267" s="219"/>
      <c r="EQ267" s="219"/>
      <c r="ER267" s="219"/>
      <c r="ES267" s="219"/>
      <c r="ET267" s="219"/>
      <c r="EU267" s="219"/>
      <c r="EV267" s="219"/>
      <c r="EW267" s="219"/>
      <c r="EX267" s="219"/>
      <c r="EY267" s="219"/>
      <c r="EZ267" s="219"/>
      <c r="FA267" s="219"/>
      <c r="FB267" s="219"/>
      <c r="FC267" s="219"/>
      <c r="FD267" s="219"/>
      <c r="FE267" s="219"/>
      <c r="FF267" s="219"/>
      <c r="FG267" s="219"/>
      <c r="FH267" s="219"/>
      <c r="FI267" s="219"/>
      <c r="FJ267" s="219"/>
      <c r="FK267" s="219"/>
      <c r="FL267" s="219"/>
      <c r="FM267" s="219"/>
      <c r="FN267" s="219"/>
      <c r="FO267" s="219"/>
      <c r="FP267" s="219"/>
      <c r="FQ267" s="219"/>
      <c r="FR267" s="219"/>
      <c r="FS267" s="219"/>
      <c r="FT267" s="219"/>
      <c r="FU267" s="219"/>
      <c r="FV267" s="219"/>
      <c r="FW267" s="219"/>
      <c r="FX267" s="219"/>
      <c r="FY267" s="219"/>
      <c r="FZ267" s="219"/>
      <c r="GA267" s="219"/>
      <c r="GB267" s="219"/>
      <c r="GC267" s="219"/>
      <c r="GD267" s="219"/>
      <c r="GE267" s="219"/>
      <c r="GF267" s="219"/>
      <c r="GG267" s="219"/>
      <c r="GH267" s="219"/>
      <c r="GI267" s="219"/>
      <c r="GJ267" s="219"/>
      <c r="GK267" s="219"/>
      <c r="GL267" s="219"/>
      <c r="GM267" s="219"/>
      <c r="GN267" s="219"/>
      <c r="GO267" s="219"/>
      <c r="GP267" s="219"/>
      <c r="GQ267" s="219"/>
      <c r="GR267" s="219"/>
      <c r="GS267" s="219"/>
      <c r="GT267" s="219"/>
      <c r="GU267" s="219"/>
      <c r="GV267" s="219"/>
      <c r="GW267" s="219"/>
      <c r="GX267" s="219"/>
      <c r="GY267" s="219"/>
      <c r="GZ267" s="219"/>
      <c r="HA267" s="219"/>
      <c r="HB267" s="219"/>
      <c r="HC267" s="219"/>
      <c r="HD267" s="219"/>
      <c r="HE267" s="219"/>
      <c r="HF267" s="219"/>
      <c r="HG267" s="219"/>
      <c r="HH267" s="219"/>
      <c r="HI267" s="219"/>
      <c r="HJ267" s="219"/>
      <c r="HK267" s="219"/>
      <c r="HL267" s="219"/>
    </row>
    <row r="268" spans="1:220" s="251" customFormat="1">
      <c r="A268" s="258"/>
      <c r="B268" s="258"/>
      <c r="C268" s="258"/>
      <c r="D268" s="258"/>
      <c r="E268" s="258"/>
      <c r="F268" s="258"/>
      <c r="G268" s="259"/>
      <c r="H268" s="260"/>
      <c r="I268" s="260"/>
      <c r="J268" s="216"/>
      <c r="K268" s="219"/>
      <c r="L268" s="219"/>
      <c r="M268" s="219"/>
      <c r="N268" s="219"/>
      <c r="O268" s="219"/>
      <c r="P268" s="219"/>
      <c r="Q268" s="219"/>
      <c r="R268" s="219"/>
      <c r="S268" s="219"/>
      <c r="T268" s="219"/>
      <c r="U268" s="219"/>
      <c r="V268" s="219"/>
      <c r="W268" s="219"/>
      <c r="X268" s="219"/>
      <c r="Y268" s="219"/>
      <c r="Z268" s="219"/>
      <c r="AA268" s="219"/>
      <c r="AB268" s="219"/>
      <c r="AC268" s="219"/>
      <c r="AD268" s="219"/>
      <c r="AE268" s="219"/>
      <c r="AF268" s="219"/>
      <c r="AG268" s="219"/>
      <c r="AH268" s="219"/>
      <c r="AI268" s="219"/>
      <c r="AJ268" s="219"/>
      <c r="AK268" s="219"/>
      <c r="AL268" s="219"/>
      <c r="AM268" s="219"/>
      <c r="AN268" s="219"/>
      <c r="AO268" s="219"/>
      <c r="AP268" s="219"/>
      <c r="AQ268" s="219"/>
      <c r="AR268" s="219"/>
      <c r="AS268" s="219"/>
      <c r="AT268" s="219"/>
      <c r="AU268" s="219"/>
      <c r="AV268" s="219"/>
      <c r="AW268" s="219"/>
      <c r="AX268" s="219"/>
      <c r="AY268" s="219"/>
      <c r="AZ268" s="219"/>
      <c r="BA268" s="219"/>
      <c r="BB268" s="219"/>
      <c r="BC268" s="219"/>
      <c r="BD268" s="219"/>
      <c r="BE268" s="219"/>
      <c r="BF268" s="219"/>
      <c r="BG268" s="219"/>
      <c r="BH268" s="219"/>
      <c r="BI268" s="219"/>
      <c r="BJ268" s="219"/>
      <c r="BK268" s="219"/>
      <c r="BL268" s="219"/>
      <c r="BM268" s="219"/>
      <c r="BN268" s="219"/>
      <c r="BO268" s="219"/>
      <c r="BP268" s="219"/>
      <c r="BQ268" s="219"/>
      <c r="BR268" s="219"/>
      <c r="BS268" s="219"/>
      <c r="BT268" s="219"/>
      <c r="BU268" s="219"/>
      <c r="BV268" s="219"/>
      <c r="BW268" s="219"/>
      <c r="BX268" s="219"/>
      <c r="BY268" s="219"/>
      <c r="BZ268" s="219"/>
      <c r="CA268" s="219"/>
      <c r="CB268" s="219"/>
      <c r="CC268" s="219"/>
      <c r="CD268" s="219"/>
      <c r="CE268" s="219"/>
      <c r="CF268" s="219"/>
      <c r="CG268" s="219"/>
      <c r="CH268" s="219"/>
      <c r="CI268" s="219"/>
      <c r="CJ268" s="219"/>
      <c r="CK268" s="219"/>
      <c r="CL268" s="219"/>
      <c r="CM268" s="219"/>
      <c r="CN268" s="219"/>
      <c r="CO268" s="219"/>
      <c r="CP268" s="219"/>
      <c r="CQ268" s="219"/>
      <c r="CR268" s="219"/>
      <c r="CS268" s="219"/>
      <c r="CT268" s="219"/>
      <c r="CU268" s="219"/>
      <c r="CV268" s="219"/>
      <c r="CW268" s="219"/>
      <c r="CX268" s="219"/>
      <c r="CY268" s="219"/>
      <c r="CZ268" s="219"/>
      <c r="DA268" s="219"/>
      <c r="DB268" s="219"/>
      <c r="DC268" s="219"/>
      <c r="DD268" s="219"/>
      <c r="DE268" s="219"/>
      <c r="DF268" s="219"/>
      <c r="DG268" s="219"/>
      <c r="DH268" s="219"/>
      <c r="DI268" s="219"/>
      <c r="DJ268" s="219"/>
      <c r="DK268" s="219"/>
      <c r="DL268" s="219"/>
      <c r="DM268" s="219"/>
      <c r="DN268" s="219"/>
      <c r="DO268" s="219"/>
      <c r="DP268" s="219"/>
      <c r="DQ268" s="219"/>
      <c r="DR268" s="219"/>
      <c r="DS268" s="219"/>
      <c r="DT268" s="219"/>
      <c r="DU268" s="219"/>
      <c r="DV268" s="219"/>
      <c r="DW268" s="219"/>
      <c r="DX268" s="219"/>
      <c r="DY268" s="219"/>
      <c r="DZ268" s="219"/>
      <c r="EA268" s="219"/>
      <c r="EB268" s="219"/>
      <c r="EC268" s="219"/>
      <c r="ED268" s="219"/>
      <c r="EE268" s="219"/>
      <c r="EF268" s="219"/>
      <c r="EG268" s="219"/>
      <c r="EH268" s="219"/>
      <c r="EI268" s="219"/>
      <c r="EJ268" s="219"/>
      <c r="EK268" s="219"/>
      <c r="EL268" s="219"/>
      <c r="EM268" s="219"/>
      <c r="EN268" s="219"/>
      <c r="EO268" s="219"/>
      <c r="EP268" s="219"/>
      <c r="EQ268" s="219"/>
      <c r="ER268" s="219"/>
      <c r="ES268" s="219"/>
      <c r="ET268" s="219"/>
      <c r="EU268" s="219"/>
      <c r="EV268" s="219"/>
      <c r="EW268" s="219"/>
      <c r="EX268" s="219"/>
      <c r="EY268" s="219"/>
      <c r="EZ268" s="219"/>
      <c r="FA268" s="219"/>
      <c r="FB268" s="219"/>
      <c r="FC268" s="219"/>
      <c r="FD268" s="219"/>
      <c r="FE268" s="219"/>
      <c r="FF268" s="219"/>
      <c r="FG268" s="219"/>
      <c r="FH268" s="219"/>
      <c r="FI268" s="219"/>
      <c r="FJ268" s="219"/>
      <c r="FK268" s="219"/>
      <c r="FL268" s="219"/>
      <c r="FM268" s="219"/>
      <c r="FN268" s="219"/>
      <c r="FO268" s="219"/>
      <c r="FP268" s="219"/>
      <c r="FQ268" s="219"/>
      <c r="FR268" s="219"/>
      <c r="FS268" s="219"/>
      <c r="FT268" s="219"/>
      <c r="FU268" s="219"/>
      <c r="FV268" s="219"/>
      <c r="FW268" s="219"/>
      <c r="FX268" s="219"/>
      <c r="FY268" s="219"/>
      <c r="FZ268" s="219"/>
      <c r="GA268" s="219"/>
      <c r="GB268" s="219"/>
      <c r="GC268" s="219"/>
      <c r="GD268" s="219"/>
      <c r="GE268" s="219"/>
      <c r="GF268" s="219"/>
      <c r="GG268" s="219"/>
      <c r="GH268" s="219"/>
      <c r="GI268" s="219"/>
      <c r="GJ268" s="219"/>
      <c r="GK268" s="219"/>
      <c r="GL268" s="219"/>
      <c r="GM268" s="219"/>
      <c r="GN268" s="219"/>
      <c r="GO268" s="219"/>
      <c r="GP268" s="219"/>
      <c r="GQ268" s="219"/>
      <c r="GR268" s="219"/>
      <c r="GS268" s="219"/>
      <c r="GT268" s="219"/>
      <c r="GU268" s="219"/>
      <c r="GV268" s="219"/>
      <c r="GW268" s="219"/>
      <c r="GX268" s="219"/>
      <c r="GY268" s="219"/>
      <c r="GZ268" s="219"/>
      <c r="HA268" s="219"/>
      <c r="HB268" s="219"/>
      <c r="HC268" s="219"/>
      <c r="HD268" s="219"/>
      <c r="HE268" s="219"/>
      <c r="HF268" s="219"/>
      <c r="HG268" s="219"/>
      <c r="HH268" s="219"/>
      <c r="HI268" s="219"/>
      <c r="HJ268" s="219"/>
      <c r="HK268" s="219"/>
      <c r="HL268" s="219"/>
    </row>
    <row r="269" spans="1:220" s="251" customFormat="1">
      <c r="A269" s="258"/>
      <c r="B269" s="258"/>
      <c r="C269" s="258"/>
      <c r="D269" s="258"/>
      <c r="E269" s="258"/>
      <c r="F269" s="258"/>
      <c r="G269" s="259"/>
      <c r="H269" s="260"/>
      <c r="I269" s="260"/>
      <c r="J269" s="216"/>
      <c r="K269" s="219"/>
      <c r="L269" s="219"/>
      <c r="M269" s="219"/>
      <c r="N269" s="219"/>
      <c r="O269" s="219"/>
      <c r="P269" s="219"/>
      <c r="Q269" s="219"/>
      <c r="R269" s="219"/>
      <c r="S269" s="219"/>
      <c r="T269" s="219"/>
      <c r="U269" s="219"/>
      <c r="V269" s="219"/>
      <c r="W269" s="219"/>
      <c r="X269" s="219"/>
      <c r="Y269" s="219"/>
      <c r="Z269" s="219"/>
      <c r="AA269" s="219"/>
      <c r="AB269" s="219"/>
      <c r="AC269" s="219"/>
      <c r="AD269" s="219"/>
      <c r="AE269" s="219"/>
      <c r="AF269" s="219"/>
      <c r="AG269" s="219"/>
      <c r="AH269" s="219"/>
      <c r="AI269" s="219"/>
      <c r="AJ269" s="219"/>
      <c r="AK269" s="219"/>
      <c r="AL269" s="219"/>
      <c r="AM269" s="219"/>
      <c r="AN269" s="219"/>
      <c r="AO269" s="219"/>
      <c r="AP269" s="219"/>
      <c r="AQ269" s="219"/>
      <c r="AR269" s="219"/>
      <c r="AS269" s="219"/>
      <c r="AT269" s="219"/>
      <c r="AU269" s="219"/>
      <c r="AV269" s="219"/>
      <c r="AW269" s="219"/>
      <c r="AX269" s="219"/>
      <c r="AY269" s="219"/>
      <c r="AZ269" s="219"/>
      <c r="BA269" s="219"/>
      <c r="BB269" s="219"/>
      <c r="BC269" s="219"/>
      <c r="BD269" s="219"/>
      <c r="BE269" s="219"/>
      <c r="BF269" s="219"/>
      <c r="BG269" s="219"/>
      <c r="BH269" s="219"/>
      <c r="BI269" s="219"/>
      <c r="BJ269" s="219"/>
      <c r="BK269" s="219"/>
      <c r="BL269" s="219"/>
      <c r="BM269" s="219"/>
      <c r="BN269" s="219"/>
      <c r="BO269" s="219"/>
      <c r="BP269" s="219"/>
      <c r="BQ269" s="219"/>
      <c r="BR269" s="219"/>
      <c r="BS269" s="219"/>
      <c r="BT269" s="219"/>
      <c r="BU269" s="219"/>
      <c r="BV269" s="219"/>
      <c r="BW269" s="219"/>
      <c r="BX269" s="219"/>
      <c r="BY269" s="219"/>
      <c r="BZ269" s="219"/>
      <c r="CA269" s="219"/>
      <c r="CB269" s="219"/>
      <c r="CC269" s="219"/>
      <c r="CD269" s="219"/>
      <c r="CE269" s="219"/>
      <c r="CF269" s="219"/>
      <c r="CG269" s="219"/>
      <c r="CH269" s="219"/>
      <c r="CI269" s="219"/>
      <c r="CJ269" s="219"/>
      <c r="CK269" s="219"/>
      <c r="CL269" s="219"/>
      <c r="CM269" s="219"/>
      <c r="CN269" s="219"/>
      <c r="CO269" s="219"/>
      <c r="CP269" s="219"/>
      <c r="CQ269" s="219"/>
      <c r="CR269" s="219"/>
      <c r="CS269" s="219"/>
      <c r="CT269" s="219"/>
      <c r="CU269" s="219"/>
      <c r="CV269" s="219"/>
      <c r="CW269" s="219"/>
      <c r="CX269" s="219"/>
      <c r="CY269" s="219"/>
      <c r="CZ269" s="219"/>
      <c r="DA269" s="219"/>
      <c r="DB269" s="219"/>
      <c r="DC269" s="219"/>
      <c r="DD269" s="219"/>
      <c r="DE269" s="219"/>
      <c r="DF269" s="219"/>
      <c r="DG269" s="219"/>
      <c r="DH269" s="219"/>
      <c r="DI269" s="219"/>
      <c r="DJ269" s="219"/>
      <c r="DK269" s="219"/>
      <c r="DL269" s="219"/>
      <c r="DM269" s="219"/>
      <c r="DN269" s="219"/>
      <c r="DO269" s="219"/>
      <c r="DP269" s="219"/>
      <c r="DQ269" s="219"/>
      <c r="DR269" s="219"/>
      <c r="DS269" s="219"/>
      <c r="DT269" s="219"/>
      <c r="DU269" s="219"/>
      <c r="DV269" s="219"/>
      <c r="DW269" s="219"/>
      <c r="DX269" s="219"/>
      <c r="DY269" s="219"/>
      <c r="DZ269" s="219"/>
      <c r="EA269" s="219"/>
      <c r="EB269" s="219"/>
      <c r="EC269" s="219"/>
      <c r="ED269" s="219"/>
      <c r="EE269" s="219"/>
      <c r="EF269" s="219"/>
      <c r="EG269" s="219"/>
      <c r="EH269" s="219"/>
      <c r="EI269" s="219"/>
      <c r="EJ269" s="219"/>
      <c r="EK269" s="219"/>
      <c r="EL269" s="219"/>
      <c r="EM269" s="219"/>
      <c r="EN269" s="219"/>
      <c r="EO269" s="219"/>
      <c r="EP269" s="219"/>
      <c r="EQ269" s="219"/>
      <c r="ER269" s="219"/>
      <c r="ES269" s="219"/>
      <c r="ET269" s="219"/>
      <c r="EU269" s="219"/>
      <c r="EV269" s="219"/>
      <c r="EW269" s="219"/>
      <c r="EX269" s="219"/>
      <c r="EY269" s="219"/>
      <c r="EZ269" s="219"/>
      <c r="FA269" s="219"/>
      <c r="FB269" s="219"/>
      <c r="FC269" s="219"/>
      <c r="FD269" s="219"/>
      <c r="FE269" s="219"/>
      <c r="FF269" s="219"/>
      <c r="FG269" s="219"/>
      <c r="FH269" s="219"/>
      <c r="FI269" s="219"/>
      <c r="FJ269" s="219"/>
      <c r="FK269" s="219"/>
      <c r="FL269" s="219"/>
      <c r="FM269" s="219"/>
      <c r="FN269" s="219"/>
      <c r="FO269" s="219"/>
      <c r="FP269" s="219"/>
      <c r="FQ269" s="219"/>
      <c r="FR269" s="219"/>
      <c r="FS269" s="219"/>
      <c r="FT269" s="219"/>
      <c r="FU269" s="219"/>
      <c r="FV269" s="219"/>
      <c r="FW269" s="219"/>
      <c r="FX269" s="219"/>
      <c r="FY269" s="219"/>
      <c r="FZ269" s="219"/>
      <c r="GA269" s="219"/>
      <c r="GB269" s="219"/>
      <c r="GC269" s="219"/>
      <c r="GD269" s="219"/>
      <c r="GE269" s="219"/>
      <c r="GF269" s="219"/>
      <c r="GG269" s="219"/>
      <c r="GH269" s="219"/>
      <c r="GI269" s="219"/>
      <c r="GJ269" s="219"/>
      <c r="GK269" s="219"/>
      <c r="GL269" s="219"/>
      <c r="GM269" s="219"/>
      <c r="GN269" s="219"/>
      <c r="GO269" s="219"/>
      <c r="GP269" s="219"/>
      <c r="GQ269" s="219"/>
      <c r="GR269" s="219"/>
      <c r="GS269" s="219"/>
      <c r="GT269" s="219"/>
      <c r="GU269" s="219"/>
      <c r="GV269" s="219"/>
      <c r="GW269" s="219"/>
      <c r="GX269" s="219"/>
      <c r="GY269" s="219"/>
      <c r="GZ269" s="219"/>
      <c r="HA269" s="219"/>
      <c r="HB269" s="219"/>
      <c r="HC269" s="219"/>
      <c r="HD269" s="219"/>
      <c r="HE269" s="219"/>
      <c r="HF269" s="219"/>
      <c r="HG269" s="219"/>
      <c r="HH269" s="219"/>
      <c r="HI269" s="219"/>
      <c r="HJ269" s="219"/>
      <c r="HK269" s="219"/>
      <c r="HL269" s="219"/>
    </row>
    <row r="270" spans="1:220" s="251" customFormat="1">
      <c r="A270" s="258"/>
      <c r="B270" s="258"/>
      <c r="C270" s="258"/>
      <c r="D270" s="258"/>
      <c r="E270" s="258"/>
      <c r="F270" s="258"/>
      <c r="G270" s="259"/>
      <c r="H270" s="260"/>
      <c r="I270" s="260"/>
      <c r="J270" s="216"/>
      <c r="K270" s="219"/>
      <c r="L270" s="219"/>
      <c r="M270" s="219"/>
      <c r="N270" s="219"/>
      <c r="O270" s="219"/>
      <c r="P270" s="219"/>
      <c r="Q270" s="219"/>
      <c r="R270" s="219"/>
      <c r="S270" s="219"/>
      <c r="T270" s="219"/>
      <c r="U270" s="219"/>
      <c r="V270" s="219"/>
      <c r="W270" s="219"/>
      <c r="X270" s="219"/>
      <c r="Y270" s="219"/>
      <c r="Z270" s="219"/>
      <c r="AA270" s="219"/>
      <c r="AB270" s="219"/>
      <c r="AC270" s="219"/>
      <c r="AD270" s="219"/>
      <c r="AE270" s="219"/>
      <c r="AF270" s="219"/>
      <c r="AG270" s="219"/>
      <c r="AH270" s="219"/>
      <c r="AI270" s="219"/>
      <c r="AJ270" s="219"/>
      <c r="AK270" s="219"/>
      <c r="AL270" s="219"/>
      <c r="AM270" s="219"/>
      <c r="AN270" s="219"/>
      <c r="AO270" s="219"/>
      <c r="AP270" s="219"/>
      <c r="AQ270" s="219"/>
      <c r="AR270" s="219"/>
      <c r="AS270" s="219"/>
      <c r="AT270" s="219"/>
      <c r="AU270" s="219"/>
      <c r="AV270" s="219"/>
      <c r="AW270" s="219"/>
      <c r="AX270" s="219"/>
      <c r="AY270" s="219"/>
      <c r="AZ270" s="219"/>
      <c r="BA270" s="219"/>
      <c r="BB270" s="219"/>
      <c r="BC270" s="219"/>
      <c r="BD270" s="219"/>
      <c r="BE270" s="219"/>
      <c r="BF270" s="219"/>
      <c r="BG270" s="219"/>
      <c r="BH270" s="219"/>
      <c r="BI270" s="219"/>
      <c r="BJ270" s="219"/>
      <c r="BK270" s="219"/>
      <c r="BL270" s="219"/>
      <c r="BM270" s="219"/>
      <c r="BN270" s="219"/>
      <c r="BO270" s="219"/>
      <c r="BP270" s="219"/>
      <c r="BQ270" s="219"/>
      <c r="BR270" s="219"/>
      <c r="BS270" s="219"/>
      <c r="BT270" s="219"/>
      <c r="BU270" s="219"/>
      <c r="BV270" s="219"/>
      <c r="BW270" s="219"/>
      <c r="BX270" s="219"/>
      <c r="BY270" s="219"/>
      <c r="BZ270" s="219"/>
      <c r="CA270" s="219"/>
      <c r="CB270" s="219"/>
      <c r="CC270" s="219"/>
      <c r="CD270" s="219"/>
      <c r="CE270" s="219"/>
      <c r="CF270" s="219"/>
      <c r="CG270" s="219"/>
      <c r="CH270" s="219"/>
      <c r="CI270" s="219"/>
      <c r="CJ270" s="219"/>
      <c r="CK270" s="219"/>
      <c r="CL270" s="219"/>
      <c r="CM270" s="219"/>
      <c r="CN270" s="219"/>
      <c r="CO270" s="219"/>
      <c r="CP270" s="219"/>
      <c r="CQ270" s="219"/>
      <c r="CR270" s="219"/>
      <c r="CS270" s="219"/>
      <c r="CT270" s="219"/>
      <c r="CU270" s="219"/>
      <c r="CV270" s="219"/>
      <c r="CW270" s="219"/>
      <c r="CX270" s="219"/>
      <c r="CY270" s="219"/>
      <c r="CZ270" s="219"/>
      <c r="DA270" s="219"/>
      <c r="DB270" s="219"/>
      <c r="DC270" s="219"/>
      <c r="DD270" s="219"/>
      <c r="DE270" s="219"/>
      <c r="DF270" s="219"/>
      <c r="DG270" s="219"/>
      <c r="DH270" s="219"/>
      <c r="DI270" s="219"/>
      <c r="DJ270" s="219"/>
      <c r="DK270" s="219"/>
      <c r="DL270" s="219"/>
      <c r="DM270" s="219"/>
      <c r="DN270" s="219"/>
      <c r="DO270" s="219"/>
      <c r="DP270" s="219"/>
      <c r="DQ270" s="219"/>
      <c r="DR270" s="219"/>
      <c r="DS270" s="219"/>
      <c r="DT270" s="219"/>
      <c r="DU270" s="219"/>
      <c r="DV270" s="219"/>
      <c r="DW270" s="219"/>
      <c r="DX270" s="219"/>
      <c r="DY270" s="219"/>
      <c r="DZ270" s="219"/>
      <c r="EA270" s="219"/>
      <c r="EB270" s="219"/>
      <c r="EC270" s="219"/>
      <c r="ED270" s="219"/>
      <c r="EE270" s="219"/>
      <c r="EF270" s="219"/>
      <c r="EG270" s="219"/>
      <c r="EH270" s="219"/>
      <c r="EI270" s="219"/>
      <c r="EJ270" s="219"/>
      <c r="EK270" s="219"/>
      <c r="EL270" s="219"/>
      <c r="EM270" s="219"/>
      <c r="EN270" s="219"/>
      <c r="EO270" s="219"/>
      <c r="EP270" s="219"/>
      <c r="EQ270" s="219"/>
      <c r="ER270" s="219"/>
      <c r="ES270" s="219"/>
      <c r="ET270" s="219"/>
      <c r="EU270" s="219"/>
      <c r="EV270" s="219"/>
      <c r="EW270" s="219"/>
      <c r="EX270" s="219"/>
      <c r="EY270" s="219"/>
      <c r="EZ270" s="219"/>
      <c r="FA270" s="219"/>
      <c r="FB270" s="219"/>
      <c r="FC270" s="219"/>
      <c r="FD270" s="219"/>
      <c r="FE270" s="219"/>
      <c r="FF270" s="219"/>
      <c r="FG270" s="219"/>
      <c r="FH270" s="219"/>
      <c r="FI270" s="219"/>
      <c r="FJ270" s="219"/>
      <c r="FK270" s="219"/>
      <c r="FL270" s="219"/>
      <c r="FM270" s="219"/>
      <c r="FN270" s="219"/>
      <c r="FO270" s="219"/>
      <c r="FP270" s="219"/>
      <c r="FQ270" s="219"/>
      <c r="FR270" s="219"/>
      <c r="FS270" s="219"/>
      <c r="FT270" s="219"/>
      <c r="FU270" s="219"/>
      <c r="FV270" s="219"/>
      <c r="FW270" s="219"/>
      <c r="FX270" s="219"/>
      <c r="FY270" s="219"/>
      <c r="FZ270" s="219"/>
      <c r="GA270" s="219"/>
      <c r="GB270" s="219"/>
      <c r="GC270" s="219"/>
      <c r="GD270" s="219"/>
      <c r="GE270" s="219"/>
      <c r="GF270" s="219"/>
      <c r="GG270" s="219"/>
      <c r="GH270" s="219"/>
      <c r="GI270" s="219"/>
      <c r="GJ270" s="219"/>
      <c r="GK270" s="219"/>
      <c r="GL270" s="219"/>
      <c r="GM270" s="219"/>
      <c r="GN270" s="219"/>
      <c r="GO270" s="219"/>
      <c r="GP270" s="219"/>
      <c r="GQ270" s="219"/>
      <c r="GR270" s="219"/>
      <c r="GS270" s="219"/>
      <c r="GT270" s="219"/>
      <c r="GU270" s="219"/>
      <c r="GV270" s="219"/>
      <c r="GW270" s="219"/>
      <c r="GX270" s="219"/>
      <c r="GY270" s="219"/>
      <c r="GZ270" s="219"/>
      <c r="HA270" s="219"/>
      <c r="HB270" s="219"/>
      <c r="HC270" s="219"/>
      <c r="HD270" s="219"/>
      <c r="HE270" s="219"/>
      <c r="HF270" s="219"/>
      <c r="HG270" s="219"/>
      <c r="HH270" s="219"/>
      <c r="HI270" s="219"/>
      <c r="HJ270" s="219"/>
      <c r="HK270" s="219"/>
      <c r="HL270" s="219"/>
    </row>
    <row r="271" spans="1:220" s="251" customFormat="1">
      <c r="A271" s="258"/>
      <c r="B271" s="258"/>
      <c r="C271" s="258"/>
      <c r="D271" s="258"/>
      <c r="E271" s="258"/>
      <c r="F271" s="258"/>
      <c r="G271" s="259"/>
      <c r="H271" s="260"/>
      <c r="I271" s="260"/>
      <c r="J271" s="216"/>
      <c r="K271" s="219"/>
      <c r="L271" s="219"/>
      <c r="M271" s="219"/>
      <c r="N271" s="219"/>
      <c r="O271" s="219"/>
      <c r="P271" s="219"/>
      <c r="Q271" s="219"/>
      <c r="R271" s="219"/>
      <c r="S271" s="219"/>
      <c r="T271" s="219"/>
      <c r="U271" s="219"/>
      <c r="V271" s="219"/>
      <c r="W271" s="219"/>
      <c r="X271" s="219"/>
      <c r="Y271" s="219"/>
      <c r="Z271" s="219"/>
      <c r="AA271" s="219"/>
      <c r="AB271" s="219"/>
      <c r="AC271" s="219"/>
      <c r="AD271" s="219"/>
      <c r="AE271" s="219"/>
      <c r="AF271" s="219"/>
      <c r="AG271" s="219"/>
      <c r="AH271" s="219"/>
      <c r="AI271" s="219"/>
      <c r="AJ271" s="219"/>
      <c r="AK271" s="219"/>
      <c r="AL271" s="219"/>
      <c r="AM271" s="219"/>
      <c r="AN271" s="219"/>
      <c r="AO271" s="219"/>
      <c r="AP271" s="219"/>
      <c r="AQ271" s="219"/>
      <c r="AR271" s="219"/>
      <c r="AS271" s="219"/>
      <c r="AT271" s="219"/>
      <c r="AU271" s="219"/>
      <c r="AV271" s="219"/>
      <c r="AW271" s="219"/>
      <c r="AX271" s="219"/>
      <c r="AY271" s="219"/>
      <c r="AZ271" s="219"/>
      <c r="BA271" s="219"/>
      <c r="BB271" s="219"/>
      <c r="BC271" s="219"/>
      <c r="BD271" s="219"/>
      <c r="BE271" s="219"/>
      <c r="BF271" s="219"/>
      <c r="BG271" s="219"/>
      <c r="BH271" s="219"/>
      <c r="BI271" s="219"/>
      <c r="BJ271" s="219"/>
      <c r="BK271" s="219"/>
      <c r="BL271" s="219"/>
      <c r="BM271" s="219"/>
      <c r="BN271" s="219"/>
      <c r="BO271" s="219"/>
      <c r="BP271" s="219"/>
      <c r="BQ271" s="219"/>
      <c r="BR271" s="219"/>
      <c r="BS271" s="219"/>
      <c r="BT271" s="219"/>
      <c r="BU271" s="219"/>
      <c r="BV271" s="219"/>
      <c r="BW271" s="219"/>
      <c r="BX271" s="219"/>
      <c r="BY271" s="219"/>
      <c r="BZ271" s="219"/>
      <c r="CA271" s="219"/>
      <c r="CB271" s="219"/>
      <c r="CC271" s="219"/>
      <c r="CD271" s="219"/>
      <c r="CE271" s="219"/>
      <c r="CF271" s="219"/>
      <c r="CG271" s="219"/>
      <c r="CH271" s="219"/>
      <c r="CI271" s="219"/>
      <c r="CJ271" s="219"/>
      <c r="CK271" s="219"/>
      <c r="CL271" s="219"/>
      <c r="CM271" s="219"/>
      <c r="CN271" s="219"/>
      <c r="CO271" s="219"/>
      <c r="CP271" s="219"/>
      <c r="CQ271" s="219"/>
      <c r="CR271" s="219"/>
      <c r="CS271" s="219"/>
      <c r="CT271" s="219"/>
      <c r="CU271" s="219"/>
      <c r="CV271" s="219"/>
      <c r="CW271" s="219"/>
      <c r="CX271" s="219"/>
      <c r="CY271" s="219"/>
      <c r="CZ271" s="219"/>
      <c r="DA271" s="219"/>
      <c r="DB271" s="219"/>
      <c r="DC271" s="219"/>
      <c r="DD271" s="219"/>
      <c r="DE271" s="219"/>
      <c r="DF271" s="219"/>
      <c r="DG271" s="219"/>
      <c r="DH271" s="219"/>
      <c r="DI271" s="219"/>
      <c r="DJ271" s="219"/>
      <c r="DK271" s="219"/>
      <c r="DL271" s="219"/>
      <c r="DM271" s="219"/>
      <c r="DN271" s="219"/>
      <c r="DO271" s="219"/>
      <c r="DP271" s="219"/>
      <c r="DQ271" s="219"/>
      <c r="DR271" s="219"/>
      <c r="DS271" s="219"/>
      <c r="DT271" s="219"/>
      <c r="DU271" s="219"/>
      <c r="DV271" s="219"/>
      <c r="DW271" s="219"/>
      <c r="DX271" s="219"/>
      <c r="DY271" s="219"/>
      <c r="DZ271" s="219"/>
      <c r="EA271" s="219"/>
      <c r="EB271" s="219"/>
      <c r="EC271" s="219"/>
      <c r="ED271" s="219"/>
      <c r="EE271" s="219"/>
      <c r="EF271" s="219"/>
      <c r="EG271" s="219"/>
      <c r="EH271" s="219"/>
      <c r="EI271" s="219"/>
      <c r="EJ271" s="219"/>
      <c r="EK271" s="219"/>
      <c r="EL271" s="219"/>
      <c r="EM271" s="219"/>
      <c r="EN271" s="219"/>
      <c r="EO271" s="219"/>
      <c r="EP271" s="219"/>
      <c r="EQ271" s="219"/>
      <c r="ER271" s="219"/>
      <c r="ES271" s="219"/>
      <c r="ET271" s="219"/>
      <c r="EU271" s="219"/>
      <c r="EV271" s="219"/>
      <c r="EW271" s="219"/>
      <c r="EX271" s="219"/>
      <c r="EY271" s="219"/>
      <c r="EZ271" s="219"/>
      <c r="FA271" s="219"/>
      <c r="FB271" s="219"/>
      <c r="FC271" s="219"/>
      <c r="FD271" s="219"/>
      <c r="FE271" s="219"/>
      <c r="FF271" s="219"/>
      <c r="FG271" s="219"/>
      <c r="FH271" s="219"/>
      <c r="FI271" s="219"/>
      <c r="FJ271" s="219"/>
      <c r="FK271" s="219"/>
      <c r="FL271" s="219"/>
      <c r="FM271" s="219"/>
      <c r="FN271" s="219"/>
      <c r="FO271" s="219"/>
      <c r="FP271" s="219"/>
      <c r="FQ271" s="219"/>
      <c r="FR271" s="219"/>
      <c r="FS271" s="219"/>
      <c r="FT271" s="219"/>
      <c r="FU271" s="219"/>
      <c r="FV271" s="219"/>
      <c r="FW271" s="219"/>
      <c r="FX271" s="219"/>
      <c r="FY271" s="219"/>
      <c r="FZ271" s="219"/>
      <c r="GA271" s="219"/>
      <c r="GB271" s="219"/>
      <c r="GC271" s="219"/>
      <c r="GD271" s="219"/>
      <c r="GE271" s="219"/>
      <c r="GF271" s="219"/>
      <c r="GG271" s="219"/>
      <c r="GH271" s="219"/>
      <c r="GI271" s="219"/>
      <c r="GJ271" s="219"/>
      <c r="GK271" s="219"/>
      <c r="GL271" s="219"/>
      <c r="GM271" s="219"/>
      <c r="GN271" s="219"/>
      <c r="GO271" s="219"/>
      <c r="GP271" s="219"/>
      <c r="GQ271" s="219"/>
      <c r="GR271" s="219"/>
      <c r="GS271" s="219"/>
      <c r="GT271" s="219"/>
      <c r="GU271" s="219"/>
      <c r="GV271" s="219"/>
      <c r="GW271" s="219"/>
      <c r="GX271" s="219"/>
      <c r="GY271" s="219"/>
      <c r="GZ271" s="219"/>
      <c r="HA271" s="219"/>
      <c r="HB271" s="219"/>
      <c r="HC271" s="219"/>
      <c r="HD271" s="219"/>
      <c r="HE271" s="219"/>
      <c r="HF271" s="219"/>
      <c r="HG271" s="219"/>
      <c r="HH271" s="219"/>
      <c r="HI271" s="219"/>
      <c r="HJ271" s="219"/>
      <c r="HK271" s="219"/>
      <c r="HL271" s="219"/>
    </row>
    <row r="272" spans="1:220" s="251" customFormat="1">
      <c r="A272" s="258"/>
      <c r="B272" s="258"/>
      <c r="C272" s="258"/>
      <c r="D272" s="258"/>
      <c r="E272" s="258"/>
      <c r="F272" s="258"/>
      <c r="G272" s="259"/>
      <c r="H272" s="260"/>
      <c r="I272" s="260"/>
      <c r="J272" s="216"/>
      <c r="K272" s="219"/>
      <c r="L272" s="219"/>
      <c r="M272" s="219"/>
      <c r="N272" s="219"/>
      <c r="O272" s="219"/>
      <c r="P272" s="219"/>
      <c r="Q272" s="219"/>
      <c r="R272" s="219"/>
      <c r="S272" s="219"/>
      <c r="T272" s="219"/>
      <c r="U272" s="219"/>
      <c r="V272" s="219"/>
      <c r="W272" s="219"/>
      <c r="X272" s="219"/>
      <c r="Y272" s="219"/>
      <c r="Z272" s="219"/>
      <c r="AA272" s="219"/>
      <c r="AB272" s="219"/>
      <c r="AC272" s="219"/>
      <c r="AD272" s="219"/>
      <c r="AE272" s="219"/>
      <c r="AF272" s="219"/>
      <c r="AG272" s="219"/>
      <c r="AH272" s="219"/>
      <c r="AI272" s="219"/>
      <c r="AJ272" s="219"/>
      <c r="AK272" s="219"/>
      <c r="AL272" s="219"/>
      <c r="AM272" s="219"/>
      <c r="AN272" s="219"/>
      <c r="AO272" s="219"/>
      <c r="AP272" s="219"/>
      <c r="AQ272" s="219"/>
      <c r="AR272" s="219"/>
      <c r="AS272" s="219"/>
      <c r="AT272" s="219"/>
      <c r="AU272" s="219"/>
      <c r="AV272" s="219"/>
      <c r="AW272" s="219"/>
      <c r="AX272" s="219"/>
      <c r="AY272" s="219"/>
      <c r="AZ272" s="219"/>
      <c r="BA272" s="219"/>
      <c r="BB272" s="219"/>
      <c r="BC272" s="219"/>
      <c r="BD272" s="219"/>
      <c r="BE272" s="219"/>
      <c r="BF272" s="219"/>
      <c r="BG272" s="219"/>
      <c r="BH272" s="219"/>
      <c r="BI272" s="219"/>
      <c r="BJ272" s="219"/>
      <c r="BK272" s="219"/>
      <c r="BL272" s="219"/>
      <c r="BM272" s="219"/>
      <c r="BN272" s="219"/>
      <c r="BO272" s="219"/>
      <c r="BP272" s="219"/>
      <c r="BQ272" s="219"/>
      <c r="BR272" s="219"/>
      <c r="BS272" s="219"/>
      <c r="BT272" s="219"/>
      <c r="BU272" s="219"/>
      <c r="BV272" s="219"/>
      <c r="BW272" s="219"/>
      <c r="BX272" s="219"/>
      <c r="BY272" s="219"/>
      <c r="BZ272" s="219"/>
      <c r="CA272" s="219"/>
      <c r="CB272" s="219"/>
      <c r="CC272" s="219"/>
      <c r="CD272" s="219"/>
      <c r="CE272" s="219"/>
      <c r="CF272" s="219"/>
      <c r="CG272" s="219"/>
      <c r="CH272" s="219"/>
      <c r="CI272" s="219"/>
      <c r="CJ272" s="219"/>
      <c r="CK272" s="219"/>
      <c r="CL272" s="219"/>
      <c r="CM272" s="219"/>
      <c r="CN272" s="219"/>
      <c r="CO272" s="219"/>
      <c r="CP272" s="219"/>
      <c r="CQ272" s="219"/>
      <c r="CR272" s="219"/>
      <c r="CS272" s="219"/>
      <c r="CT272" s="219"/>
      <c r="CU272" s="219"/>
      <c r="CV272" s="219"/>
      <c r="CW272" s="219"/>
      <c r="CX272" s="219"/>
      <c r="CY272" s="219"/>
      <c r="CZ272" s="219"/>
      <c r="DA272" s="219"/>
      <c r="DB272" s="219"/>
      <c r="DC272" s="219"/>
      <c r="DD272" s="219"/>
      <c r="DE272" s="219"/>
      <c r="DF272" s="219"/>
      <c r="DG272" s="219"/>
      <c r="DH272" s="219"/>
      <c r="DI272" s="219"/>
      <c r="DJ272" s="219"/>
      <c r="DK272" s="219"/>
      <c r="DL272" s="219"/>
      <c r="DM272" s="219"/>
      <c r="DN272" s="219"/>
      <c r="DO272" s="219"/>
      <c r="DP272" s="219"/>
      <c r="DQ272" s="219"/>
      <c r="DR272" s="219"/>
      <c r="DS272" s="219"/>
      <c r="DT272" s="219"/>
      <c r="DU272" s="219"/>
      <c r="DV272" s="219"/>
      <c r="DW272" s="219"/>
      <c r="DX272" s="219"/>
      <c r="DY272" s="219"/>
      <c r="DZ272" s="219"/>
      <c r="EA272" s="219"/>
      <c r="EB272" s="219"/>
      <c r="EC272" s="219"/>
      <c r="ED272" s="219"/>
      <c r="EE272" s="219"/>
      <c r="EF272" s="219"/>
      <c r="EG272" s="219"/>
      <c r="EH272" s="219"/>
      <c r="EI272" s="219"/>
      <c r="EJ272" s="219"/>
      <c r="EK272" s="219"/>
      <c r="EL272" s="219"/>
      <c r="EM272" s="219"/>
      <c r="EN272" s="219"/>
      <c r="EO272" s="219"/>
      <c r="EP272" s="219"/>
      <c r="EQ272" s="219"/>
      <c r="ER272" s="219"/>
      <c r="ES272" s="219"/>
      <c r="ET272" s="219"/>
      <c r="EU272" s="219"/>
      <c r="EV272" s="219"/>
      <c r="EW272" s="219"/>
      <c r="EX272" s="219"/>
      <c r="EY272" s="219"/>
      <c r="EZ272" s="219"/>
      <c r="FA272" s="219"/>
      <c r="FB272" s="219"/>
      <c r="FC272" s="219"/>
      <c r="FD272" s="219"/>
      <c r="FE272" s="219"/>
      <c r="FF272" s="219"/>
      <c r="FG272" s="219"/>
      <c r="FH272" s="219"/>
      <c r="FI272" s="219"/>
      <c r="FJ272" s="219"/>
      <c r="FK272" s="219"/>
      <c r="FL272" s="219"/>
      <c r="FM272" s="219"/>
      <c r="FN272" s="219"/>
      <c r="FO272" s="219"/>
      <c r="FP272" s="219"/>
      <c r="FQ272" s="219"/>
      <c r="FR272" s="219"/>
      <c r="FS272" s="219"/>
      <c r="FT272" s="219"/>
      <c r="FU272" s="219"/>
      <c r="FV272" s="219"/>
      <c r="FW272" s="219"/>
      <c r="FX272" s="219"/>
      <c r="FY272" s="219"/>
      <c r="FZ272" s="219"/>
      <c r="GA272" s="219"/>
      <c r="GB272" s="219"/>
      <c r="GC272" s="219"/>
      <c r="GD272" s="219"/>
      <c r="GE272" s="219"/>
      <c r="GF272" s="219"/>
      <c r="GG272" s="219"/>
      <c r="GH272" s="219"/>
      <c r="GI272" s="219"/>
      <c r="GJ272" s="219"/>
      <c r="GK272" s="219"/>
      <c r="GL272" s="219"/>
      <c r="GM272" s="219"/>
      <c r="GN272" s="219"/>
      <c r="GO272" s="219"/>
      <c r="GP272" s="219"/>
      <c r="GQ272" s="219"/>
      <c r="GR272" s="219"/>
      <c r="GS272" s="219"/>
      <c r="GT272" s="219"/>
      <c r="GU272" s="219"/>
      <c r="GV272" s="219"/>
      <c r="GW272" s="219"/>
      <c r="GX272" s="219"/>
      <c r="GY272" s="219"/>
      <c r="GZ272" s="219"/>
      <c r="HA272" s="219"/>
      <c r="HB272" s="219"/>
      <c r="HC272" s="219"/>
      <c r="HD272" s="219"/>
      <c r="HE272" s="219"/>
      <c r="HF272" s="219"/>
      <c r="HG272" s="219"/>
      <c r="HH272" s="219"/>
      <c r="HI272" s="219"/>
      <c r="HJ272" s="219"/>
      <c r="HK272" s="219"/>
      <c r="HL272" s="219"/>
    </row>
    <row r="273" spans="1:220" s="251" customFormat="1">
      <c r="A273" s="258"/>
      <c r="B273" s="258"/>
      <c r="C273" s="258"/>
      <c r="D273" s="258"/>
      <c r="E273" s="258"/>
      <c r="F273" s="258"/>
      <c r="G273" s="259"/>
      <c r="H273" s="260"/>
      <c r="I273" s="260"/>
      <c r="J273" s="216"/>
      <c r="K273" s="219"/>
      <c r="L273" s="219"/>
      <c r="M273" s="219"/>
      <c r="N273" s="219"/>
      <c r="O273" s="219"/>
      <c r="P273" s="219"/>
      <c r="Q273" s="219"/>
      <c r="R273" s="219"/>
      <c r="S273" s="219"/>
      <c r="T273" s="219"/>
      <c r="U273" s="219"/>
      <c r="V273" s="219"/>
      <c r="W273" s="219"/>
      <c r="X273" s="219"/>
      <c r="Y273" s="219"/>
      <c r="Z273" s="219"/>
      <c r="AA273" s="219"/>
      <c r="AB273" s="219"/>
      <c r="AC273" s="219"/>
      <c r="AD273" s="219"/>
      <c r="AE273" s="219"/>
      <c r="AF273" s="219"/>
      <c r="AG273" s="219"/>
      <c r="AH273" s="219"/>
      <c r="AI273" s="219"/>
      <c r="AJ273" s="219"/>
      <c r="AK273" s="219"/>
      <c r="AL273" s="219"/>
      <c r="AM273" s="219"/>
      <c r="AN273" s="219"/>
      <c r="AO273" s="219"/>
      <c r="AP273" s="219"/>
      <c r="AQ273" s="219"/>
      <c r="AR273" s="219"/>
      <c r="AS273" s="219"/>
      <c r="AT273" s="219"/>
      <c r="AU273" s="219"/>
      <c r="AV273" s="219"/>
      <c r="AW273" s="219"/>
      <c r="AX273" s="219"/>
      <c r="AY273" s="219"/>
      <c r="AZ273" s="219"/>
      <c r="BA273" s="219"/>
      <c r="BB273" s="219"/>
      <c r="BC273" s="219"/>
      <c r="BD273" s="219"/>
      <c r="BE273" s="219"/>
      <c r="BF273" s="219"/>
      <c r="BG273" s="219"/>
      <c r="BH273" s="219"/>
      <c r="BI273" s="219"/>
      <c r="BJ273" s="219"/>
      <c r="BK273" s="219"/>
      <c r="BL273" s="219"/>
      <c r="BM273" s="219"/>
      <c r="BN273" s="219"/>
      <c r="BO273" s="219"/>
      <c r="BP273" s="219"/>
      <c r="BQ273" s="219"/>
      <c r="BR273" s="219"/>
      <c r="BS273" s="219"/>
      <c r="BT273" s="219"/>
      <c r="BU273" s="219"/>
      <c r="BV273" s="219"/>
      <c r="BW273" s="219"/>
      <c r="BX273" s="219"/>
      <c r="BY273" s="219"/>
      <c r="BZ273" s="219"/>
      <c r="CA273" s="219"/>
      <c r="CB273" s="219"/>
      <c r="CC273" s="219"/>
      <c r="CD273" s="219"/>
      <c r="CE273" s="219"/>
      <c r="CF273" s="219"/>
      <c r="CG273" s="219"/>
      <c r="CH273" s="219"/>
      <c r="CI273" s="219"/>
      <c r="CJ273" s="219"/>
      <c r="CK273" s="219"/>
      <c r="CL273" s="219"/>
      <c r="CM273" s="219"/>
      <c r="CN273" s="219"/>
      <c r="CO273" s="219"/>
      <c r="CP273" s="219"/>
      <c r="CQ273" s="219"/>
      <c r="CR273" s="219"/>
      <c r="CS273" s="219"/>
      <c r="CT273" s="219"/>
      <c r="CU273" s="219"/>
      <c r="CV273" s="219"/>
      <c r="CW273" s="219"/>
      <c r="CX273" s="219"/>
      <c r="CY273" s="219"/>
      <c r="CZ273" s="219"/>
      <c r="DA273" s="219"/>
      <c r="DB273" s="219"/>
      <c r="DC273" s="219"/>
      <c r="DD273" s="219"/>
      <c r="DE273" s="219"/>
      <c r="DF273" s="219"/>
      <c r="DG273" s="219"/>
      <c r="DH273" s="219"/>
      <c r="DI273" s="219"/>
      <c r="DJ273" s="219"/>
      <c r="DK273" s="219"/>
      <c r="DL273" s="219"/>
      <c r="DM273" s="219"/>
      <c r="DN273" s="219"/>
      <c r="DO273" s="219"/>
      <c r="DP273" s="219"/>
      <c r="DQ273" s="219"/>
      <c r="DR273" s="219"/>
      <c r="DS273" s="219"/>
      <c r="DT273" s="219"/>
      <c r="DU273" s="219"/>
      <c r="DV273" s="219"/>
      <c r="DW273" s="219"/>
      <c r="DX273" s="219"/>
      <c r="DY273" s="219"/>
      <c r="DZ273" s="219"/>
      <c r="EA273" s="219"/>
      <c r="EB273" s="219"/>
      <c r="EC273" s="219"/>
      <c r="ED273" s="219"/>
      <c r="EE273" s="219"/>
      <c r="EF273" s="219"/>
      <c r="EG273" s="219"/>
      <c r="EH273" s="219"/>
      <c r="EI273" s="219"/>
      <c r="EJ273" s="219"/>
      <c r="EK273" s="219"/>
      <c r="EL273" s="219"/>
      <c r="EM273" s="219"/>
      <c r="EN273" s="219"/>
      <c r="EO273" s="219"/>
      <c r="EP273" s="219"/>
      <c r="EQ273" s="219"/>
      <c r="ER273" s="219"/>
      <c r="ES273" s="219"/>
      <c r="ET273" s="219"/>
      <c r="EU273" s="219"/>
      <c r="EV273" s="219"/>
      <c r="EW273" s="219"/>
      <c r="EX273" s="219"/>
      <c r="EY273" s="219"/>
      <c r="EZ273" s="219"/>
      <c r="FA273" s="219"/>
      <c r="FB273" s="219"/>
      <c r="FC273" s="219"/>
      <c r="FD273" s="219"/>
      <c r="FE273" s="219"/>
      <c r="FF273" s="219"/>
      <c r="FG273" s="219"/>
      <c r="FH273" s="219"/>
      <c r="FI273" s="219"/>
      <c r="FJ273" s="219"/>
      <c r="FK273" s="219"/>
      <c r="FL273" s="219"/>
      <c r="FM273" s="219"/>
      <c r="FN273" s="219"/>
      <c r="FO273" s="219"/>
      <c r="FP273" s="219"/>
      <c r="FQ273" s="219"/>
      <c r="FR273" s="219"/>
      <c r="FS273" s="219"/>
      <c r="FT273" s="219"/>
      <c r="FU273" s="219"/>
      <c r="FV273" s="219"/>
      <c r="FW273" s="219"/>
      <c r="FX273" s="219"/>
      <c r="FY273" s="219"/>
      <c r="FZ273" s="219"/>
      <c r="GA273" s="219"/>
      <c r="GB273" s="219"/>
      <c r="GC273" s="219"/>
      <c r="GD273" s="219"/>
      <c r="GE273" s="219"/>
      <c r="GF273" s="219"/>
      <c r="GG273" s="219"/>
      <c r="GH273" s="219"/>
      <c r="GI273" s="219"/>
      <c r="GJ273" s="219"/>
      <c r="GK273" s="219"/>
      <c r="GL273" s="219"/>
      <c r="GM273" s="219"/>
      <c r="GN273" s="219"/>
      <c r="GO273" s="219"/>
      <c r="GP273" s="219"/>
      <c r="GQ273" s="219"/>
      <c r="GR273" s="219"/>
      <c r="GS273" s="219"/>
      <c r="GT273" s="219"/>
      <c r="GU273" s="219"/>
      <c r="GV273" s="219"/>
      <c r="GW273" s="219"/>
      <c r="GX273" s="219"/>
      <c r="GY273" s="219"/>
      <c r="GZ273" s="219"/>
      <c r="HA273" s="219"/>
      <c r="HB273" s="219"/>
      <c r="HC273" s="219"/>
      <c r="HD273" s="219"/>
      <c r="HE273" s="219"/>
      <c r="HF273" s="219"/>
      <c r="HG273" s="219"/>
      <c r="HH273" s="219"/>
      <c r="HI273" s="219"/>
      <c r="HJ273" s="219"/>
      <c r="HK273" s="219"/>
      <c r="HL273" s="219"/>
    </row>
    <row r="274" spans="1:220" s="251" customFormat="1">
      <c r="A274" s="258"/>
      <c r="B274" s="258"/>
      <c r="C274" s="258"/>
      <c r="D274" s="258"/>
      <c r="E274" s="258"/>
      <c r="F274" s="258"/>
      <c r="G274" s="259"/>
      <c r="H274" s="260"/>
      <c r="I274" s="260"/>
      <c r="J274" s="216"/>
      <c r="K274" s="219"/>
      <c r="L274" s="219"/>
      <c r="M274" s="219"/>
      <c r="N274" s="219"/>
      <c r="O274" s="219"/>
      <c r="P274" s="219"/>
      <c r="Q274" s="219"/>
      <c r="R274" s="219"/>
      <c r="S274" s="219"/>
      <c r="T274" s="219"/>
      <c r="U274" s="219"/>
      <c r="V274" s="219"/>
      <c r="W274" s="219"/>
      <c r="X274" s="219"/>
      <c r="Y274" s="219"/>
      <c r="Z274" s="219"/>
      <c r="AA274" s="219"/>
      <c r="AB274" s="219"/>
      <c r="AC274" s="219"/>
      <c r="AD274" s="219"/>
      <c r="AE274" s="219"/>
      <c r="AF274" s="219"/>
      <c r="AG274" s="219"/>
      <c r="AH274" s="219"/>
      <c r="AI274" s="219"/>
      <c r="AJ274" s="219"/>
      <c r="AK274" s="219"/>
      <c r="AL274" s="219"/>
      <c r="AM274" s="219"/>
      <c r="AN274" s="219"/>
      <c r="AO274" s="219"/>
      <c r="AP274" s="219"/>
      <c r="AQ274" s="219"/>
      <c r="AR274" s="219"/>
      <c r="AS274" s="219"/>
      <c r="AT274" s="219"/>
      <c r="AU274" s="219"/>
      <c r="AV274" s="219"/>
      <c r="AW274" s="219"/>
      <c r="AX274" s="219"/>
      <c r="AY274" s="219"/>
      <c r="AZ274" s="219"/>
      <c r="BA274" s="219"/>
      <c r="BB274" s="219"/>
      <c r="BC274" s="219"/>
      <c r="BD274" s="219"/>
      <c r="BE274" s="219"/>
      <c r="BF274" s="219"/>
      <c r="BG274" s="219"/>
      <c r="BH274" s="219"/>
      <c r="BI274" s="219"/>
      <c r="BJ274" s="219"/>
      <c r="BK274" s="219"/>
      <c r="BL274" s="219"/>
      <c r="BM274" s="219"/>
      <c r="BN274" s="219"/>
      <c r="BO274" s="219"/>
      <c r="BP274" s="219"/>
      <c r="BQ274" s="219"/>
      <c r="BR274" s="219"/>
      <c r="BS274" s="219"/>
      <c r="BT274" s="219"/>
      <c r="BU274" s="219"/>
      <c r="BV274" s="219"/>
      <c r="BW274" s="219"/>
      <c r="BX274" s="219"/>
      <c r="BY274" s="219"/>
      <c r="BZ274" s="219"/>
      <c r="CA274" s="219"/>
      <c r="CB274" s="219"/>
      <c r="CC274" s="219"/>
      <c r="CD274" s="219"/>
      <c r="CE274" s="219"/>
      <c r="CF274" s="219"/>
      <c r="CG274" s="219"/>
      <c r="CH274" s="219"/>
      <c r="CI274" s="219"/>
      <c r="CJ274" s="219"/>
      <c r="CK274" s="219"/>
      <c r="CL274" s="219"/>
      <c r="CM274" s="219"/>
      <c r="CN274" s="219"/>
      <c r="CO274" s="219"/>
      <c r="CP274" s="219"/>
      <c r="CQ274" s="219"/>
      <c r="CR274" s="219"/>
      <c r="CS274" s="219"/>
      <c r="CT274" s="219"/>
      <c r="CU274" s="219"/>
      <c r="CV274" s="219"/>
      <c r="CW274" s="219"/>
      <c r="CX274" s="219"/>
      <c r="CY274" s="219"/>
      <c r="CZ274" s="219"/>
      <c r="DA274" s="219"/>
      <c r="DB274" s="219"/>
      <c r="DC274" s="219"/>
      <c r="DD274" s="219"/>
      <c r="DE274" s="219"/>
      <c r="DF274" s="219"/>
      <c r="DG274" s="219"/>
      <c r="DH274" s="219"/>
      <c r="DI274" s="219"/>
      <c r="DJ274" s="219"/>
      <c r="DK274" s="219"/>
      <c r="DL274" s="219"/>
      <c r="DM274" s="219"/>
      <c r="DN274" s="219"/>
      <c r="DO274" s="219"/>
      <c r="DP274" s="219"/>
      <c r="DQ274" s="219"/>
      <c r="DR274" s="219"/>
      <c r="DS274" s="219"/>
      <c r="DT274" s="219"/>
      <c r="DU274" s="219"/>
      <c r="DV274" s="219"/>
      <c r="DW274" s="219"/>
      <c r="DX274" s="219"/>
      <c r="DY274" s="219"/>
      <c r="DZ274" s="219"/>
      <c r="EA274" s="219"/>
      <c r="EB274" s="219"/>
      <c r="EC274" s="219"/>
      <c r="ED274" s="219"/>
      <c r="EE274" s="219"/>
      <c r="EF274" s="219"/>
      <c r="EG274" s="219"/>
      <c r="EH274" s="219"/>
      <c r="EI274" s="219"/>
      <c r="EJ274" s="219"/>
      <c r="EK274" s="219"/>
      <c r="EL274" s="219"/>
      <c r="EM274" s="219"/>
      <c r="EN274" s="219"/>
      <c r="EO274" s="219"/>
      <c r="EP274" s="219"/>
      <c r="EQ274" s="219"/>
      <c r="ER274" s="219"/>
      <c r="ES274" s="219"/>
      <c r="ET274" s="219"/>
      <c r="EU274" s="219"/>
      <c r="EV274" s="219"/>
      <c r="EW274" s="219"/>
      <c r="EX274" s="219"/>
      <c r="EY274" s="219"/>
      <c r="EZ274" s="219"/>
      <c r="FA274" s="219"/>
      <c r="FB274" s="219"/>
      <c r="FC274" s="219"/>
      <c r="FD274" s="219"/>
      <c r="FE274" s="219"/>
      <c r="FF274" s="219"/>
      <c r="FG274" s="219"/>
      <c r="FH274" s="219"/>
      <c r="FI274" s="219"/>
      <c r="FJ274" s="219"/>
      <c r="FK274" s="219"/>
      <c r="FL274" s="219"/>
      <c r="FM274" s="219"/>
      <c r="FN274" s="219"/>
      <c r="FO274" s="219"/>
      <c r="FP274" s="219"/>
      <c r="FQ274" s="219"/>
      <c r="FR274" s="219"/>
      <c r="FS274" s="219"/>
      <c r="FT274" s="219"/>
      <c r="FU274" s="219"/>
      <c r="FV274" s="219"/>
      <c r="FW274" s="219"/>
      <c r="FX274" s="219"/>
      <c r="FY274" s="219"/>
      <c r="FZ274" s="219"/>
      <c r="GA274" s="219"/>
      <c r="GB274" s="219"/>
      <c r="GC274" s="219"/>
      <c r="GD274" s="219"/>
      <c r="GE274" s="219"/>
      <c r="GF274" s="219"/>
      <c r="GG274" s="219"/>
      <c r="GH274" s="219"/>
      <c r="GI274" s="219"/>
      <c r="GJ274" s="219"/>
      <c r="GK274" s="219"/>
      <c r="GL274" s="219"/>
      <c r="GM274" s="219"/>
      <c r="GN274" s="219"/>
      <c r="GO274" s="219"/>
      <c r="GP274" s="219"/>
      <c r="GQ274" s="219"/>
      <c r="GR274" s="219"/>
      <c r="GS274" s="219"/>
      <c r="GT274" s="219"/>
      <c r="GU274" s="219"/>
      <c r="GV274" s="219"/>
      <c r="GW274" s="219"/>
      <c r="GX274" s="219"/>
      <c r="GY274" s="219"/>
      <c r="GZ274" s="219"/>
      <c r="HA274" s="219"/>
      <c r="HB274" s="219"/>
      <c r="HC274" s="219"/>
      <c r="HD274" s="219"/>
      <c r="HE274" s="219"/>
      <c r="HF274" s="219"/>
      <c r="HG274" s="219"/>
      <c r="HH274" s="219"/>
      <c r="HI274" s="219"/>
      <c r="HJ274" s="219"/>
      <c r="HK274" s="219"/>
      <c r="HL274" s="219"/>
    </row>
    <row r="275" spans="1:220" s="251" customFormat="1">
      <c r="A275" s="258"/>
      <c r="B275" s="258"/>
      <c r="C275" s="258"/>
      <c r="D275" s="258"/>
      <c r="E275" s="258"/>
      <c r="F275" s="258"/>
      <c r="G275" s="259"/>
      <c r="H275" s="260"/>
      <c r="I275" s="260"/>
      <c r="J275" s="216"/>
      <c r="K275" s="219"/>
      <c r="L275" s="219"/>
      <c r="M275" s="219"/>
      <c r="N275" s="219"/>
      <c r="O275" s="219"/>
      <c r="P275" s="219"/>
      <c r="Q275" s="219"/>
      <c r="R275" s="219"/>
      <c r="S275" s="219"/>
      <c r="T275" s="219"/>
      <c r="U275" s="219"/>
      <c r="V275" s="219"/>
      <c r="W275" s="219"/>
      <c r="X275" s="219"/>
      <c r="Y275" s="219"/>
      <c r="Z275" s="219"/>
      <c r="AA275" s="219"/>
      <c r="AB275" s="219"/>
      <c r="AC275" s="219"/>
      <c r="AD275" s="219"/>
      <c r="AE275" s="219"/>
      <c r="AF275" s="219"/>
      <c r="AG275" s="219"/>
      <c r="AH275" s="219"/>
      <c r="AI275" s="219"/>
      <c r="AJ275" s="219"/>
      <c r="AK275" s="219"/>
      <c r="AL275" s="219"/>
      <c r="AM275" s="219"/>
      <c r="AN275" s="219"/>
      <c r="AO275" s="219"/>
      <c r="AP275" s="219"/>
      <c r="AQ275" s="219"/>
      <c r="AR275" s="219"/>
      <c r="AS275" s="219"/>
      <c r="AT275" s="219"/>
      <c r="AU275" s="219"/>
      <c r="AV275" s="219"/>
      <c r="AW275" s="219"/>
      <c r="AX275" s="219"/>
      <c r="AY275" s="219"/>
      <c r="AZ275" s="219"/>
      <c r="BA275" s="219"/>
      <c r="BB275" s="219"/>
      <c r="BC275" s="219"/>
      <c r="BD275" s="219"/>
      <c r="BE275" s="219"/>
      <c r="BF275" s="219"/>
      <c r="BG275" s="219"/>
      <c r="BH275" s="219"/>
      <c r="BI275" s="219"/>
      <c r="BJ275" s="219"/>
      <c r="BK275" s="219"/>
      <c r="BL275" s="219"/>
      <c r="BM275" s="219"/>
      <c r="BN275" s="219"/>
      <c r="BO275" s="219"/>
      <c r="BP275" s="219"/>
      <c r="BQ275" s="219"/>
      <c r="BR275" s="219"/>
      <c r="BS275" s="219"/>
      <c r="BT275" s="219"/>
      <c r="BU275" s="219"/>
      <c r="BV275" s="219"/>
      <c r="BW275" s="219"/>
      <c r="BX275" s="219"/>
      <c r="BY275" s="219"/>
      <c r="BZ275" s="219"/>
      <c r="CA275" s="219"/>
      <c r="CB275" s="219"/>
      <c r="CC275" s="219"/>
      <c r="CD275" s="219"/>
      <c r="CE275" s="219"/>
      <c r="CF275" s="219"/>
      <c r="CG275" s="219"/>
      <c r="CH275" s="219"/>
      <c r="CI275" s="219"/>
      <c r="CJ275" s="219"/>
      <c r="CK275" s="219"/>
      <c r="CL275" s="219"/>
      <c r="CM275" s="219"/>
      <c r="CN275" s="219"/>
      <c r="CO275" s="219"/>
      <c r="CP275" s="219"/>
      <c r="CQ275" s="219"/>
      <c r="CR275" s="219"/>
      <c r="CS275" s="219"/>
      <c r="CT275" s="219"/>
      <c r="CU275" s="219"/>
      <c r="CV275" s="219"/>
      <c r="CW275" s="219"/>
      <c r="CX275" s="219"/>
      <c r="CY275" s="219"/>
      <c r="CZ275" s="219"/>
      <c r="DA275" s="219"/>
      <c r="DB275" s="219"/>
      <c r="DC275" s="219"/>
      <c r="DD275" s="219"/>
      <c r="DE275" s="219"/>
      <c r="DF275" s="219"/>
      <c r="DG275" s="219"/>
      <c r="DH275" s="219"/>
      <c r="DI275" s="219"/>
      <c r="DJ275" s="219"/>
      <c r="DK275" s="219"/>
      <c r="DL275" s="219"/>
      <c r="DM275" s="219"/>
      <c r="DN275" s="219"/>
      <c r="DO275" s="219"/>
      <c r="DP275" s="219"/>
      <c r="DQ275" s="219"/>
      <c r="DR275" s="219"/>
      <c r="DS275" s="219"/>
      <c r="DT275" s="219"/>
      <c r="DU275" s="219"/>
      <c r="DV275" s="219"/>
      <c r="DW275" s="219"/>
      <c r="DX275" s="219"/>
      <c r="DY275" s="219"/>
      <c r="DZ275" s="219"/>
      <c r="EA275" s="219"/>
      <c r="EB275" s="219"/>
      <c r="EC275" s="219"/>
      <c r="ED275" s="219"/>
      <c r="EE275" s="219"/>
      <c r="EF275" s="219"/>
      <c r="EG275" s="219"/>
      <c r="EH275" s="219"/>
      <c r="EI275" s="219"/>
      <c r="EJ275" s="219"/>
      <c r="EK275" s="219"/>
      <c r="EL275" s="219"/>
      <c r="EM275" s="219"/>
      <c r="EN275" s="219"/>
      <c r="EO275" s="219"/>
      <c r="EP275" s="219"/>
      <c r="EQ275" s="219"/>
      <c r="ER275" s="219"/>
      <c r="ES275" s="219"/>
      <c r="ET275" s="219"/>
      <c r="EU275" s="219"/>
      <c r="EV275" s="219"/>
      <c r="EW275" s="219"/>
      <c r="EX275" s="219"/>
      <c r="EY275" s="219"/>
      <c r="EZ275" s="219"/>
      <c r="FA275" s="219"/>
      <c r="FB275" s="219"/>
      <c r="FC275" s="219"/>
      <c r="FD275" s="219"/>
      <c r="FE275" s="219"/>
      <c r="FF275" s="219"/>
      <c r="FG275" s="219"/>
      <c r="FH275" s="219"/>
      <c r="FI275" s="219"/>
      <c r="FJ275" s="219"/>
      <c r="FK275" s="219"/>
      <c r="FL275" s="219"/>
      <c r="FM275" s="219"/>
      <c r="FN275" s="219"/>
      <c r="FO275" s="219"/>
      <c r="FP275" s="219"/>
      <c r="FQ275" s="219"/>
      <c r="FR275" s="219"/>
      <c r="FS275" s="219"/>
      <c r="FT275" s="219"/>
      <c r="FU275" s="219"/>
      <c r="FV275" s="219"/>
      <c r="FW275" s="219"/>
      <c r="FX275" s="219"/>
      <c r="FY275" s="219"/>
      <c r="FZ275" s="219"/>
      <c r="GA275" s="219"/>
      <c r="GB275" s="219"/>
      <c r="GC275" s="219"/>
      <c r="GD275" s="219"/>
      <c r="GE275" s="219"/>
      <c r="GF275" s="219"/>
      <c r="GG275" s="219"/>
      <c r="GH275" s="219"/>
      <c r="GI275" s="219"/>
      <c r="GJ275" s="219"/>
      <c r="GK275" s="219"/>
      <c r="GL275" s="219"/>
      <c r="GM275" s="219"/>
      <c r="GN275" s="219"/>
      <c r="GO275" s="219"/>
      <c r="GP275" s="219"/>
      <c r="GQ275" s="219"/>
      <c r="GR275" s="219"/>
      <c r="GS275" s="219"/>
      <c r="GT275" s="219"/>
      <c r="GU275" s="219"/>
      <c r="GV275" s="219"/>
      <c r="GW275" s="219"/>
      <c r="GX275" s="219"/>
      <c r="GY275" s="219"/>
      <c r="GZ275" s="219"/>
      <c r="HA275" s="219"/>
      <c r="HB275" s="219"/>
      <c r="HC275" s="219"/>
      <c r="HD275" s="219"/>
      <c r="HE275" s="219"/>
      <c r="HF275" s="219"/>
      <c r="HG275" s="219"/>
      <c r="HH275" s="219"/>
      <c r="HI275" s="219"/>
      <c r="HJ275" s="219"/>
      <c r="HK275" s="219"/>
      <c r="HL275" s="219"/>
    </row>
    <row r="276" spans="1:220" s="251" customFormat="1">
      <c r="A276" s="258"/>
      <c r="B276" s="258"/>
      <c r="C276" s="258"/>
      <c r="D276" s="258"/>
      <c r="E276" s="258"/>
      <c r="F276" s="258"/>
      <c r="G276" s="259"/>
      <c r="H276" s="260"/>
      <c r="I276" s="260"/>
      <c r="J276" s="216"/>
      <c r="K276" s="219"/>
      <c r="L276" s="219"/>
      <c r="M276" s="219"/>
      <c r="N276" s="219"/>
      <c r="O276" s="219"/>
      <c r="P276" s="219"/>
      <c r="Q276" s="219"/>
      <c r="R276" s="219"/>
      <c r="S276" s="219"/>
      <c r="T276" s="219"/>
      <c r="U276" s="219"/>
      <c r="V276" s="219"/>
      <c r="W276" s="219"/>
      <c r="X276" s="219"/>
      <c r="Y276" s="219"/>
      <c r="Z276" s="219"/>
      <c r="AA276" s="219"/>
      <c r="AB276" s="219"/>
      <c r="AC276" s="219"/>
      <c r="AD276" s="219"/>
      <c r="AE276" s="219"/>
      <c r="AF276" s="219"/>
      <c r="AG276" s="219"/>
      <c r="AH276" s="219"/>
      <c r="AI276" s="219"/>
      <c r="AJ276" s="219"/>
      <c r="AK276" s="219"/>
      <c r="AL276" s="219"/>
      <c r="AM276" s="219"/>
      <c r="AN276" s="219"/>
      <c r="AO276" s="219"/>
      <c r="AP276" s="219"/>
      <c r="AQ276" s="219"/>
      <c r="AR276" s="219"/>
      <c r="AS276" s="219"/>
      <c r="AT276" s="219"/>
      <c r="AU276" s="219"/>
      <c r="AV276" s="219"/>
      <c r="AW276" s="219"/>
      <c r="AX276" s="219"/>
      <c r="AY276" s="219"/>
      <c r="AZ276" s="219"/>
      <c r="BA276" s="219"/>
      <c r="BB276" s="219"/>
      <c r="BC276" s="219"/>
      <c r="BD276" s="219"/>
      <c r="BE276" s="219"/>
      <c r="BF276" s="219"/>
      <c r="BG276" s="219"/>
      <c r="BH276" s="219"/>
      <c r="BI276" s="219"/>
      <c r="BJ276" s="219"/>
      <c r="BK276" s="219"/>
      <c r="BL276" s="219"/>
      <c r="BM276" s="219"/>
      <c r="BN276" s="219"/>
      <c r="BO276" s="219"/>
      <c r="BP276" s="219"/>
      <c r="BQ276" s="219"/>
      <c r="BR276" s="219"/>
      <c r="BS276" s="219"/>
      <c r="BT276" s="219"/>
      <c r="BU276" s="219"/>
      <c r="BV276" s="219"/>
      <c r="BW276" s="219"/>
      <c r="BX276" s="219"/>
      <c r="BY276" s="219"/>
      <c r="BZ276" s="219"/>
      <c r="CA276" s="219"/>
      <c r="CB276" s="219"/>
      <c r="CC276" s="219"/>
      <c r="CD276" s="219"/>
      <c r="CE276" s="219"/>
      <c r="CF276" s="219"/>
      <c r="CG276" s="219"/>
      <c r="CH276" s="219"/>
      <c r="CI276" s="219"/>
      <c r="CJ276" s="219"/>
      <c r="CK276" s="219"/>
      <c r="CL276" s="219"/>
      <c r="CM276" s="219"/>
      <c r="CN276" s="219"/>
      <c r="CO276" s="219"/>
      <c r="CP276" s="219"/>
      <c r="CQ276" s="219"/>
      <c r="CR276" s="219"/>
      <c r="CS276" s="219"/>
      <c r="CT276" s="219"/>
      <c r="CU276" s="219"/>
      <c r="CV276" s="219"/>
      <c r="CW276" s="219"/>
      <c r="CX276" s="219"/>
      <c r="CY276" s="219"/>
      <c r="CZ276" s="219"/>
      <c r="DA276" s="219"/>
      <c r="DB276" s="219"/>
      <c r="DC276" s="219"/>
      <c r="DD276" s="219"/>
      <c r="DE276" s="219"/>
      <c r="DF276" s="219"/>
      <c r="DG276" s="219"/>
      <c r="DH276" s="219"/>
      <c r="DI276" s="219"/>
      <c r="DJ276" s="219"/>
      <c r="DK276" s="219"/>
      <c r="DL276" s="219"/>
      <c r="DM276" s="219"/>
      <c r="DN276" s="219"/>
      <c r="DO276" s="219"/>
      <c r="DP276" s="219"/>
      <c r="DQ276" s="219"/>
      <c r="DR276" s="219"/>
      <c r="DS276" s="219"/>
      <c r="DT276" s="219"/>
      <c r="DU276" s="219"/>
      <c r="DV276" s="219"/>
      <c r="DW276" s="219"/>
      <c r="DX276" s="219"/>
      <c r="DY276" s="219"/>
      <c r="DZ276" s="219"/>
      <c r="EA276" s="219"/>
      <c r="EB276" s="219"/>
      <c r="EC276" s="219"/>
      <c r="ED276" s="219"/>
      <c r="EE276" s="219"/>
      <c r="EF276" s="219"/>
      <c r="EG276" s="219"/>
      <c r="EH276" s="219"/>
      <c r="EI276" s="219"/>
      <c r="EJ276" s="219"/>
      <c r="EK276" s="219"/>
      <c r="EL276" s="219"/>
      <c r="EM276" s="219"/>
      <c r="EN276" s="219"/>
      <c r="EO276" s="219"/>
      <c r="EP276" s="219"/>
      <c r="EQ276" s="219"/>
      <c r="ER276" s="219"/>
      <c r="ES276" s="219"/>
      <c r="ET276" s="219"/>
      <c r="EU276" s="219"/>
      <c r="EV276" s="219"/>
      <c r="EW276" s="219"/>
      <c r="EX276" s="219"/>
      <c r="EY276" s="219"/>
      <c r="EZ276" s="219"/>
      <c r="FA276" s="219"/>
      <c r="FB276" s="219"/>
      <c r="FC276" s="219"/>
      <c r="FD276" s="219"/>
      <c r="FE276" s="219"/>
      <c r="FF276" s="219"/>
      <c r="FG276" s="219"/>
      <c r="FH276" s="219"/>
      <c r="FI276" s="219"/>
      <c r="FJ276" s="219"/>
      <c r="FK276" s="219"/>
      <c r="FL276" s="219"/>
      <c r="FM276" s="219"/>
      <c r="FN276" s="219"/>
      <c r="FO276" s="219"/>
      <c r="FP276" s="219"/>
      <c r="FQ276" s="219"/>
      <c r="FR276" s="219"/>
      <c r="FS276" s="219"/>
      <c r="FT276" s="219"/>
      <c r="FU276" s="219"/>
      <c r="FV276" s="219"/>
      <c r="FW276" s="219"/>
      <c r="FX276" s="219"/>
      <c r="FY276" s="219"/>
      <c r="FZ276" s="219"/>
      <c r="GA276" s="219"/>
      <c r="GB276" s="219"/>
      <c r="GC276" s="219"/>
      <c r="GD276" s="219"/>
      <c r="GE276" s="219"/>
      <c r="GF276" s="219"/>
      <c r="GG276" s="219"/>
      <c r="GH276" s="219"/>
      <c r="GI276" s="219"/>
      <c r="GJ276" s="219"/>
      <c r="GK276" s="219"/>
      <c r="GL276" s="219"/>
      <c r="GM276" s="219"/>
      <c r="GN276" s="219"/>
      <c r="GO276" s="219"/>
      <c r="GP276" s="219"/>
      <c r="GQ276" s="219"/>
      <c r="GR276" s="219"/>
      <c r="GS276" s="219"/>
      <c r="GT276" s="219"/>
      <c r="GU276" s="219"/>
      <c r="GV276" s="219"/>
      <c r="GW276" s="219"/>
      <c r="GX276" s="219"/>
      <c r="GY276" s="219"/>
      <c r="GZ276" s="219"/>
      <c r="HA276" s="219"/>
      <c r="HB276" s="219"/>
      <c r="HC276" s="219"/>
      <c r="HD276" s="219"/>
      <c r="HE276" s="219"/>
      <c r="HF276" s="219"/>
      <c r="HG276" s="219"/>
      <c r="HH276" s="219"/>
      <c r="HI276" s="219"/>
      <c r="HJ276" s="219"/>
      <c r="HK276" s="219"/>
      <c r="HL276" s="219"/>
    </row>
    <row r="277" spans="1:220" s="251" customFormat="1">
      <c r="A277" s="258"/>
      <c r="B277" s="258"/>
      <c r="C277" s="258"/>
      <c r="D277" s="258"/>
      <c r="E277" s="258"/>
      <c r="F277" s="258"/>
      <c r="G277" s="259"/>
      <c r="H277" s="260"/>
      <c r="I277" s="260"/>
      <c r="J277" s="216"/>
      <c r="K277" s="219"/>
      <c r="L277" s="219"/>
      <c r="M277" s="219"/>
      <c r="N277" s="219"/>
      <c r="O277" s="219"/>
      <c r="P277" s="219"/>
      <c r="Q277" s="219"/>
      <c r="R277" s="219"/>
      <c r="S277" s="219"/>
      <c r="T277" s="219"/>
      <c r="U277" s="219"/>
      <c r="V277" s="219"/>
      <c r="W277" s="219"/>
      <c r="X277" s="219"/>
      <c r="Y277" s="219"/>
      <c r="Z277" s="219"/>
      <c r="AA277" s="219"/>
      <c r="AB277" s="219"/>
      <c r="AC277" s="219"/>
      <c r="AD277" s="219"/>
      <c r="AE277" s="219"/>
      <c r="AF277" s="219"/>
      <c r="AG277" s="219"/>
      <c r="AH277" s="219"/>
      <c r="AI277" s="219"/>
      <c r="AJ277" s="219"/>
      <c r="AK277" s="219"/>
      <c r="AL277" s="219"/>
      <c r="AM277" s="219"/>
      <c r="AN277" s="219"/>
      <c r="AO277" s="219"/>
      <c r="AP277" s="219"/>
      <c r="AQ277" s="219"/>
      <c r="AR277" s="219"/>
      <c r="AS277" s="219"/>
      <c r="AT277" s="219"/>
      <c r="AU277" s="219"/>
      <c r="AV277" s="219"/>
      <c r="AW277" s="219"/>
      <c r="AX277" s="219"/>
      <c r="AY277" s="219"/>
      <c r="AZ277" s="219"/>
      <c r="BA277" s="219"/>
      <c r="BB277" s="219"/>
      <c r="BC277" s="219"/>
      <c r="BD277" s="219"/>
      <c r="BE277" s="219"/>
      <c r="BF277" s="219"/>
      <c r="BG277" s="219"/>
      <c r="BH277" s="219"/>
      <c r="BI277" s="219"/>
      <c r="BJ277" s="219"/>
      <c r="BK277" s="219"/>
      <c r="BL277" s="219"/>
      <c r="BM277" s="219"/>
      <c r="BN277" s="219"/>
      <c r="BO277" s="219"/>
      <c r="BP277" s="219"/>
      <c r="BQ277" s="219"/>
      <c r="BR277" s="219"/>
      <c r="BS277" s="219"/>
      <c r="BT277" s="219"/>
      <c r="BU277" s="219"/>
      <c r="BV277" s="219"/>
      <c r="BW277" s="219"/>
      <c r="BX277" s="219"/>
      <c r="BY277" s="219"/>
      <c r="BZ277" s="219"/>
      <c r="CA277" s="219"/>
      <c r="CB277" s="219"/>
      <c r="CC277" s="219"/>
      <c r="CD277" s="219"/>
      <c r="CE277" s="219"/>
      <c r="CF277" s="219"/>
      <c r="CG277" s="219"/>
      <c r="CH277" s="219"/>
      <c r="CI277" s="219"/>
      <c r="CJ277" s="219"/>
      <c r="CK277" s="219"/>
      <c r="CL277" s="219"/>
      <c r="CM277" s="219"/>
      <c r="CN277" s="219"/>
      <c r="CO277" s="219"/>
      <c r="CP277" s="219"/>
      <c r="CQ277" s="219"/>
      <c r="CR277" s="219"/>
      <c r="CS277" s="219"/>
      <c r="CT277" s="219"/>
      <c r="CU277" s="219"/>
      <c r="CV277" s="219"/>
      <c r="CW277" s="219"/>
      <c r="CX277" s="219"/>
      <c r="CY277" s="219"/>
      <c r="CZ277" s="219"/>
      <c r="DA277" s="219"/>
      <c r="DB277" s="219"/>
      <c r="DC277" s="219"/>
      <c r="DD277" s="219"/>
      <c r="DE277" s="219"/>
      <c r="DF277" s="219"/>
      <c r="DG277" s="219"/>
      <c r="DH277" s="219"/>
      <c r="DI277" s="219"/>
      <c r="DJ277" s="219"/>
      <c r="DK277" s="219"/>
      <c r="DL277" s="219"/>
      <c r="DM277" s="219"/>
      <c r="DN277" s="219"/>
      <c r="DO277" s="219"/>
      <c r="DP277" s="219"/>
      <c r="DQ277" s="219"/>
      <c r="DR277" s="219"/>
      <c r="DS277" s="219"/>
      <c r="DT277" s="219"/>
      <c r="DU277" s="219"/>
      <c r="DV277" s="219"/>
      <c r="DW277" s="219"/>
      <c r="DX277" s="219"/>
      <c r="DY277" s="219"/>
      <c r="DZ277" s="219"/>
      <c r="EA277" s="219"/>
      <c r="EB277" s="219"/>
      <c r="EC277" s="219"/>
      <c r="ED277" s="219"/>
      <c r="EE277" s="219"/>
      <c r="EF277" s="219"/>
      <c r="EG277" s="219"/>
      <c r="EH277" s="219"/>
      <c r="EI277" s="219"/>
      <c r="EJ277" s="219"/>
      <c r="EK277" s="219"/>
      <c r="EL277" s="219"/>
      <c r="EM277" s="219"/>
      <c r="EN277" s="219"/>
      <c r="EO277" s="219"/>
      <c r="EP277" s="219"/>
      <c r="EQ277" s="219"/>
      <c r="ER277" s="219"/>
      <c r="ES277" s="219"/>
      <c r="ET277" s="219"/>
      <c r="EU277" s="219"/>
      <c r="EV277" s="219"/>
      <c r="EW277" s="219"/>
      <c r="EX277" s="219"/>
      <c r="EY277" s="219"/>
      <c r="EZ277" s="219"/>
      <c r="FA277" s="219"/>
      <c r="FB277" s="219"/>
      <c r="FC277" s="219"/>
      <c r="FD277" s="219"/>
      <c r="FE277" s="219"/>
      <c r="FF277" s="219"/>
      <c r="FG277" s="219"/>
      <c r="FH277" s="219"/>
      <c r="FI277" s="219"/>
      <c r="FJ277" s="219"/>
      <c r="FK277" s="219"/>
      <c r="FL277" s="219"/>
      <c r="FM277" s="219"/>
      <c r="FN277" s="219"/>
      <c r="FO277" s="219"/>
      <c r="FP277" s="219"/>
      <c r="FQ277" s="219"/>
      <c r="FR277" s="219"/>
      <c r="FS277" s="219"/>
      <c r="FT277" s="219"/>
      <c r="FU277" s="219"/>
      <c r="FV277" s="219"/>
      <c r="FW277" s="219"/>
      <c r="FX277" s="219"/>
      <c r="FY277" s="219"/>
      <c r="FZ277" s="219"/>
      <c r="GA277" s="219"/>
      <c r="GB277" s="219"/>
      <c r="GC277" s="219"/>
      <c r="GD277" s="219"/>
      <c r="GE277" s="219"/>
      <c r="GF277" s="219"/>
      <c r="GG277" s="219"/>
      <c r="GH277" s="219"/>
      <c r="GI277" s="219"/>
      <c r="GJ277" s="219"/>
      <c r="GK277" s="219"/>
      <c r="GL277" s="219"/>
      <c r="GM277" s="219"/>
      <c r="GN277" s="219"/>
      <c r="GO277" s="219"/>
      <c r="GP277" s="219"/>
      <c r="GQ277" s="219"/>
      <c r="GR277" s="219"/>
      <c r="GS277" s="219"/>
      <c r="GT277" s="219"/>
      <c r="GU277" s="219"/>
      <c r="GV277" s="219"/>
      <c r="GW277" s="219"/>
      <c r="GX277" s="219"/>
      <c r="GY277" s="219"/>
      <c r="GZ277" s="219"/>
      <c r="HA277" s="219"/>
      <c r="HB277" s="219"/>
      <c r="HC277" s="219"/>
      <c r="HD277" s="219"/>
      <c r="HE277" s="219"/>
      <c r="HF277" s="219"/>
      <c r="HG277" s="219"/>
      <c r="HH277" s="219"/>
      <c r="HI277" s="219"/>
      <c r="HJ277" s="219"/>
      <c r="HK277" s="219"/>
      <c r="HL277" s="219"/>
    </row>
    <row r="278" spans="1:220" s="251" customFormat="1">
      <c r="A278" s="258"/>
      <c r="B278" s="258"/>
      <c r="C278" s="258"/>
      <c r="D278" s="258"/>
      <c r="E278" s="258"/>
      <c r="F278" s="258"/>
      <c r="G278" s="259"/>
      <c r="H278" s="260"/>
      <c r="I278" s="260"/>
      <c r="J278" s="216"/>
      <c r="K278" s="219"/>
      <c r="L278" s="219"/>
      <c r="M278" s="219"/>
      <c r="N278" s="219"/>
      <c r="O278" s="219"/>
      <c r="P278" s="219"/>
      <c r="Q278" s="219"/>
      <c r="R278" s="219"/>
      <c r="S278" s="219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9"/>
      <c r="AD278" s="219"/>
      <c r="AE278" s="219"/>
      <c r="AF278" s="219"/>
      <c r="AG278" s="219"/>
      <c r="AH278" s="219"/>
      <c r="AI278" s="219"/>
      <c r="AJ278" s="219"/>
      <c r="AK278" s="219"/>
      <c r="AL278" s="219"/>
      <c r="AM278" s="219"/>
      <c r="AN278" s="219"/>
      <c r="AO278" s="219"/>
      <c r="AP278" s="219"/>
      <c r="AQ278" s="219"/>
      <c r="AR278" s="219"/>
      <c r="AS278" s="219"/>
      <c r="AT278" s="219"/>
      <c r="AU278" s="219"/>
      <c r="AV278" s="219"/>
      <c r="AW278" s="219"/>
      <c r="AX278" s="219"/>
      <c r="AY278" s="219"/>
      <c r="AZ278" s="219"/>
      <c r="BA278" s="219"/>
      <c r="BB278" s="219"/>
      <c r="BC278" s="219"/>
      <c r="BD278" s="219"/>
      <c r="BE278" s="219"/>
      <c r="BF278" s="219"/>
      <c r="BG278" s="219"/>
      <c r="BH278" s="219"/>
      <c r="BI278" s="219"/>
      <c r="BJ278" s="219"/>
      <c r="BK278" s="219"/>
      <c r="BL278" s="219"/>
      <c r="BM278" s="219"/>
      <c r="BN278" s="219"/>
      <c r="BO278" s="219"/>
      <c r="BP278" s="219"/>
      <c r="BQ278" s="219"/>
      <c r="BR278" s="219"/>
      <c r="BS278" s="219"/>
      <c r="BT278" s="219"/>
      <c r="BU278" s="219"/>
      <c r="BV278" s="219"/>
      <c r="BW278" s="219"/>
      <c r="BX278" s="219"/>
      <c r="BY278" s="219"/>
      <c r="BZ278" s="219"/>
      <c r="CA278" s="219"/>
      <c r="CB278" s="219"/>
      <c r="CC278" s="219"/>
      <c r="CD278" s="219"/>
      <c r="CE278" s="219"/>
      <c r="CF278" s="219"/>
      <c r="CG278" s="219"/>
      <c r="CH278" s="219"/>
      <c r="CI278" s="219"/>
      <c r="CJ278" s="219"/>
      <c r="CK278" s="219"/>
      <c r="CL278" s="219"/>
      <c r="CM278" s="219"/>
      <c r="CN278" s="219"/>
      <c r="CO278" s="219"/>
      <c r="CP278" s="219"/>
      <c r="CQ278" s="219"/>
      <c r="CR278" s="219"/>
      <c r="CS278" s="219"/>
      <c r="CT278" s="219"/>
      <c r="CU278" s="219"/>
      <c r="CV278" s="219"/>
      <c r="CW278" s="219"/>
      <c r="CX278" s="219"/>
      <c r="CY278" s="219"/>
      <c r="CZ278" s="219"/>
      <c r="DA278" s="219"/>
      <c r="DB278" s="219"/>
      <c r="DC278" s="219"/>
      <c r="DD278" s="219"/>
      <c r="DE278" s="219"/>
      <c r="DF278" s="219"/>
      <c r="DG278" s="219"/>
      <c r="DH278" s="219"/>
      <c r="DI278" s="219"/>
      <c r="DJ278" s="219"/>
      <c r="DK278" s="219"/>
      <c r="DL278" s="219"/>
      <c r="DM278" s="219"/>
      <c r="DN278" s="219"/>
      <c r="DO278" s="219"/>
      <c r="DP278" s="219"/>
      <c r="DQ278" s="219"/>
      <c r="DR278" s="219"/>
      <c r="DS278" s="219"/>
      <c r="DT278" s="219"/>
      <c r="DU278" s="219"/>
      <c r="DV278" s="219"/>
      <c r="DW278" s="219"/>
      <c r="DX278" s="219"/>
      <c r="DY278" s="219"/>
      <c r="DZ278" s="219"/>
      <c r="EA278" s="219"/>
      <c r="EB278" s="219"/>
      <c r="EC278" s="219"/>
      <c r="ED278" s="219"/>
      <c r="EE278" s="219"/>
      <c r="EF278" s="219"/>
      <c r="EG278" s="219"/>
      <c r="EH278" s="219"/>
      <c r="EI278" s="219"/>
      <c r="EJ278" s="219"/>
      <c r="EK278" s="219"/>
      <c r="EL278" s="219"/>
      <c r="EM278" s="219"/>
      <c r="EN278" s="219"/>
      <c r="EO278" s="219"/>
      <c r="EP278" s="219"/>
      <c r="EQ278" s="219"/>
      <c r="ER278" s="219"/>
      <c r="ES278" s="219"/>
      <c r="ET278" s="219"/>
      <c r="EU278" s="219"/>
      <c r="EV278" s="219"/>
      <c r="EW278" s="219"/>
      <c r="EX278" s="219"/>
      <c r="EY278" s="219"/>
      <c r="EZ278" s="219"/>
      <c r="FA278" s="219"/>
      <c r="FB278" s="219"/>
      <c r="FC278" s="219"/>
      <c r="FD278" s="219"/>
      <c r="FE278" s="219"/>
      <c r="FF278" s="219"/>
      <c r="FG278" s="219"/>
      <c r="FH278" s="219"/>
      <c r="FI278" s="219"/>
      <c r="FJ278" s="219"/>
      <c r="FK278" s="219"/>
      <c r="FL278" s="219"/>
      <c r="FM278" s="219"/>
      <c r="FN278" s="219"/>
      <c r="FO278" s="219"/>
      <c r="FP278" s="219"/>
      <c r="FQ278" s="219"/>
      <c r="FR278" s="219"/>
      <c r="FS278" s="219"/>
      <c r="FT278" s="219"/>
      <c r="FU278" s="219"/>
      <c r="FV278" s="219"/>
      <c r="FW278" s="219"/>
      <c r="FX278" s="219"/>
      <c r="FY278" s="219"/>
      <c r="FZ278" s="219"/>
      <c r="GA278" s="219"/>
      <c r="GB278" s="219"/>
      <c r="GC278" s="219"/>
      <c r="GD278" s="219"/>
      <c r="GE278" s="219"/>
      <c r="GF278" s="219"/>
      <c r="GG278" s="219"/>
      <c r="GH278" s="219"/>
      <c r="GI278" s="219"/>
      <c r="GJ278" s="219"/>
      <c r="GK278" s="219"/>
      <c r="GL278" s="219"/>
      <c r="GM278" s="219"/>
      <c r="GN278" s="219"/>
      <c r="GO278" s="219"/>
      <c r="GP278" s="219"/>
      <c r="GQ278" s="219"/>
      <c r="GR278" s="219"/>
      <c r="GS278" s="219"/>
      <c r="GT278" s="219"/>
      <c r="GU278" s="219"/>
      <c r="GV278" s="219"/>
      <c r="GW278" s="219"/>
      <c r="GX278" s="219"/>
      <c r="GY278" s="219"/>
      <c r="GZ278" s="219"/>
      <c r="HA278" s="219"/>
      <c r="HB278" s="219"/>
      <c r="HC278" s="219"/>
      <c r="HD278" s="219"/>
      <c r="HE278" s="219"/>
      <c r="HF278" s="219"/>
      <c r="HG278" s="219"/>
      <c r="HH278" s="219"/>
      <c r="HI278" s="219"/>
      <c r="HJ278" s="219"/>
      <c r="HK278" s="219"/>
      <c r="HL278" s="219"/>
    </row>
    <row r="279" spans="1:220" s="251" customFormat="1">
      <c r="A279" s="258"/>
      <c r="B279" s="258"/>
      <c r="C279" s="258"/>
      <c r="D279" s="258"/>
      <c r="E279" s="258"/>
      <c r="F279" s="258"/>
      <c r="G279" s="259"/>
      <c r="H279" s="260"/>
      <c r="I279" s="260"/>
      <c r="J279" s="216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9"/>
      <c r="AD279" s="219"/>
      <c r="AE279" s="219"/>
      <c r="AF279" s="219"/>
      <c r="AG279" s="219"/>
      <c r="AH279" s="219"/>
      <c r="AI279" s="219"/>
      <c r="AJ279" s="219"/>
      <c r="AK279" s="219"/>
      <c r="AL279" s="219"/>
      <c r="AM279" s="219"/>
      <c r="AN279" s="219"/>
      <c r="AO279" s="219"/>
      <c r="AP279" s="219"/>
      <c r="AQ279" s="219"/>
      <c r="AR279" s="219"/>
      <c r="AS279" s="219"/>
      <c r="AT279" s="219"/>
      <c r="AU279" s="219"/>
      <c r="AV279" s="219"/>
      <c r="AW279" s="219"/>
      <c r="AX279" s="219"/>
      <c r="AY279" s="219"/>
      <c r="AZ279" s="219"/>
      <c r="BA279" s="219"/>
      <c r="BB279" s="219"/>
      <c r="BC279" s="219"/>
      <c r="BD279" s="219"/>
      <c r="BE279" s="219"/>
      <c r="BF279" s="219"/>
      <c r="BG279" s="219"/>
      <c r="BH279" s="219"/>
      <c r="BI279" s="219"/>
      <c r="BJ279" s="219"/>
      <c r="BK279" s="219"/>
      <c r="BL279" s="219"/>
      <c r="BM279" s="219"/>
      <c r="BN279" s="219"/>
      <c r="BO279" s="219"/>
      <c r="BP279" s="219"/>
      <c r="BQ279" s="219"/>
      <c r="BR279" s="219"/>
      <c r="BS279" s="219"/>
      <c r="BT279" s="219"/>
      <c r="BU279" s="219"/>
      <c r="BV279" s="219"/>
      <c r="BW279" s="219"/>
      <c r="BX279" s="219"/>
      <c r="BY279" s="219"/>
      <c r="BZ279" s="219"/>
      <c r="CA279" s="219"/>
      <c r="CB279" s="219"/>
      <c r="CC279" s="219"/>
      <c r="CD279" s="219"/>
      <c r="CE279" s="219"/>
      <c r="CF279" s="219"/>
      <c r="CG279" s="219"/>
      <c r="CH279" s="219"/>
      <c r="CI279" s="219"/>
      <c r="CJ279" s="219"/>
      <c r="CK279" s="219"/>
      <c r="CL279" s="219"/>
      <c r="CM279" s="219"/>
      <c r="CN279" s="219"/>
      <c r="CO279" s="219"/>
      <c r="CP279" s="219"/>
      <c r="CQ279" s="219"/>
      <c r="CR279" s="219"/>
      <c r="CS279" s="219"/>
      <c r="CT279" s="219"/>
      <c r="CU279" s="219"/>
      <c r="CV279" s="219"/>
      <c r="CW279" s="219"/>
      <c r="CX279" s="219"/>
      <c r="CY279" s="219"/>
      <c r="CZ279" s="219"/>
      <c r="DA279" s="219"/>
      <c r="DB279" s="219"/>
      <c r="DC279" s="219"/>
      <c r="DD279" s="219"/>
      <c r="DE279" s="219"/>
      <c r="DF279" s="219"/>
      <c r="DG279" s="219"/>
      <c r="DH279" s="219"/>
      <c r="DI279" s="219"/>
      <c r="DJ279" s="219"/>
      <c r="DK279" s="219"/>
      <c r="DL279" s="219"/>
      <c r="DM279" s="219"/>
      <c r="DN279" s="219"/>
      <c r="DO279" s="219"/>
      <c r="DP279" s="219"/>
      <c r="DQ279" s="219"/>
      <c r="DR279" s="219"/>
      <c r="DS279" s="219"/>
      <c r="DT279" s="219"/>
      <c r="DU279" s="219"/>
      <c r="DV279" s="219"/>
      <c r="DW279" s="219"/>
      <c r="DX279" s="219"/>
      <c r="DY279" s="219"/>
      <c r="DZ279" s="219"/>
      <c r="EA279" s="219"/>
      <c r="EB279" s="219"/>
      <c r="EC279" s="219"/>
      <c r="ED279" s="219"/>
      <c r="EE279" s="219"/>
      <c r="EF279" s="219"/>
      <c r="EG279" s="219"/>
      <c r="EH279" s="219"/>
      <c r="EI279" s="219"/>
      <c r="EJ279" s="219"/>
      <c r="EK279" s="219"/>
      <c r="EL279" s="219"/>
      <c r="EM279" s="219"/>
      <c r="EN279" s="219"/>
      <c r="EO279" s="219"/>
      <c r="EP279" s="219"/>
      <c r="EQ279" s="219"/>
      <c r="ER279" s="219"/>
      <c r="ES279" s="219"/>
      <c r="ET279" s="219"/>
      <c r="EU279" s="219"/>
      <c r="EV279" s="219"/>
      <c r="EW279" s="219"/>
      <c r="EX279" s="219"/>
      <c r="EY279" s="219"/>
      <c r="EZ279" s="219"/>
      <c r="FA279" s="219"/>
      <c r="FB279" s="219"/>
      <c r="FC279" s="219"/>
      <c r="FD279" s="219"/>
      <c r="FE279" s="219"/>
      <c r="FF279" s="219"/>
      <c r="FG279" s="219"/>
      <c r="FH279" s="219"/>
      <c r="FI279" s="219"/>
      <c r="FJ279" s="219"/>
      <c r="FK279" s="219"/>
      <c r="FL279" s="219"/>
      <c r="FM279" s="219"/>
      <c r="FN279" s="219"/>
      <c r="FO279" s="219"/>
      <c r="FP279" s="219"/>
      <c r="FQ279" s="219"/>
      <c r="FR279" s="219"/>
      <c r="FS279" s="219"/>
      <c r="FT279" s="219"/>
      <c r="FU279" s="219"/>
      <c r="FV279" s="219"/>
      <c r="FW279" s="219"/>
      <c r="FX279" s="219"/>
      <c r="FY279" s="219"/>
      <c r="FZ279" s="219"/>
      <c r="GA279" s="219"/>
      <c r="GB279" s="219"/>
      <c r="GC279" s="219"/>
      <c r="GD279" s="219"/>
      <c r="GE279" s="219"/>
      <c r="GF279" s="219"/>
      <c r="GG279" s="219"/>
      <c r="GH279" s="219"/>
      <c r="GI279" s="219"/>
      <c r="GJ279" s="219"/>
      <c r="GK279" s="219"/>
      <c r="GL279" s="219"/>
      <c r="GM279" s="219"/>
      <c r="GN279" s="219"/>
      <c r="GO279" s="219"/>
      <c r="GP279" s="219"/>
      <c r="GQ279" s="219"/>
      <c r="GR279" s="219"/>
      <c r="GS279" s="219"/>
      <c r="GT279" s="219"/>
      <c r="GU279" s="219"/>
      <c r="GV279" s="219"/>
      <c r="GW279" s="219"/>
      <c r="GX279" s="219"/>
      <c r="GY279" s="219"/>
      <c r="GZ279" s="219"/>
      <c r="HA279" s="219"/>
      <c r="HB279" s="219"/>
      <c r="HC279" s="219"/>
      <c r="HD279" s="219"/>
      <c r="HE279" s="219"/>
      <c r="HF279" s="219"/>
      <c r="HG279" s="219"/>
      <c r="HH279" s="219"/>
      <c r="HI279" s="219"/>
      <c r="HJ279" s="219"/>
      <c r="HK279" s="219"/>
      <c r="HL279" s="219"/>
    </row>
    <row r="280" spans="1:220" s="251" customFormat="1">
      <c r="A280" s="258"/>
      <c r="B280" s="258"/>
      <c r="C280" s="258"/>
      <c r="D280" s="258"/>
      <c r="E280" s="258"/>
      <c r="F280" s="258"/>
      <c r="G280" s="259"/>
      <c r="H280" s="260"/>
      <c r="I280" s="260"/>
      <c r="J280" s="216"/>
      <c r="K280" s="219"/>
      <c r="L280" s="219"/>
      <c r="M280" s="219"/>
      <c r="N280" s="219"/>
      <c r="O280" s="219"/>
      <c r="P280" s="219"/>
      <c r="Q280" s="219"/>
      <c r="R280" s="219"/>
      <c r="S280" s="219"/>
      <c r="T280" s="219"/>
      <c r="U280" s="219"/>
      <c r="V280" s="219"/>
      <c r="W280" s="219"/>
      <c r="X280" s="219"/>
      <c r="Y280" s="219"/>
      <c r="Z280" s="219"/>
      <c r="AA280" s="219"/>
      <c r="AB280" s="219"/>
      <c r="AC280" s="219"/>
      <c r="AD280" s="219"/>
      <c r="AE280" s="219"/>
      <c r="AF280" s="219"/>
      <c r="AG280" s="219"/>
      <c r="AH280" s="219"/>
      <c r="AI280" s="219"/>
      <c r="AJ280" s="219"/>
      <c r="AK280" s="219"/>
      <c r="AL280" s="219"/>
      <c r="AM280" s="219"/>
      <c r="AN280" s="219"/>
      <c r="AO280" s="219"/>
      <c r="AP280" s="219"/>
      <c r="AQ280" s="219"/>
      <c r="AR280" s="219"/>
      <c r="AS280" s="219"/>
      <c r="AT280" s="219"/>
      <c r="AU280" s="219"/>
      <c r="AV280" s="219"/>
      <c r="AW280" s="219"/>
      <c r="AX280" s="219"/>
      <c r="AY280" s="219"/>
      <c r="AZ280" s="219"/>
      <c r="BA280" s="219"/>
      <c r="BB280" s="219"/>
      <c r="BC280" s="219"/>
      <c r="BD280" s="219"/>
      <c r="BE280" s="219"/>
      <c r="BF280" s="219"/>
      <c r="BG280" s="219"/>
      <c r="BH280" s="219"/>
      <c r="BI280" s="219"/>
      <c r="BJ280" s="219"/>
      <c r="BK280" s="219"/>
      <c r="BL280" s="219"/>
      <c r="BM280" s="219"/>
      <c r="BN280" s="219"/>
      <c r="BO280" s="219"/>
      <c r="BP280" s="219"/>
      <c r="BQ280" s="219"/>
      <c r="BR280" s="219"/>
      <c r="BS280" s="219"/>
      <c r="BT280" s="219"/>
      <c r="BU280" s="219"/>
      <c r="BV280" s="219"/>
      <c r="BW280" s="219"/>
      <c r="BX280" s="219"/>
      <c r="BY280" s="219"/>
      <c r="BZ280" s="219"/>
      <c r="CA280" s="219"/>
      <c r="CB280" s="219"/>
      <c r="CC280" s="219"/>
      <c r="CD280" s="219"/>
      <c r="CE280" s="219"/>
      <c r="CF280" s="219"/>
      <c r="CG280" s="219"/>
      <c r="CH280" s="219"/>
      <c r="CI280" s="219"/>
      <c r="CJ280" s="219"/>
      <c r="CK280" s="219"/>
      <c r="CL280" s="219"/>
      <c r="CM280" s="219"/>
      <c r="CN280" s="219"/>
      <c r="CO280" s="219"/>
      <c r="CP280" s="219"/>
      <c r="CQ280" s="219"/>
      <c r="CR280" s="219"/>
      <c r="CS280" s="219"/>
      <c r="CT280" s="219"/>
      <c r="CU280" s="219"/>
      <c r="CV280" s="219"/>
      <c r="CW280" s="219"/>
      <c r="CX280" s="219"/>
      <c r="CY280" s="219"/>
      <c r="CZ280" s="219"/>
      <c r="DA280" s="219"/>
      <c r="DB280" s="219"/>
      <c r="DC280" s="219"/>
      <c r="DD280" s="219"/>
      <c r="DE280" s="219"/>
      <c r="DF280" s="219"/>
      <c r="DG280" s="219"/>
      <c r="DH280" s="219"/>
      <c r="DI280" s="219"/>
      <c r="DJ280" s="219"/>
      <c r="DK280" s="219"/>
      <c r="DL280" s="219"/>
      <c r="DM280" s="219"/>
      <c r="DN280" s="219"/>
      <c r="DO280" s="219"/>
      <c r="DP280" s="219"/>
      <c r="DQ280" s="219"/>
      <c r="DR280" s="219"/>
      <c r="DS280" s="219"/>
      <c r="DT280" s="219"/>
      <c r="DU280" s="219"/>
      <c r="DV280" s="219"/>
      <c r="DW280" s="219"/>
      <c r="DX280" s="219"/>
      <c r="DY280" s="219"/>
      <c r="DZ280" s="219"/>
      <c r="EA280" s="219"/>
      <c r="EB280" s="219"/>
      <c r="EC280" s="219"/>
      <c r="ED280" s="219"/>
      <c r="EE280" s="219"/>
      <c r="EF280" s="219"/>
      <c r="EG280" s="219"/>
      <c r="EH280" s="219"/>
      <c r="EI280" s="219"/>
      <c r="EJ280" s="219"/>
      <c r="EK280" s="219"/>
      <c r="EL280" s="219"/>
      <c r="EM280" s="219"/>
      <c r="EN280" s="219"/>
      <c r="EO280" s="219"/>
      <c r="EP280" s="219"/>
      <c r="EQ280" s="219"/>
      <c r="ER280" s="219"/>
      <c r="ES280" s="219"/>
      <c r="ET280" s="219"/>
      <c r="EU280" s="219"/>
      <c r="EV280" s="219"/>
      <c r="EW280" s="219"/>
      <c r="EX280" s="219"/>
      <c r="EY280" s="219"/>
      <c r="EZ280" s="219"/>
      <c r="FA280" s="219"/>
      <c r="FB280" s="219"/>
      <c r="FC280" s="219"/>
      <c r="FD280" s="219"/>
      <c r="FE280" s="219"/>
      <c r="FF280" s="219"/>
      <c r="FG280" s="219"/>
      <c r="FH280" s="219"/>
      <c r="FI280" s="219"/>
      <c r="FJ280" s="219"/>
      <c r="FK280" s="219"/>
      <c r="FL280" s="219"/>
      <c r="FM280" s="219"/>
      <c r="FN280" s="219"/>
      <c r="FO280" s="219"/>
      <c r="FP280" s="219"/>
      <c r="FQ280" s="219"/>
      <c r="FR280" s="219"/>
      <c r="FS280" s="219"/>
      <c r="FT280" s="219"/>
      <c r="FU280" s="219"/>
      <c r="FV280" s="219"/>
      <c r="FW280" s="219"/>
      <c r="FX280" s="219"/>
      <c r="FY280" s="219"/>
      <c r="FZ280" s="219"/>
      <c r="GA280" s="219"/>
      <c r="GB280" s="219"/>
      <c r="GC280" s="219"/>
      <c r="GD280" s="219"/>
      <c r="GE280" s="219"/>
      <c r="GF280" s="219"/>
      <c r="GG280" s="219"/>
      <c r="GH280" s="219"/>
      <c r="GI280" s="219"/>
      <c r="GJ280" s="219"/>
      <c r="GK280" s="219"/>
      <c r="GL280" s="219"/>
      <c r="GM280" s="219"/>
      <c r="GN280" s="219"/>
      <c r="GO280" s="219"/>
      <c r="GP280" s="219"/>
      <c r="GQ280" s="219"/>
      <c r="GR280" s="219"/>
      <c r="GS280" s="219"/>
      <c r="GT280" s="219"/>
      <c r="GU280" s="219"/>
      <c r="GV280" s="219"/>
      <c r="GW280" s="219"/>
      <c r="GX280" s="219"/>
      <c r="GY280" s="219"/>
      <c r="GZ280" s="219"/>
      <c r="HA280" s="219"/>
      <c r="HB280" s="219"/>
      <c r="HC280" s="219"/>
      <c r="HD280" s="219"/>
      <c r="HE280" s="219"/>
      <c r="HF280" s="219"/>
      <c r="HG280" s="219"/>
      <c r="HH280" s="219"/>
      <c r="HI280" s="219"/>
      <c r="HJ280" s="219"/>
      <c r="HK280" s="219"/>
      <c r="HL280" s="219"/>
    </row>
    <row r="281" spans="1:220" s="251" customFormat="1">
      <c r="A281" s="258"/>
      <c r="B281" s="258"/>
      <c r="C281" s="258"/>
      <c r="D281" s="258"/>
      <c r="E281" s="258"/>
      <c r="F281" s="258"/>
      <c r="G281" s="259"/>
      <c r="H281" s="260"/>
      <c r="I281" s="260"/>
      <c r="J281" s="216"/>
      <c r="K281" s="219"/>
      <c r="L281" s="219"/>
      <c r="M281" s="219"/>
      <c r="N281" s="219"/>
      <c r="O281" s="219"/>
      <c r="P281" s="219"/>
      <c r="Q281" s="219"/>
      <c r="R281" s="219"/>
      <c r="S281" s="219"/>
      <c r="T281" s="219"/>
      <c r="U281" s="219"/>
      <c r="V281" s="219"/>
      <c r="W281" s="219"/>
      <c r="X281" s="219"/>
      <c r="Y281" s="219"/>
      <c r="Z281" s="219"/>
      <c r="AA281" s="219"/>
      <c r="AB281" s="219"/>
      <c r="AC281" s="219"/>
      <c r="AD281" s="219"/>
      <c r="AE281" s="219"/>
      <c r="AF281" s="219"/>
      <c r="AG281" s="219"/>
      <c r="AH281" s="219"/>
      <c r="AI281" s="219"/>
      <c r="AJ281" s="219"/>
      <c r="AK281" s="219"/>
      <c r="AL281" s="219"/>
      <c r="AM281" s="219"/>
      <c r="AN281" s="219"/>
      <c r="AO281" s="219"/>
      <c r="AP281" s="219"/>
      <c r="AQ281" s="219"/>
      <c r="AR281" s="219"/>
      <c r="AS281" s="219"/>
      <c r="AT281" s="219"/>
      <c r="AU281" s="219"/>
      <c r="AV281" s="219"/>
      <c r="AW281" s="219"/>
      <c r="AX281" s="219"/>
      <c r="AY281" s="219"/>
      <c r="AZ281" s="219"/>
      <c r="BA281" s="219"/>
      <c r="BB281" s="219"/>
      <c r="BC281" s="219"/>
      <c r="BD281" s="219"/>
      <c r="BE281" s="219"/>
      <c r="BF281" s="219"/>
      <c r="BG281" s="219"/>
      <c r="BH281" s="219"/>
      <c r="BI281" s="219"/>
      <c r="BJ281" s="219"/>
      <c r="BK281" s="219"/>
      <c r="BL281" s="219"/>
      <c r="BM281" s="219"/>
      <c r="BN281" s="219"/>
      <c r="BO281" s="219"/>
      <c r="BP281" s="219"/>
      <c r="BQ281" s="219"/>
      <c r="BR281" s="219"/>
      <c r="BS281" s="219"/>
      <c r="BT281" s="219"/>
      <c r="BU281" s="219"/>
      <c r="BV281" s="219"/>
      <c r="BW281" s="219"/>
      <c r="BX281" s="219"/>
      <c r="BY281" s="219"/>
      <c r="BZ281" s="219"/>
      <c r="CA281" s="219"/>
      <c r="CB281" s="219"/>
      <c r="CC281" s="219"/>
      <c r="CD281" s="219"/>
      <c r="CE281" s="219"/>
      <c r="CF281" s="219"/>
      <c r="CG281" s="219"/>
      <c r="CH281" s="219"/>
      <c r="CI281" s="219"/>
      <c r="CJ281" s="219"/>
      <c r="CK281" s="219"/>
      <c r="CL281" s="219"/>
      <c r="CM281" s="219"/>
      <c r="CN281" s="219"/>
      <c r="CO281" s="219"/>
      <c r="CP281" s="219"/>
      <c r="CQ281" s="219"/>
      <c r="CR281" s="219"/>
      <c r="CS281" s="219"/>
      <c r="CT281" s="219"/>
      <c r="CU281" s="219"/>
      <c r="CV281" s="219"/>
      <c r="CW281" s="219"/>
      <c r="CX281" s="219"/>
      <c r="CY281" s="219"/>
      <c r="CZ281" s="219"/>
      <c r="DA281" s="219"/>
      <c r="DB281" s="219"/>
      <c r="DC281" s="219"/>
      <c r="DD281" s="219"/>
      <c r="DE281" s="219"/>
      <c r="DF281" s="219"/>
      <c r="DG281" s="219"/>
      <c r="DH281" s="219"/>
      <c r="DI281" s="219"/>
      <c r="DJ281" s="219"/>
      <c r="DK281" s="219"/>
      <c r="DL281" s="219"/>
      <c r="DM281" s="219"/>
      <c r="DN281" s="219"/>
      <c r="DO281" s="219"/>
      <c r="DP281" s="219"/>
      <c r="DQ281" s="219"/>
      <c r="DR281" s="219"/>
      <c r="DS281" s="219"/>
      <c r="DT281" s="219"/>
      <c r="DU281" s="219"/>
      <c r="DV281" s="219"/>
      <c r="DW281" s="219"/>
      <c r="DX281" s="219"/>
      <c r="DY281" s="219"/>
      <c r="DZ281" s="219"/>
      <c r="EA281" s="219"/>
      <c r="EB281" s="219"/>
      <c r="EC281" s="219"/>
      <c r="ED281" s="219"/>
      <c r="EE281" s="219"/>
      <c r="EF281" s="219"/>
      <c r="EG281" s="219"/>
      <c r="EH281" s="219"/>
      <c r="EI281" s="219"/>
      <c r="EJ281" s="219"/>
      <c r="EK281" s="219"/>
      <c r="EL281" s="219"/>
      <c r="EM281" s="219"/>
      <c r="EN281" s="219"/>
      <c r="EO281" s="219"/>
      <c r="EP281" s="219"/>
      <c r="EQ281" s="219"/>
      <c r="ER281" s="219"/>
      <c r="ES281" s="219"/>
      <c r="ET281" s="219"/>
      <c r="EU281" s="219"/>
      <c r="EV281" s="219"/>
      <c r="EW281" s="219"/>
      <c r="EX281" s="219"/>
      <c r="EY281" s="219"/>
      <c r="EZ281" s="219"/>
      <c r="FA281" s="219"/>
      <c r="FB281" s="219"/>
      <c r="FC281" s="219"/>
      <c r="FD281" s="219"/>
      <c r="FE281" s="219"/>
      <c r="FF281" s="219"/>
      <c r="FG281" s="219"/>
      <c r="FH281" s="219"/>
      <c r="FI281" s="219"/>
      <c r="FJ281" s="219"/>
      <c r="FK281" s="219"/>
      <c r="FL281" s="219"/>
      <c r="FM281" s="219"/>
      <c r="FN281" s="219"/>
      <c r="FO281" s="219"/>
      <c r="FP281" s="219"/>
      <c r="FQ281" s="219"/>
      <c r="FR281" s="219"/>
      <c r="FS281" s="219"/>
      <c r="FT281" s="219"/>
      <c r="FU281" s="219"/>
      <c r="FV281" s="219"/>
      <c r="FW281" s="219"/>
      <c r="FX281" s="219"/>
      <c r="FY281" s="219"/>
      <c r="FZ281" s="219"/>
      <c r="GA281" s="219"/>
      <c r="GB281" s="219"/>
      <c r="GC281" s="219"/>
      <c r="GD281" s="219"/>
      <c r="GE281" s="219"/>
      <c r="GF281" s="219"/>
      <c r="GG281" s="219"/>
      <c r="GH281" s="219"/>
      <c r="GI281" s="219"/>
      <c r="GJ281" s="219"/>
      <c r="GK281" s="219"/>
      <c r="GL281" s="219"/>
      <c r="GM281" s="219"/>
      <c r="GN281" s="219"/>
      <c r="GO281" s="219"/>
      <c r="GP281" s="219"/>
      <c r="GQ281" s="219"/>
      <c r="GR281" s="219"/>
      <c r="GS281" s="219"/>
      <c r="GT281" s="219"/>
      <c r="GU281" s="219"/>
      <c r="GV281" s="219"/>
      <c r="GW281" s="219"/>
      <c r="GX281" s="219"/>
      <c r="GY281" s="219"/>
      <c r="GZ281" s="219"/>
      <c r="HA281" s="219"/>
      <c r="HB281" s="219"/>
      <c r="HC281" s="219"/>
      <c r="HD281" s="219"/>
      <c r="HE281" s="219"/>
      <c r="HF281" s="219"/>
      <c r="HG281" s="219"/>
      <c r="HH281" s="219"/>
      <c r="HI281" s="219"/>
      <c r="HJ281" s="219"/>
      <c r="HK281" s="219"/>
      <c r="HL281" s="219"/>
    </row>
    <row r="282" spans="1:220" s="251" customFormat="1">
      <c r="A282" s="258"/>
      <c r="B282" s="258"/>
      <c r="C282" s="258"/>
      <c r="D282" s="258"/>
      <c r="E282" s="258"/>
      <c r="F282" s="258"/>
      <c r="G282" s="259"/>
      <c r="H282" s="260"/>
      <c r="I282" s="260"/>
      <c r="J282" s="216"/>
      <c r="K282" s="219"/>
      <c r="L282" s="219"/>
      <c r="M282" s="219"/>
      <c r="N282" s="219"/>
      <c r="O282" s="219"/>
      <c r="P282" s="219"/>
      <c r="Q282" s="219"/>
      <c r="R282" s="219"/>
      <c r="S282" s="219"/>
      <c r="T282" s="219"/>
      <c r="U282" s="219"/>
      <c r="V282" s="219"/>
      <c r="W282" s="219"/>
      <c r="X282" s="219"/>
      <c r="Y282" s="219"/>
      <c r="Z282" s="219"/>
      <c r="AA282" s="219"/>
      <c r="AB282" s="219"/>
      <c r="AC282" s="219"/>
      <c r="AD282" s="219"/>
      <c r="AE282" s="219"/>
      <c r="AF282" s="219"/>
      <c r="AG282" s="219"/>
      <c r="AH282" s="219"/>
      <c r="AI282" s="219"/>
      <c r="AJ282" s="219"/>
      <c r="AK282" s="219"/>
      <c r="AL282" s="219"/>
      <c r="AM282" s="219"/>
      <c r="AN282" s="219"/>
      <c r="AO282" s="219"/>
      <c r="AP282" s="219"/>
      <c r="AQ282" s="219"/>
      <c r="AR282" s="219"/>
      <c r="AS282" s="219"/>
      <c r="AT282" s="219"/>
      <c r="AU282" s="219"/>
      <c r="AV282" s="219"/>
      <c r="AW282" s="219"/>
      <c r="AX282" s="219"/>
      <c r="AY282" s="219"/>
      <c r="AZ282" s="219"/>
      <c r="BA282" s="219"/>
      <c r="BB282" s="219"/>
      <c r="BC282" s="219"/>
      <c r="BD282" s="219"/>
      <c r="BE282" s="219"/>
      <c r="BF282" s="219"/>
      <c r="BG282" s="219"/>
      <c r="BH282" s="219"/>
      <c r="BI282" s="219"/>
      <c r="BJ282" s="219"/>
      <c r="BK282" s="219"/>
      <c r="BL282" s="219"/>
      <c r="BM282" s="219"/>
      <c r="BN282" s="219"/>
      <c r="BO282" s="219"/>
      <c r="BP282" s="219"/>
      <c r="BQ282" s="219"/>
      <c r="BR282" s="219"/>
      <c r="BS282" s="219"/>
      <c r="BT282" s="219"/>
      <c r="BU282" s="219"/>
      <c r="BV282" s="219"/>
      <c r="BW282" s="219"/>
      <c r="BX282" s="219"/>
      <c r="BY282" s="219"/>
      <c r="BZ282" s="219"/>
      <c r="CA282" s="219"/>
      <c r="CB282" s="219"/>
      <c r="CC282" s="219"/>
      <c r="CD282" s="219"/>
      <c r="CE282" s="219"/>
      <c r="CF282" s="219"/>
      <c r="CG282" s="219"/>
      <c r="CH282" s="219"/>
      <c r="CI282" s="219"/>
      <c r="CJ282" s="219"/>
      <c r="CK282" s="219"/>
      <c r="CL282" s="219"/>
      <c r="CM282" s="219"/>
      <c r="CN282" s="219"/>
      <c r="CO282" s="219"/>
      <c r="CP282" s="219"/>
      <c r="CQ282" s="219"/>
      <c r="CR282" s="219"/>
      <c r="CS282" s="219"/>
      <c r="CT282" s="219"/>
      <c r="CU282" s="219"/>
      <c r="CV282" s="219"/>
      <c r="CW282" s="219"/>
      <c r="CX282" s="219"/>
      <c r="CY282" s="219"/>
      <c r="CZ282" s="219"/>
      <c r="DA282" s="219"/>
      <c r="DB282" s="219"/>
      <c r="DC282" s="219"/>
      <c r="DD282" s="219"/>
      <c r="DE282" s="219"/>
      <c r="DF282" s="219"/>
      <c r="DG282" s="219"/>
      <c r="DH282" s="219"/>
      <c r="DI282" s="219"/>
      <c r="DJ282" s="219"/>
      <c r="DK282" s="219"/>
      <c r="DL282" s="219"/>
      <c r="DM282" s="219"/>
      <c r="DN282" s="219"/>
      <c r="DO282" s="219"/>
      <c r="DP282" s="219"/>
      <c r="DQ282" s="219"/>
      <c r="DR282" s="219"/>
      <c r="DS282" s="219"/>
      <c r="DT282" s="219"/>
      <c r="DU282" s="219"/>
      <c r="DV282" s="219"/>
      <c r="DW282" s="219"/>
      <c r="DX282" s="219"/>
      <c r="DY282" s="219"/>
      <c r="DZ282" s="219"/>
      <c r="EA282" s="219"/>
      <c r="EB282" s="219"/>
      <c r="EC282" s="219"/>
      <c r="ED282" s="219"/>
      <c r="EE282" s="219"/>
      <c r="EF282" s="219"/>
      <c r="EG282" s="219"/>
      <c r="EH282" s="219"/>
      <c r="EI282" s="219"/>
      <c r="EJ282" s="219"/>
      <c r="EK282" s="219"/>
      <c r="EL282" s="219"/>
      <c r="EM282" s="219"/>
      <c r="EN282" s="219"/>
      <c r="EO282" s="219"/>
      <c r="EP282" s="219"/>
      <c r="EQ282" s="219"/>
      <c r="ER282" s="219"/>
      <c r="ES282" s="219"/>
      <c r="ET282" s="219"/>
      <c r="EU282" s="219"/>
      <c r="EV282" s="219"/>
      <c r="EW282" s="219"/>
      <c r="EX282" s="219"/>
      <c r="EY282" s="219"/>
      <c r="EZ282" s="219"/>
      <c r="FA282" s="219"/>
      <c r="FB282" s="219"/>
      <c r="FC282" s="219"/>
      <c r="FD282" s="219"/>
      <c r="FE282" s="219"/>
      <c r="FF282" s="219"/>
      <c r="FG282" s="219"/>
      <c r="FH282" s="219"/>
      <c r="FI282" s="219"/>
      <c r="FJ282" s="219"/>
      <c r="FK282" s="219"/>
      <c r="FL282" s="219"/>
      <c r="FM282" s="219"/>
      <c r="FN282" s="219"/>
      <c r="FO282" s="219"/>
      <c r="FP282" s="219"/>
      <c r="FQ282" s="219"/>
      <c r="FR282" s="219"/>
      <c r="FS282" s="219"/>
      <c r="FT282" s="219"/>
      <c r="FU282" s="219"/>
      <c r="FV282" s="219"/>
      <c r="FW282" s="219"/>
      <c r="FX282" s="219"/>
      <c r="FY282" s="219"/>
      <c r="FZ282" s="219"/>
      <c r="GA282" s="219"/>
      <c r="GB282" s="219"/>
      <c r="GC282" s="219"/>
      <c r="GD282" s="219"/>
      <c r="GE282" s="219"/>
      <c r="GF282" s="219"/>
      <c r="GG282" s="219"/>
      <c r="GH282" s="219"/>
      <c r="GI282" s="219"/>
      <c r="GJ282" s="219"/>
      <c r="GK282" s="219"/>
      <c r="GL282" s="219"/>
      <c r="GM282" s="219"/>
      <c r="GN282" s="219"/>
      <c r="GO282" s="219"/>
      <c r="GP282" s="219"/>
      <c r="GQ282" s="219"/>
      <c r="GR282" s="219"/>
      <c r="GS282" s="219"/>
      <c r="GT282" s="219"/>
      <c r="GU282" s="219"/>
      <c r="GV282" s="219"/>
      <c r="GW282" s="219"/>
      <c r="GX282" s="219"/>
      <c r="GY282" s="219"/>
      <c r="GZ282" s="219"/>
      <c r="HA282" s="219"/>
      <c r="HB282" s="219"/>
      <c r="HC282" s="219"/>
      <c r="HD282" s="219"/>
      <c r="HE282" s="219"/>
      <c r="HF282" s="219"/>
      <c r="HG282" s="219"/>
      <c r="HH282" s="219"/>
      <c r="HI282" s="219"/>
      <c r="HJ282" s="219"/>
      <c r="HK282" s="219"/>
      <c r="HL282" s="219"/>
    </row>
    <row r="283" spans="1:220" s="251" customFormat="1">
      <c r="A283" s="258"/>
      <c r="B283" s="258"/>
      <c r="C283" s="258"/>
      <c r="D283" s="258"/>
      <c r="E283" s="258"/>
      <c r="F283" s="258"/>
      <c r="G283" s="259"/>
      <c r="H283" s="260"/>
      <c r="I283" s="260"/>
      <c r="J283" s="216"/>
      <c r="K283" s="219"/>
      <c r="L283" s="219"/>
      <c r="M283" s="219"/>
      <c r="N283" s="219"/>
      <c r="O283" s="219"/>
      <c r="P283" s="219"/>
      <c r="Q283" s="219"/>
      <c r="R283" s="219"/>
      <c r="S283" s="219"/>
      <c r="T283" s="219"/>
      <c r="U283" s="219"/>
      <c r="V283" s="219"/>
      <c r="W283" s="219"/>
      <c r="X283" s="219"/>
      <c r="Y283" s="219"/>
      <c r="Z283" s="219"/>
      <c r="AA283" s="219"/>
      <c r="AB283" s="219"/>
      <c r="AC283" s="219"/>
      <c r="AD283" s="219"/>
      <c r="AE283" s="219"/>
      <c r="AF283" s="219"/>
      <c r="AG283" s="219"/>
      <c r="AH283" s="219"/>
      <c r="AI283" s="219"/>
      <c r="AJ283" s="219"/>
      <c r="AK283" s="219"/>
      <c r="AL283" s="219"/>
      <c r="AM283" s="219"/>
      <c r="AN283" s="219"/>
      <c r="AO283" s="219"/>
      <c r="AP283" s="219"/>
      <c r="AQ283" s="219"/>
      <c r="AR283" s="219"/>
      <c r="AS283" s="219"/>
      <c r="AT283" s="219"/>
      <c r="AU283" s="219"/>
      <c r="AV283" s="219"/>
      <c r="AW283" s="219"/>
      <c r="AX283" s="219"/>
      <c r="AY283" s="219"/>
      <c r="AZ283" s="219"/>
      <c r="BA283" s="219"/>
      <c r="BB283" s="219"/>
      <c r="BC283" s="219"/>
      <c r="BD283" s="219"/>
      <c r="BE283" s="219"/>
      <c r="BF283" s="219"/>
      <c r="BG283" s="219"/>
      <c r="BH283" s="219"/>
      <c r="BI283" s="219"/>
      <c r="BJ283" s="219"/>
      <c r="BK283" s="219"/>
      <c r="BL283" s="219"/>
      <c r="BM283" s="219"/>
      <c r="BN283" s="219"/>
      <c r="BO283" s="219"/>
      <c r="BP283" s="219"/>
      <c r="BQ283" s="219"/>
      <c r="BR283" s="219"/>
      <c r="BS283" s="219"/>
      <c r="BT283" s="219"/>
      <c r="BU283" s="219"/>
      <c r="BV283" s="219"/>
      <c r="BW283" s="219"/>
      <c r="BX283" s="219"/>
      <c r="BY283" s="219"/>
      <c r="BZ283" s="219"/>
      <c r="CA283" s="219"/>
      <c r="CB283" s="219"/>
      <c r="CC283" s="219"/>
      <c r="CD283" s="219"/>
      <c r="CE283" s="219"/>
      <c r="CF283" s="219"/>
      <c r="CG283" s="219"/>
      <c r="CH283" s="219"/>
      <c r="CI283" s="219"/>
      <c r="CJ283" s="219"/>
      <c r="CK283" s="219"/>
      <c r="CL283" s="219"/>
      <c r="CM283" s="219"/>
      <c r="CN283" s="219"/>
      <c r="CO283" s="219"/>
      <c r="CP283" s="219"/>
      <c r="CQ283" s="219"/>
      <c r="CR283" s="219"/>
      <c r="CS283" s="219"/>
      <c r="CT283" s="219"/>
      <c r="CU283" s="219"/>
      <c r="CV283" s="219"/>
      <c r="CW283" s="219"/>
      <c r="CX283" s="219"/>
      <c r="CY283" s="219"/>
      <c r="CZ283" s="219"/>
      <c r="DA283" s="219"/>
      <c r="DB283" s="219"/>
      <c r="DC283" s="219"/>
      <c r="DD283" s="219"/>
      <c r="DE283" s="219"/>
      <c r="DF283" s="219"/>
      <c r="DG283" s="219"/>
      <c r="DH283" s="219"/>
      <c r="DI283" s="219"/>
      <c r="DJ283" s="219"/>
      <c r="DK283" s="219"/>
      <c r="DL283" s="219"/>
      <c r="DM283" s="219"/>
      <c r="DN283" s="219"/>
      <c r="DO283" s="219"/>
      <c r="DP283" s="219"/>
      <c r="DQ283" s="219"/>
      <c r="DR283" s="219"/>
      <c r="DS283" s="219"/>
      <c r="DT283" s="219"/>
      <c r="DU283" s="219"/>
      <c r="DV283" s="219"/>
      <c r="DW283" s="219"/>
      <c r="DX283" s="219"/>
      <c r="DY283" s="219"/>
      <c r="DZ283" s="219"/>
      <c r="EA283" s="219"/>
      <c r="EB283" s="219"/>
      <c r="EC283" s="219"/>
      <c r="ED283" s="219"/>
      <c r="EE283" s="219"/>
      <c r="EF283" s="219"/>
      <c r="EG283" s="219"/>
      <c r="EH283" s="219"/>
      <c r="EI283" s="219"/>
      <c r="EJ283" s="219"/>
      <c r="EK283" s="219"/>
      <c r="EL283" s="219"/>
      <c r="EM283" s="219"/>
      <c r="EN283" s="219"/>
      <c r="EO283" s="219"/>
      <c r="EP283" s="219"/>
      <c r="EQ283" s="219"/>
      <c r="ER283" s="219"/>
      <c r="ES283" s="219"/>
      <c r="ET283" s="219"/>
      <c r="EU283" s="219"/>
      <c r="EV283" s="219"/>
      <c r="EW283" s="219"/>
      <c r="EX283" s="219"/>
      <c r="EY283" s="219"/>
      <c r="EZ283" s="219"/>
      <c r="FA283" s="219"/>
      <c r="FB283" s="219"/>
      <c r="FC283" s="219"/>
      <c r="FD283" s="219"/>
      <c r="FE283" s="219"/>
      <c r="FF283" s="219"/>
      <c r="FG283" s="219"/>
      <c r="FH283" s="219"/>
      <c r="FI283" s="219"/>
      <c r="FJ283" s="219"/>
      <c r="FK283" s="219"/>
      <c r="FL283" s="219"/>
      <c r="FM283" s="219"/>
      <c r="FN283" s="219"/>
      <c r="FO283" s="219"/>
      <c r="FP283" s="219"/>
      <c r="FQ283" s="219"/>
      <c r="FR283" s="219"/>
      <c r="FS283" s="219"/>
      <c r="FT283" s="219"/>
      <c r="FU283" s="219"/>
      <c r="FV283" s="219"/>
      <c r="FW283" s="219"/>
      <c r="FX283" s="219"/>
      <c r="FY283" s="219"/>
      <c r="FZ283" s="219"/>
      <c r="GA283" s="219"/>
      <c r="GB283" s="219"/>
      <c r="GC283" s="219"/>
      <c r="GD283" s="219"/>
      <c r="GE283" s="219"/>
      <c r="GF283" s="219"/>
      <c r="GG283" s="219"/>
      <c r="GH283" s="219"/>
      <c r="GI283" s="219"/>
      <c r="GJ283" s="219"/>
      <c r="GK283" s="219"/>
      <c r="GL283" s="219"/>
      <c r="GM283" s="219"/>
      <c r="GN283" s="219"/>
      <c r="GO283" s="219"/>
      <c r="GP283" s="219"/>
      <c r="GQ283" s="219"/>
      <c r="GR283" s="219"/>
      <c r="GS283" s="219"/>
      <c r="GT283" s="219"/>
      <c r="GU283" s="219"/>
      <c r="GV283" s="219"/>
      <c r="GW283" s="219"/>
      <c r="GX283" s="219"/>
      <c r="GY283" s="219"/>
      <c r="GZ283" s="219"/>
      <c r="HA283" s="219"/>
      <c r="HB283" s="219"/>
      <c r="HC283" s="219"/>
      <c r="HD283" s="219"/>
      <c r="HE283" s="219"/>
      <c r="HF283" s="219"/>
      <c r="HG283" s="219"/>
      <c r="HH283" s="219"/>
      <c r="HI283" s="219"/>
      <c r="HJ283" s="219"/>
      <c r="HK283" s="219"/>
      <c r="HL283" s="219"/>
    </row>
    <row r="284" spans="1:220" s="251" customFormat="1">
      <c r="A284" s="258"/>
      <c r="B284" s="258"/>
      <c r="C284" s="258"/>
      <c r="D284" s="258"/>
      <c r="E284" s="258"/>
      <c r="F284" s="258"/>
      <c r="G284" s="259"/>
      <c r="H284" s="260"/>
      <c r="I284" s="260"/>
      <c r="J284" s="216"/>
      <c r="K284" s="219"/>
      <c r="L284" s="219"/>
      <c r="M284" s="219"/>
      <c r="N284" s="219"/>
      <c r="O284" s="219"/>
      <c r="P284" s="219"/>
      <c r="Q284" s="219"/>
      <c r="R284" s="219"/>
      <c r="S284" s="219"/>
      <c r="T284" s="219"/>
      <c r="U284" s="219"/>
      <c r="V284" s="219"/>
      <c r="W284" s="219"/>
      <c r="X284" s="219"/>
      <c r="Y284" s="219"/>
      <c r="Z284" s="219"/>
      <c r="AA284" s="219"/>
      <c r="AB284" s="219"/>
      <c r="AC284" s="219"/>
      <c r="AD284" s="219"/>
      <c r="AE284" s="219"/>
      <c r="AF284" s="219"/>
      <c r="AG284" s="219"/>
      <c r="AH284" s="219"/>
      <c r="AI284" s="219"/>
      <c r="AJ284" s="219"/>
      <c r="AK284" s="219"/>
      <c r="AL284" s="219"/>
      <c r="AM284" s="219"/>
      <c r="AN284" s="219"/>
      <c r="AO284" s="219"/>
      <c r="AP284" s="219"/>
      <c r="AQ284" s="219"/>
      <c r="AR284" s="219"/>
      <c r="AS284" s="219"/>
      <c r="AT284" s="219"/>
      <c r="AU284" s="219"/>
      <c r="AV284" s="219"/>
      <c r="AW284" s="219"/>
      <c r="AX284" s="219"/>
      <c r="AY284" s="219"/>
      <c r="AZ284" s="219"/>
      <c r="BA284" s="219"/>
      <c r="BB284" s="219"/>
      <c r="BC284" s="219"/>
      <c r="BD284" s="219"/>
      <c r="BE284" s="219"/>
      <c r="BF284" s="219"/>
      <c r="BG284" s="219"/>
      <c r="BH284" s="219"/>
      <c r="BI284" s="219"/>
      <c r="BJ284" s="219"/>
      <c r="BK284" s="219"/>
      <c r="BL284" s="219"/>
      <c r="BM284" s="219"/>
      <c r="BN284" s="219"/>
      <c r="BO284" s="219"/>
      <c r="BP284" s="219"/>
      <c r="BQ284" s="219"/>
      <c r="BR284" s="219"/>
      <c r="BS284" s="219"/>
      <c r="BT284" s="219"/>
      <c r="BU284" s="219"/>
      <c r="BV284" s="219"/>
      <c r="BW284" s="219"/>
      <c r="BX284" s="219"/>
      <c r="BY284" s="219"/>
      <c r="BZ284" s="219"/>
      <c r="CA284" s="219"/>
      <c r="CB284" s="219"/>
      <c r="CC284" s="219"/>
      <c r="CD284" s="219"/>
      <c r="CE284" s="219"/>
      <c r="CF284" s="219"/>
      <c r="CG284" s="219"/>
      <c r="CH284" s="219"/>
      <c r="CI284" s="219"/>
      <c r="CJ284" s="219"/>
      <c r="CK284" s="219"/>
      <c r="CL284" s="219"/>
      <c r="CM284" s="219"/>
      <c r="CN284" s="219"/>
      <c r="CO284" s="219"/>
      <c r="CP284" s="219"/>
      <c r="CQ284" s="219"/>
      <c r="CR284" s="219"/>
      <c r="CS284" s="219"/>
      <c r="CT284" s="219"/>
      <c r="CU284" s="219"/>
      <c r="CV284" s="219"/>
      <c r="CW284" s="219"/>
      <c r="CX284" s="219"/>
      <c r="CY284" s="219"/>
      <c r="CZ284" s="219"/>
      <c r="DA284" s="219"/>
      <c r="DB284" s="219"/>
      <c r="DC284" s="219"/>
      <c r="DD284" s="219"/>
      <c r="DE284" s="219"/>
      <c r="DF284" s="219"/>
      <c r="DG284" s="219"/>
      <c r="DH284" s="219"/>
      <c r="DI284" s="219"/>
      <c r="DJ284" s="219"/>
      <c r="DK284" s="219"/>
      <c r="DL284" s="219"/>
      <c r="DM284" s="219"/>
      <c r="DN284" s="219"/>
      <c r="DO284" s="219"/>
      <c r="DP284" s="219"/>
      <c r="DQ284" s="219"/>
      <c r="DR284" s="219"/>
      <c r="DS284" s="219"/>
      <c r="DT284" s="219"/>
      <c r="DU284" s="219"/>
      <c r="DV284" s="219"/>
      <c r="DW284" s="219"/>
      <c r="DX284" s="219"/>
      <c r="DY284" s="219"/>
      <c r="DZ284" s="219"/>
      <c r="EA284" s="219"/>
      <c r="EB284" s="219"/>
      <c r="EC284" s="219"/>
      <c r="ED284" s="219"/>
      <c r="EE284" s="219"/>
      <c r="EF284" s="219"/>
      <c r="EG284" s="219"/>
      <c r="EH284" s="219"/>
      <c r="EI284" s="219"/>
      <c r="EJ284" s="219"/>
      <c r="EK284" s="219"/>
      <c r="EL284" s="219"/>
      <c r="EM284" s="219"/>
      <c r="EN284" s="219"/>
      <c r="EO284" s="219"/>
      <c r="EP284" s="219"/>
      <c r="EQ284" s="219"/>
      <c r="ER284" s="219"/>
      <c r="ES284" s="219"/>
      <c r="ET284" s="219"/>
      <c r="EU284" s="219"/>
      <c r="EV284" s="219"/>
      <c r="EW284" s="219"/>
      <c r="EX284" s="219"/>
      <c r="EY284" s="219"/>
      <c r="EZ284" s="219"/>
      <c r="FA284" s="219"/>
      <c r="FB284" s="219"/>
      <c r="FC284" s="219"/>
      <c r="FD284" s="219"/>
      <c r="FE284" s="219"/>
      <c r="FF284" s="219"/>
      <c r="FG284" s="219"/>
      <c r="FH284" s="219"/>
      <c r="FI284" s="219"/>
      <c r="FJ284" s="219"/>
      <c r="FK284" s="219"/>
      <c r="FL284" s="219"/>
      <c r="FM284" s="219"/>
      <c r="FN284" s="219"/>
      <c r="FO284" s="219"/>
      <c r="FP284" s="219"/>
      <c r="FQ284" s="219"/>
      <c r="FR284" s="219"/>
      <c r="FS284" s="219"/>
      <c r="FT284" s="219"/>
      <c r="FU284" s="219"/>
      <c r="FV284" s="219"/>
      <c r="FW284" s="219"/>
      <c r="FX284" s="219"/>
      <c r="FY284" s="219"/>
      <c r="FZ284" s="219"/>
      <c r="GA284" s="219"/>
      <c r="GB284" s="219"/>
      <c r="GC284" s="219"/>
      <c r="GD284" s="219"/>
      <c r="GE284" s="219"/>
      <c r="GF284" s="219"/>
      <c r="GG284" s="219"/>
      <c r="GH284" s="219"/>
      <c r="GI284" s="219"/>
      <c r="GJ284" s="219"/>
      <c r="GK284" s="219"/>
      <c r="GL284" s="219"/>
      <c r="GM284" s="219"/>
      <c r="GN284" s="219"/>
      <c r="GO284" s="219"/>
      <c r="GP284" s="219"/>
      <c r="GQ284" s="219"/>
      <c r="GR284" s="219"/>
      <c r="GS284" s="219"/>
      <c r="GT284" s="219"/>
      <c r="GU284" s="219"/>
      <c r="GV284" s="219"/>
      <c r="GW284" s="219"/>
      <c r="GX284" s="219"/>
      <c r="GY284" s="219"/>
      <c r="GZ284" s="219"/>
      <c r="HA284" s="219"/>
      <c r="HB284" s="219"/>
      <c r="HC284" s="219"/>
      <c r="HD284" s="219"/>
      <c r="HE284" s="219"/>
      <c r="HF284" s="219"/>
      <c r="HG284" s="219"/>
      <c r="HH284" s="219"/>
      <c r="HI284" s="219"/>
      <c r="HJ284" s="219"/>
      <c r="HK284" s="219"/>
      <c r="HL284" s="219"/>
    </row>
    <row r="285" spans="1:220" s="251" customFormat="1">
      <c r="A285" s="258"/>
      <c r="B285" s="258"/>
      <c r="C285" s="258"/>
      <c r="D285" s="258"/>
      <c r="E285" s="258"/>
      <c r="F285" s="258"/>
      <c r="G285" s="259"/>
      <c r="H285" s="260"/>
      <c r="I285" s="260"/>
      <c r="J285" s="216"/>
      <c r="K285" s="219"/>
      <c r="L285" s="219"/>
      <c r="M285" s="219"/>
      <c r="N285" s="219"/>
      <c r="O285" s="219"/>
      <c r="P285" s="219"/>
      <c r="Q285" s="219"/>
      <c r="R285" s="219"/>
      <c r="S285" s="219"/>
      <c r="T285" s="219"/>
      <c r="U285" s="219"/>
      <c r="V285" s="219"/>
      <c r="W285" s="219"/>
      <c r="X285" s="219"/>
      <c r="Y285" s="219"/>
      <c r="Z285" s="219"/>
      <c r="AA285" s="219"/>
      <c r="AB285" s="219"/>
      <c r="AC285" s="219"/>
      <c r="AD285" s="219"/>
      <c r="AE285" s="219"/>
      <c r="AF285" s="219"/>
      <c r="AG285" s="219"/>
      <c r="AH285" s="219"/>
      <c r="AI285" s="219"/>
      <c r="AJ285" s="219"/>
      <c r="AK285" s="219"/>
      <c r="AL285" s="219"/>
      <c r="AM285" s="219"/>
      <c r="AN285" s="219"/>
      <c r="AO285" s="219"/>
      <c r="AP285" s="219"/>
      <c r="AQ285" s="219"/>
      <c r="AR285" s="219"/>
      <c r="AS285" s="219"/>
      <c r="AT285" s="219"/>
      <c r="AU285" s="219"/>
      <c r="AV285" s="219"/>
      <c r="AW285" s="219"/>
      <c r="AX285" s="219"/>
      <c r="AY285" s="219"/>
      <c r="AZ285" s="219"/>
      <c r="BA285" s="219"/>
      <c r="BB285" s="219"/>
      <c r="BC285" s="219"/>
      <c r="BD285" s="219"/>
      <c r="BE285" s="219"/>
      <c r="BF285" s="219"/>
      <c r="BG285" s="219"/>
      <c r="BH285" s="219"/>
      <c r="BI285" s="219"/>
      <c r="BJ285" s="219"/>
      <c r="BK285" s="219"/>
      <c r="BL285" s="219"/>
      <c r="BM285" s="219"/>
      <c r="BN285" s="219"/>
      <c r="BO285" s="219"/>
      <c r="BP285" s="219"/>
      <c r="BQ285" s="219"/>
      <c r="BR285" s="219"/>
      <c r="BS285" s="219"/>
      <c r="BT285" s="219"/>
      <c r="BU285" s="219"/>
      <c r="BV285" s="219"/>
      <c r="BW285" s="219"/>
      <c r="BX285" s="219"/>
      <c r="BY285" s="219"/>
      <c r="BZ285" s="219"/>
      <c r="CA285" s="219"/>
      <c r="CB285" s="219"/>
      <c r="CC285" s="219"/>
      <c r="CD285" s="219"/>
      <c r="CE285" s="219"/>
      <c r="CF285" s="219"/>
      <c r="CG285" s="219"/>
      <c r="CH285" s="219"/>
      <c r="CI285" s="219"/>
      <c r="CJ285" s="219"/>
      <c r="CK285" s="219"/>
      <c r="CL285" s="219"/>
      <c r="CM285" s="219"/>
      <c r="CN285" s="219"/>
      <c r="CO285" s="219"/>
      <c r="CP285" s="219"/>
      <c r="CQ285" s="219"/>
      <c r="CR285" s="219"/>
      <c r="CS285" s="219"/>
      <c r="CT285" s="219"/>
      <c r="CU285" s="219"/>
      <c r="CV285" s="219"/>
      <c r="CW285" s="219"/>
      <c r="CX285" s="219"/>
      <c r="CY285" s="219"/>
      <c r="CZ285" s="219"/>
      <c r="DA285" s="219"/>
      <c r="DB285" s="219"/>
      <c r="DC285" s="219"/>
      <c r="DD285" s="219"/>
      <c r="DE285" s="219"/>
      <c r="DF285" s="219"/>
      <c r="DG285" s="219"/>
      <c r="DH285" s="219"/>
      <c r="DI285" s="219"/>
      <c r="DJ285" s="219"/>
      <c r="DK285" s="219"/>
      <c r="DL285" s="219"/>
      <c r="DM285" s="219"/>
      <c r="DN285" s="219"/>
      <c r="DO285" s="219"/>
      <c r="DP285" s="219"/>
      <c r="DQ285" s="219"/>
      <c r="DR285" s="219"/>
      <c r="DS285" s="219"/>
      <c r="DT285" s="219"/>
      <c r="DU285" s="219"/>
      <c r="DV285" s="219"/>
      <c r="DW285" s="219"/>
      <c r="DX285" s="219"/>
      <c r="DY285" s="219"/>
      <c r="DZ285" s="219"/>
      <c r="EA285" s="219"/>
      <c r="EB285" s="219"/>
      <c r="EC285" s="219"/>
      <c r="ED285" s="219"/>
      <c r="EE285" s="219"/>
      <c r="EF285" s="219"/>
      <c r="EG285" s="219"/>
      <c r="EH285" s="219"/>
      <c r="EI285" s="219"/>
      <c r="EJ285" s="219"/>
      <c r="EK285" s="219"/>
      <c r="EL285" s="219"/>
      <c r="EM285" s="219"/>
      <c r="EN285" s="219"/>
      <c r="EO285" s="219"/>
      <c r="EP285" s="219"/>
      <c r="EQ285" s="219"/>
      <c r="ER285" s="219"/>
      <c r="ES285" s="219"/>
      <c r="ET285" s="219"/>
      <c r="EU285" s="219"/>
      <c r="EV285" s="219"/>
      <c r="EW285" s="219"/>
      <c r="EX285" s="219"/>
      <c r="EY285" s="219"/>
      <c r="EZ285" s="219"/>
      <c r="FA285" s="219"/>
      <c r="FB285" s="219"/>
      <c r="FC285" s="219"/>
      <c r="FD285" s="219"/>
      <c r="FE285" s="219"/>
      <c r="FF285" s="219"/>
      <c r="FG285" s="219"/>
      <c r="FH285" s="219"/>
      <c r="FI285" s="219"/>
      <c r="FJ285" s="219"/>
      <c r="FK285" s="219"/>
      <c r="FL285" s="219"/>
      <c r="FM285" s="219"/>
      <c r="FN285" s="219"/>
      <c r="FO285" s="219"/>
      <c r="FP285" s="219"/>
      <c r="FQ285" s="219"/>
      <c r="FR285" s="219"/>
      <c r="FS285" s="219"/>
      <c r="FT285" s="219"/>
      <c r="FU285" s="219"/>
      <c r="FV285" s="219"/>
      <c r="FW285" s="219"/>
      <c r="FX285" s="219"/>
      <c r="FY285" s="219"/>
      <c r="FZ285" s="219"/>
      <c r="GA285" s="219"/>
      <c r="GB285" s="219"/>
      <c r="GC285" s="219"/>
      <c r="GD285" s="219"/>
      <c r="GE285" s="219"/>
      <c r="GF285" s="219"/>
      <c r="GG285" s="219"/>
      <c r="GH285" s="219"/>
      <c r="GI285" s="219"/>
      <c r="GJ285" s="219"/>
      <c r="GK285" s="219"/>
      <c r="GL285" s="219"/>
      <c r="GM285" s="219"/>
      <c r="GN285" s="219"/>
      <c r="GO285" s="219"/>
      <c r="GP285" s="219"/>
      <c r="GQ285" s="219"/>
      <c r="GR285" s="219"/>
      <c r="GS285" s="219"/>
      <c r="GT285" s="219"/>
      <c r="GU285" s="219"/>
      <c r="GV285" s="219"/>
      <c r="GW285" s="219"/>
      <c r="GX285" s="219"/>
      <c r="GY285" s="219"/>
      <c r="GZ285" s="219"/>
      <c r="HA285" s="219"/>
      <c r="HB285" s="219"/>
      <c r="HC285" s="219"/>
      <c r="HD285" s="219"/>
      <c r="HE285" s="219"/>
      <c r="HF285" s="219"/>
      <c r="HG285" s="219"/>
      <c r="HH285" s="219"/>
      <c r="HI285" s="219"/>
      <c r="HJ285" s="219"/>
      <c r="HK285" s="219"/>
      <c r="HL285" s="219"/>
    </row>
    <row r="286" spans="1:220" s="251" customFormat="1">
      <c r="A286" s="258"/>
      <c r="B286" s="258"/>
      <c r="C286" s="258"/>
      <c r="D286" s="258"/>
      <c r="E286" s="258"/>
      <c r="F286" s="258"/>
      <c r="G286" s="259"/>
      <c r="H286" s="260"/>
      <c r="I286" s="260"/>
      <c r="J286" s="216"/>
      <c r="K286" s="219"/>
      <c r="L286" s="219"/>
      <c r="M286" s="219"/>
      <c r="N286" s="219"/>
      <c r="O286" s="219"/>
      <c r="P286" s="219"/>
      <c r="Q286" s="219"/>
      <c r="R286" s="219"/>
      <c r="S286" s="219"/>
      <c r="T286" s="219"/>
      <c r="U286" s="219"/>
      <c r="V286" s="219"/>
      <c r="W286" s="219"/>
      <c r="X286" s="219"/>
      <c r="Y286" s="219"/>
      <c r="Z286" s="219"/>
      <c r="AA286" s="219"/>
      <c r="AB286" s="219"/>
      <c r="AC286" s="219"/>
      <c r="AD286" s="219"/>
      <c r="AE286" s="219"/>
      <c r="AF286" s="219"/>
      <c r="AG286" s="219"/>
      <c r="AH286" s="219"/>
      <c r="AI286" s="219"/>
      <c r="AJ286" s="219"/>
      <c r="AK286" s="219"/>
      <c r="AL286" s="219"/>
      <c r="AM286" s="219"/>
      <c r="AN286" s="219"/>
      <c r="AO286" s="219"/>
      <c r="AP286" s="219"/>
      <c r="AQ286" s="219"/>
      <c r="AR286" s="219"/>
      <c r="AS286" s="219"/>
      <c r="AT286" s="219"/>
      <c r="AU286" s="219"/>
      <c r="AV286" s="219"/>
      <c r="AW286" s="219"/>
      <c r="AX286" s="219"/>
      <c r="AY286" s="219"/>
      <c r="AZ286" s="219"/>
      <c r="BA286" s="219"/>
      <c r="BB286" s="219"/>
      <c r="BC286" s="219"/>
      <c r="BD286" s="219"/>
      <c r="BE286" s="219"/>
      <c r="BF286" s="219"/>
      <c r="BG286" s="219"/>
      <c r="BH286" s="219"/>
      <c r="BI286" s="219"/>
      <c r="BJ286" s="219"/>
      <c r="BK286" s="219"/>
      <c r="BL286" s="219"/>
      <c r="BM286" s="219"/>
      <c r="BN286" s="219"/>
      <c r="BO286" s="219"/>
      <c r="BP286" s="219"/>
      <c r="BQ286" s="219"/>
      <c r="BR286" s="219"/>
      <c r="BS286" s="219"/>
      <c r="BT286" s="219"/>
      <c r="BU286" s="219"/>
      <c r="BV286" s="219"/>
      <c r="BW286" s="219"/>
      <c r="BX286" s="219"/>
      <c r="BY286" s="219"/>
      <c r="BZ286" s="219"/>
      <c r="CA286" s="219"/>
      <c r="CB286" s="219"/>
      <c r="CC286" s="219"/>
      <c r="CD286" s="219"/>
      <c r="CE286" s="219"/>
      <c r="CF286" s="219"/>
      <c r="CG286" s="219"/>
      <c r="CH286" s="219"/>
      <c r="CI286" s="219"/>
      <c r="CJ286" s="219"/>
      <c r="CK286" s="219"/>
      <c r="CL286" s="219"/>
      <c r="CM286" s="219"/>
      <c r="CN286" s="219"/>
      <c r="CO286" s="219"/>
      <c r="CP286" s="219"/>
      <c r="CQ286" s="219"/>
      <c r="CR286" s="219"/>
      <c r="CS286" s="219"/>
      <c r="CT286" s="219"/>
      <c r="CU286" s="219"/>
      <c r="CV286" s="219"/>
      <c r="CW286" s="219"/>
      <c r="CX286" s="219"/>
      <c r="CY286" s="219"/>
      <c r="CZ286" s="219"/>
      <c r="DA286" s="219"/>
      <c r="DB286" s="219"/>
      <c r="DC286" s="219"/>
      <c r="DD286" s="219"/>
      <c r="DE286" s="219"/>
      <c r="DF286" s="219"/>
      <c r="DG286" s="219"/>
      <c r="DH286" s="219"/>
      <c r="DI286" s="219"/>
      <c r="DJ286" s="219"/>
      <c r="DK286" s="219"/>
      <c r="DL286" s="219"/>
      <c r="DM286" s="219"/>
      <c r="DN286" s="219"/>
      <c r="DO286" s="219"/>
      <c r="DP286" s="219"/>
      <c r="DQ286" s="219"/>
      <c r="DR286" s="219"/>
      <c r="DS286" s="219"/>
      <c r="DT286" s="219"/>
      <c r="DU286" s="219"/>
      <c r="DV286" s="219"/>
      <c r="DW286" s="219"/>
      <c r="DX286" s="219"/>
      <c r="DY286" s="219"/>
      <c r="DZ286" s="219"/>
      <c r="EA286" s="219"/>
      <c r="EB286" s="219"/>
      <c r="EC286" s="219"/>
      <c r="ED286" s="219"/>
      <c r="EE286" s="219"/>
      <c r="EF286" s="219"/>
      <c r="EG286" s="219"/>
      <c r="EH286" s="219"/>
      <c r="EI286" s="219"/>
      <c r="EJ286" s="219"/>
      <c r="EK286" s="219"/>
      <c r="EL286" s="219"/>
      <c r="EM286" s="219"/>
      <c r="EN286" s="219"/>
      <c r="EO286" s="219"/>
      <c r="EP286" s="219"/>
      <c r="EQ286" s="219"/>
      <c r="ER286" s="219"/>
      <c r="ES286" s="219"/>
      <c r="ET286" s="219"/>
      <c r="EU286" s="219"/>
      <c r="EV286" s="219"/>
      <c r="EW286" s="219"/>
      <c r="EX286" s="219"/>
      <c r="EY286" s="219"/>
      <c r="EZ286" s="219"/>
      <c r="FA286" s="219"/>
      <c r="FB286" s="219"/>
      <c r="FC286" s="219"/>
      <c r="FD286" s="219"/>
      <c r="FE286" s="219"/>
      <c r="FF286" s="219"/>
      <c r="FG286" s="219"/>
      <c r="FH286" s="219"/>
      <c r="FI286" s="219"/>
      <c r="FJ286" s="219"/>
      <c r="FK286" s="219"/>
      <c r="FL286" s="219"/>
      <c r="FM286" s="219"/>
      <c r="FN286" s="219"/>
      <c r="FO286" s="219"/>
      <c r="FP286" s="219"/>
      <c r="FQ286" s="219"/>
      <c r="FR286" s="219"/>
      <c r="FS286" s="219"/>
      <c r="FT286" s="219"/>
      <c r="FU286" s="219"/>
      <c r="FV286" s="219"/>
      <c r="FW286" s="219"/>
      <c r="FX286" s="219"/>
      <c r="FY286" s="219"/>
      <c r="FZ286" s="219"/>
      <c r="GA286" s="219"/>
      <c r="GB286" s="219"/>
      <c r="GC286" s="219"/>
      <c r="GD286" s="219"/>
      <c r="GE286" s="219"/>
      <c r="GF286" s="219"/>
      <c r="GG286" s="219"/>
      <c r="GH286" s="219"/>
      <c r="GI286" s="219"/>
      <c r="GJ286" s="219"/>
      <c r="GK286" s="219"/>
      <c r="GL286" s="219"/>
      <c r="GM286" s="219"/>
      <c r="GN286" s="219"/>
      <c r="GO286" s="219"/>
      <c r="GP286" s="219"/>
      <c r="GQ286" s="219"/>
      <c r="GR286" s="219"/>
      <c r="GS286" s="219"/>
      <c r="GT286" s="219"/>
      <c r="GU286" s="219"/>
      <c r="GV286" s="219"/>
      <c r="GW286" s="219"/>
      <c r="GX286" s="219"/>
      <c r="GY286" s="219"/>
      <c r="GZ286" s="219"/>
      <c r="HA286" s="219"/>
      <c r="HB286" s="219"/>
      <c r="HC286" s="219"/>
      <c r="HD286" s="219"/>
      <c r="HE286" s="219"/>
      <c r="HF286" s="219"/>
      <c r="HG286" s="219"/>
      <c r="HH286" s="219"/>
      <c r="HI286" s="219"/>
      <c r="HJ286" s="219"/>
      <c r="HK286" s="219"/>
      <c r="HL286" s="219"/>
    </row>
    <row r="287" spans="1:220" s="251" customFormat="1">
      <c r="A287" s="258"/>
      <c r="B287" s="258"/>
      <c r="C287" s="258"/>
      <c r="D287" s="258"/>
      <c r="E287" s="258"/>
      <c r="F287" s="258"/>
      <c r="G287" s="259"/>
      <c r="H287" s="260"/>
      <c r="I287" s="260"/>
      <c r="J287" s="216"/>
      <c r="K287" s="219"/>
      <c r="L287" s="219"/>
      <c r="M287" s="219"/>
      <c r="N287" s="219"/>
      <c r="O287" s="219"/>
      <c r="P287" s="219"/>
      <c r="Q287" s="219"/>
      <c r="R287" s="219"/>
      <c r="S287" s="219"/>
      <c r="T287" s="219"/>
      <c r="U287" s="219"/>
      <c r="V287" s="219"/>
      <c r="W287" s="219"/>
      <c r="X287" s="219"/>
      <c r="Y287" s="219"/>
      <c r="Z287" s="219"/>
      <c r="AA287" s="219"/>
      <c r="AB287" s="219"/>
      <c r="AC287" s="219"/>
      <c r="AD287" s="219"/>
      <c r="AE287" s="219"/>
      <c r="AF287" s="219"/>
      <c r="AG287" s="219"/>
      <c r="AH287" s="219"/>
      <c r="AI287" s="219"/>
      <c r="AJ287" s="219"/>
      <c r="AK287" s="219"/>
      <c r="AL287" s="219"/>
      <c r="AM287" s="219"/>
      <c r="AN287" s="219"/>
      <c r="AO287" s="219"/>
      <c r="AP287" s="219"/>
      <c r="AQ287" s="219"/>
      <c r="AR287" s="219"/>
      <c r="AS287" s="219"/>
      <c r="AT287" s="219"/>
      <c r="AU287" s="219"/>
      <c r="AV287" s="219"/>
      <c r="AW287" s="219"/>
      <c r="AX287" s="219"/>
      <c r="AY287" s="219"/>
      <c r="AZ287" s="219"/>
      <c r="BA287" s="219"/>
      <c r="BB287" s="219"/>
      <c r="BC287" s="219"/>
      <c r="BD287" s="219"/>
      <c r="BE287" s="219"/>
      <c r="BF287" s="219"/>
      <c r="BG287" s="219"/>
      <c r="BH287" s="219"/>
      <c r="BI287" s="219"/>
      <c r="BJ287" s="219"/>
      <c r="BK287" s="219"/>
      <c r="BL287" s="219"/>
      <c r="BM287" s="219"/>
      <c r="BN287" s="219"/>
      <c r="BO287" s="219"/>
      <c r="BP287" s="219"/>
      <c r="BQ287" s="219"/>
      <c r="BR287" s="219"/>
      <c r="BS287" s="219"/>
      <c r="BT287" s="219"/>
      <c r="BU287" s="219"/>
      <c r="BV287" s="219"/>
      <c r="BW287" s="219"/>
      <c r="BX287" s="219"/>
      <c r="BY287" s="219"/>
      <c r="BZ287" s="219"/>
      <c r="CA287" s="219"/>
      <c r="CB287" s="219"/>
      <c r="CC287" s="219"/>
      <c r="CD287" s="219"/>
      <c r="CE287" s="219"/>
      <c r="CF287" s="219"/>
      <c r="CG287" s="219"/>
      <c r="CH287" s="219"/>
      <c r="CI287" s="219"/>
      <c r="CJ287" s="219"/>
      <c r="CK287" s="219"/>
      <c r="CL287" s="219"/>
      <c r="CM287" s="219"/>
      <c r="CN287" s="219"/>
      <c r="CO287" s="219"/>
      <c r="CP287" s="219"/>
      <c r="CQ287" s="219"/>
      <c r="CR287" s="219"/>
      <c r="CS287" s="219"/>
      <c r="CT287" s="219"/>
      <c r="CU287" s="219"/>
      <c r="CV287" s="219"/>
      <c r="CW287" s="219"/>
      <c r="CX287" s="219"/>
      <c r="CY287" s="219"/>
      <c r="CZ287" s="219"/>
      <c r="DA287" s="219"/>
      <c r="DB287" s="219"/>
      <c r="DC287" s="219"/>
      <c r="DD287" s="219"/>
      <c r="DE287" s="219"/>
      <c r="DF287" s="219"/>
      <c r="DG287" s="219"/>
      <c r="DH287" s="219"/>
      <c r="DI287" s="219"/>
      <c r="DJ287" s="219"/>
      <c r="DK287" s="219"/>
      <c r="DL287" s="219"/>
      <c r="DM287" s="219"/>
      <c r="DN287" s="219"/>
      <c r="DO287" s="219"/>
      <c r="DP287" s="219"/>
      <c r="DQ287" s="219"/>
      <c r="DR287" s="219"/>
      <c r="DS287" s="219"/>
      <c r="DT287" s="219"/>
      <c r="DU287" s="219"/>
      <c r="DV287" s="219"/>
      <c r="DW287" s="219"/>
      <c r="DX287" s="219"/>
      <c r="DY287" s="219"/>
      <c r="DZ287" s="219"/>
      <c r="EA287" s="219"/>
      <c r="EB287" s="219"/>
      <c r="EC287" s="219"/>
      <c r="ED287" s="219"/>
      <c r="EE287" s="219"/>
      <c r="EF287" s="219"/>
      <c r="EG287" s="219"/>
      <c r="EH287" s="219"/>
      <c r="EI287" s="219"/>
      <c r="EJ287" s="219"/>
      <c r="EK287" s="219"/>
      <c r="EL287" s="219"/>
      <c r="EM287" s="219"/>
      <c r="EN287" s="219"/>
      <c r="EO287" s="219"/>
      <c r="EP287" s="219"/>
      <c r="EQ287" s="219"/>
      <c r="ER287" s="219"/>
      <c r="ES287" s="219"/>
      <c r="ET287" s="219"/>
      <c r="EU287" s="219"/>
      <c r="EV287" s="219"/>
      <c r="EW287" s="219"/>
      <c r="EX287" s="219"/>
      <c r="EY287" s="219"/>
      <c r="EZ287" s="219"/>
      <c r="FA287" s="219"/>
      <c r="FB287" s="219"/>
      <c r="FC287" s="219"/>
      <c r="FD287" s="219"/>
      <c r="FE287" s="219"/>
      <c r="FF287" s="219"/>
      <c r="FG287" s="219"/>
      <c r="FH287" s="219"/>
      <c r="FI287" s="219"/>
      <c r="FJ287" s="219"/>
      <c r="FK287" s="219"/>
      <c r="FL287" s="219"/>
      <c r="FM287" s="219"/>
      <c r="FN287" s="219"/>
      <c r="FO287" s="219"/>
      <c r="FP287" s="219"/>
      <c r="FQ287" s="219"/>
      <c r="FR287" s="219"/>
      <c r="FS287" s="219"/>
      <c r="FT287" s="219"/>
      <c r="FU287" s="219"/>
      <c r="FV287" s="219"/>
      <c r="FW287" s="219"/>
      <c r="FX287" s="219"/>
      <c r="FY287" s="219"/>
      <c r="FZ287" s="219"/>
      <c r="GA287" s="219"/>
      <c r="GB287" s="219"/>
      <c r="GC287" s="219"/>
      <c r="GD287" s="219"/>
      <c r="GE287" s="219"/>
      <c r="GF287" s="219"/>
      <c r="GG287" s="219"/>
      <c r="GH287" s="219"/>
      <c r="GI287" s="219"/>
      <c r="GJ287" s="219"/>
      <c r="GK287" s="219"/>
      <c r="GL287" s="219"/>
      <c r="GM287" s="219"/>
      <c r="GN287" s="219"/>
      <c r="GO287" s="219"/>
      <c r="GP287" s="219"/>
      <c r="GQ287" s="219"/>
      <c r="GR287" s="219"/>
      <c r="GS287" s="219"/>
      <c r="GT287" s="219"/>
      <c r="GU287" s="219"/>
      <c r="GV287" s="219"/>
      <c r="GW287" s="219"/>
      <c r="GX287" s="219"/>
      <c r="GY287" s="219"/>
      <c r="GZ287" s="219"/>
      <c r="HA287" s="219"/>
      <c r="HB287" s="219"/>
      <c r="HC287" s="219"/>
      <c r="HD287" s="219"/>
      <c r="HE287" s="219"/>
      <c r="HF287" s="219"/>
      <c r="HG287" s="219"/>
      <c r="HH287" s="219"/>
      <c r="HI287" s="219"/>
      <c r="HJ287" s="219"/>
      <c r="HK287" s="219"/>
      <c r="HL287" s="219"/>
    </row>
    <row r="288" spans="1:220" s="251" customFormat="1">
      <c r="A288" s="258"/>
      <c r="B288" s="258"/>
      <c r="C288" s="258"/>
      <c r="D288" s="258"/>
      <c r="E288" s="258"/>
      <c r="F288" s="258"/>
      <c r="G288" s="259"/>
      <c r="H288" s="260"/>
      <c r="I288" s="260"/>
      <c r="J288" s="216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  <c r="AH288" s="219"/>
      <c r="AI288" s="219"/>
      <c r="AJ288" s="219"/>
      <c r="AK288" s="219"/>
      <c r="AL288" s="219"/>
      <c r="AM288" s="219"/>
      <c r="AN288" s="219"/>
      <c r="AO288" s="219"/>
      <c r="AP288" s="219"/>
      <c r="AQ288" s="219"/>
      <c r="AR288" s="219"/>
      <c r="AS288" s="219"/>
      <c r="AT288" s="219"/>
      <c r="AU288" s="219"/>
      <c r="AV288" s="219"/>
      <c r="AW288" s="219"/>
      <c r="AX288" s="219"/>
      <c r="AY288" s="219"/>
      <c r="AZ288" s="219"/>
      <c r="BA288" s="219"/>
      <c r="BB288" s="219"/>
      <c r="BC288" s="219"/>
      <c r="BD288" s="219"/>
      <c r="BE288" s="219"/>
      <c r="BF288" s="219"/>
      <c r="BG288" s="219"/>
      <c r="BH288" s="219"/>
      <c r="BI288" s="219"/>
      <c r="BJ288" s="219"/>
      <c r="BK288" s="219"/>
      <c r="BL288" s="219"/>
      <c r="BM288" s="219"/>
      <c r="BN288" s="219"/>
      <c r="BO288" s="219"/>
      <c r="BP288" s="219"/>
      <c r="BQ288" s="219"/>
      <c r="BR288" s="219"/>
      <c r="BS288" s="219"/>
      <c r="BT288" s="219"/>
      <c r="BU288" s="219"/>
      <c r="BV288" s="219"/>
      <c r="BW288" s="219"/>
      <c r="BX288" s="219"/>
      <c r="BY288" s="219"/>
      <c r="BZ288" s="219"/>
      <c r="CA288" s="219"/>
      <c r="CB288" s="219"/>
      <c r="CC288" s="219"/>
      <c r="CD288" s="219"/>
      <c r="CE288" s="219"/>
      <c r="CF288" s="219"/>
      <c r="CG288" s="219"/>
      <c r="CH288" s="219"/>
      <c r="CI288" s="219"/>
      <c r="CJ288" s="219"/>
      <c r="CK288" s="219"/>
      <c r="CL288" s="219"/>
      <c r="CM288" s="219"/>
      <c r="CN288" s="219"/>
      <c r="CO288" s="219"/>
      <c r="CP288" s="219"/>
      <c r="CQ288" s="219"/>
      <c r="CR288" s="219"/>
      <c r="CS288" s="219"/>
      <c r="CT288" s="219"/>
      <c r="CU288" s="219"/>
      <c r="CV288" s="219"/>
      <c r="CW288" s="219"/>
      <c r="CX288" s="219"/>
      <c r="CY288" s="219"/>
      <c r="CZ288" s="219"/>
      <c r="DA288" s="219"/>
      <c r="DB288" s="219"/>
      <c r="DC288" s="219"/>
      <c r="DD288" s="219"/>
      <c r="DE288" s="219"/>
      <c r="DF288" s="219"/>
      <c r="DG288" s="219"/>
      <c r="DH288" s="219"/>
      <c r="DI288" s="219"/>
      <c r="DJ288" s="219"/>
      <c r="DK288" s="219"/>
      <c r="DL288" s="219"/>
      <c r="DM288" s="219"/>
      <c r="DN288" s="219"/>
      <c r="DO288" s="219"/>
      <c r="DP288" s="219"/>
      <c r="DQ288" s="219"/>
      <c r="DR288" s="219"/>
      <c r="DS288" s="219"/>
      <c r="DT288" s="219"/>
      <c r="DU288" s="219"/>
      <c r="DV288" s="219"/>
      <c r="DW288" s="219"/>
      <c r="DX288" s="219"/>
      <c r="DY288" s="219"/>
      <c r="DZ288" s="219"/>
      <c r="EA288" s="219"/>
      <c r="EB288" s="219"/>
      <c r="EC288" s="219"/>
      <c r="ED288" s="219"/>
      <c r="EE288" s="219"/>
      <c r="EF288" s="219"/>
      <c r="EG288" s="219"/>
      <c r="EH288" s="219"/>
      <c r="EI288" s="219"/>
      <c r="EJ288" s="219"/>
      <c r="EK288" s="219"/>
      <c r="EL288" s="219"/>
      <c r="EM288" s="219"/>
      <c r="EN288" s="219"/>
      <c r="EO288" s="219"/>
      <c r="EP288" s="219"/>
      <c r="EQ288" s="219"/>
      <c r="ER288" s="219"/>
      <c r="ES288" s="219"/>
      <c r="ET288" s="219"/>
      <c r="EU288" s="219"/>
      <c r="EV288" s="219"/>
      <c r="EW288" s="219"/>
      <c r="EX288" s="219"/>
      <c r="EY288" s="219"/>
      <c r="EZ288" s="219"/>
      <c r="FA288" s="219"/>
      <c r="FB288" s="219"/>
      <c r="FC288" s="219"/>
      <c r="FD288" s="219"/>
      <c r="FE288" s="219"/>
      <c r="FF288" s="219"/>
      <c r="FG288" s="219"/>
      <c r="FH288" s="219"/>
      <c r="FI288" s="219"/>
      <c r="FJ288" s="219"/>
      <c r="FK288" s="219"/>
      <c r="FL288" s="219"/>
      <c r="FM288" s="219"/>
      <c r="FN288" s="219"/>
      <c r="FO288" s="219"/>
      <c r="FP288" s="219"/>
      <c r="FQ288" s="219"/>
      <c r="FR288" s="219"/>
      <c r="FS288" s="219"/>
      <c r="FT288" s="219"/>
      <c r="FU288" s="219"/>
      <c r="FV288" s="219"/>
      <c r="FW288" s="219"/>
      <c r="FX288" s="219"/>
      <c r="FY288" s="219"/>
      <c r="FZ288" s="219"/>
      <c r="GA288" s="219"/>
      <c r="GB288" s="219"/>
      <c r="GC288" s="219"/>
      <c r="GD288" s="219"/>
      <c r="GE288" s="219"/>
      <c r="GF288" s="219"/>
      <c r="GG288" s="219"/>
      <c r="GH288" s="219"/>
      <c r="GI288" s="219"/>
      <c r="GJ288" s="219"/>
      <c r="GK288" s="219"/>
      <c r="GL288" s="219"/>
      <c r="GM288" s="219"/>
      <c r="GN288" s="219"/>
      <c r="GO288" s="219"/>
      <c r="GP288" s="219"/>
      <c r="GQ288" s="219"/>
      <c r="GR288" s="219"/>
      <c r="GS288" s="219"/>
      <c r="GT288" s="219"/>
      <c r="GU288" s="219"/>
      <c r="GV288" s="219"/>
      <c r="GW288" s="219"/>
      <c r="GX288" s="219"/>
      <c r="GY288" s="219"/>
      <c r="GZ288" s="219"/>
      <c r="HA288" s="219"/>
      <c r="HB288" s="219"/>
      <c r="HC288" s="219"/>
      <c r="HD288" s="219"/>
      <c r="HE288" s="219"/>
      <c r="HF288" s="219"/>
      <c r="HG288" s="219"/>
      <c r="HH288" s="219"/>
      <c r="HI288" s="219"/>
      <c r="HJ288" s="219"/>
      <c r="HK288" s="219"/>
      <c r="HL288" s="219"/>
    </row>
    <row r="289" spans="1:220" s="251" customFormat="1">
      <c r="A289" s="258"/>
      <c r="B289" s="258"/>
      <c r="C289" s="258"/>
      <c r="D289" s="258"/>
      <c r="E289" s="258"/>
      <c r="F289" s="258"/>
      <c r="G289" s="259"/>
      <c r="H289" s="260"/>
      <c r="I289" s="260"/>
      <c r="J289" s="216"/>
      <c r="K289" s="219"/>
      <c r="L289" s="219"/>
      <c r="M289" s="219"/>
      <c r="N289" s="219"/>
      <c r="O289" s="219"/>
      <c r="P289" s="219"/>
      <c r="Q289" s="219"/>
      <c r="R289" s="219"/>
      <c r="S289" s="219"/>
      <c r="T289" s="219"/>
      <c r="U289" s="219"/>
      <c r="V289" s="219"/>
      <c r="W289" s="219"/>
      <c r="X289" s="219"/>
      <c r="Y289" s="219"/>
      <c r="Z289" s="219"/>
      <c r="AA289" s="219"/>
      <c r="AB289" s="219"/>
      <c r="AC289" s="219"/>
      <c r="AD289" s="219"/>
      <c r="AE289" s="219"/>
      <c r="AF289" s="219"/>
      <c r="AG289" s="219"/>
      <c r="AH289" s="219"/>
      <c r="AI289" s="219"/>
      <c r="AJ289" s="219"/>
      <c r="AK289" s="219"/>
      <c r="AL289" s="219"/>
      <c r="AM289" s="219"/>
      <c r="AN289" s="219"/>
      <c r="AO289" s="219"/>
      <c r="AP289" s="219"/>
      <c r="AQ289" s="219"/>
      <c r="AR289" s="219"/>
      <c r="AS289" s="219"/>
      <c r="AT289" s="219"/>
      <c r="AU289" s="219"/>
      <c r="AV289" s="219"/>
      <c r="AW289" s="219"/>
      <c r="AX289" s="219"/>
      <c r="AY289" s="219"/>
      <c r="AZ289" s="219"/>
      <c r="BA289" s="219"/>
      <c r="BB289" s="219"/>
      <c r="BC289" s="219"/>
      <c r="BD289" s="219"/>
      <c r="BE289" s="219"/>
      <c r="BF289" s="219"/>
      <c r="BG289" s="219"/>
      <c r="BH289" s="219"/>
      <c r="BI289" s="219"/>
      <c r="BJ289" s="219"/>
      <c r="BK289" s="219"/>
      <c r="BL289" s="219"/>
      <c r="BM289" s="219"/>
      <c r="BN289" s="219"/>
      <c r="BO289" s="219"/>
      <c r="BP289" s="219"/>
      <c r="BQ289" s="219"/>
      <c r="BR289" s="219"/>
      <c r="BS289" s="219"/>
      <c r="BT289" s="219"/>
      <c r="BU289" s="219"/>
      <c r="BV289" s="219"/>
      <c r="BW289" s="219"/>
      <c r="BX289" s="219"/>
      <c r="BY289" s="219"/>
      <c r="BZ289" s="219"/>
      <c r="CA289" s="219"/>
      <c r="CB289" s="219"/>
      <c r="CC289" s="219"/>
      <c r="CD289" s="219"/>
      <c r="CE289" s="219"/>
      <c r="CF289" s="219"/>
      <c r="CG289" s="219"/>
      <c r="CH289" s="219"/>
      <c r="CI289" s="219"/>
      <c r="CJ289" s="219"/>
      <c r="CK289" s="219"/>
      <c r="CL289" s="219"/>
      <c r="CM289" s="219"/>
      <c r="CN289" s="219"/>
      <c r="CO289" s="219"/>
      <c r="CP289" s="219"/>
      <c r="CQ289" s="219"/>
      <c r="CR289" s="219"/>
      <c r="CS289" s="219"/>
      <c r="CT289" s="219"/>
      <c r="CU289" s="219"/>
      <c r="CV289" s="219"/>
      <c r="CW289" s="219"/>
      <c r="CX289" s="219"/>
      <c r="CY289" s="219"/>
      <c r="CZ289" s="219"/>
      <c r="DA289" s="219"/>
      <c r="DB289" s="219"/>
      <c r="DC289" s="219"/>
      <c r="DD289" s="219"/>
      <c r="DE289" s="219"/>
      <c r="DF289" s="219"/>
      <c r="DG289" s="219"/>
      <c r="DH289" s="219"/>
      <c r="DI289" s="219"/>
      <c r="DJ289" s="219"/>
      <c r="DK289" s="219"/>
      <c r="DL289" s="219"/>
      <c r="DM289" s="219"/>
      <c r="DN289" s="219"/>
      <c r="DO289" s="219"/>
      <c r="DP289" s="219"/>
      <c r="DQ289" s="219"/>
      <c r="DR289" s="219"/>
      <c r="DS289" s="219"/>
      <c r="DT289" s="219"/>
      <c r="DU289" s="219"/>
      <c r="DV289" s="219"/>
      <c r="DW289" s="219"/>
      <c r="DX289" s="219"/>
      <c r="DY289" s="219"/>
      <c r="DZ289" s="219"/>
      <c r="EA289" s="219"/>
      <c r="EB289" s="219"/>
      <c r="EC289" s="219"/>
      <c r="ED289" s="219"/>
      <c r="EE289" s="219"/>
      <c r="EF289" s="219"/>
      <c r="EG289" s="219"/>
      <c r="EH289" s="219"/>
      <c r="EI289" s="219"/>
      <c r="EJ289" s="219"/>
      <c r="EK289" s="219"/>
      <c r="EL289" s="219"/>
      <c r="EM289" s="219"/>
      <c r="EN289" s="219"/>
      <c r="EO289" s="219"/>
      <c r="EP289" s="219"/>
      <c r="EQ289" s="219"/>
      <c r="ER289" s="219"/>
      <c r="ES289" s="219"/>
      <c r="ET289" s="219"/>
      <c r="EU289" s="219"/>
      <c r="EV289" s="219"/>
      <c r="EW289" s="219"/>
      <c r="EX289" s="219"/>
      <c r="EY289" s="219"/>
      <c r="EZ289" s="219"/>
      <c r="FA289" s="219"/>
      <c r="FB289" s="219"/>
      <c r="FC289" s="219"/>
      <c r="FD289" s="219"/>
      <c r="FE289" s="219"/>
      <c r="FF289" s="219"/>
      <c r="FG289" s="219"/>
      <c r="FH289" s="219"/>
      <c r="FI289" s="219"/>
      <c r="FJ289" s="219"/>
      <c r="FK289" s="219"/>
      <c r="FL289" s="219"/>
      <c r="FM289" s="219"/>
      <c r="FN289" s="219"/>
      <c r="FO289" s="219"/>
      <c r="FP289" s="219"/>
      <c r="FQ289" s="219"/>
      <c r="FR289" s="219"/>
      <c r="FS289" s="219"/>
      <c r="FT289" s="219"/>
      <c r="FU289" s="219"/>
      <c r="FV289" s="219"/>
      <c r="FW289" s="219"/>
      <c r="FX289" s="219"/>
      <c r="FY289" s="219"/>
      <c r="FZ289" s="219"/>
      <c r="GA289" s="219"/>
      <c r="GB289" s="219"/>
      <c r="GC289" s="219"/>
      <c r="GD289" s="219"/>
      <c r="GE289" s="219"/>
      <c r="GF289" s="219"/>
      <c r="GG289" s="219"/>
      <c r="GH289" s="219"/>
      <c r="GI289" s="219"/>
      <c r="GJ289" s="219"/>
      <c r="GK289" s="219"/>
      <c r="GL289" s="219"/>
      <c r="GM289" s="219"/>
      <c r="GN289" s="219"/>
      <c r="GO289" s="219"/>
      <c r="GP289" s="219"/>
      <c r="GQ289" s="219"/>
      <c r="GR289" s="219"/>
      <c r="GS289" s="219"/>
      <c r="GT289" s="219"/>
      <c r="GU289" s="219"/>
      <c r="GV289" s="219"/>
      <c r="GW289" s="219"/>
      <c r="GX289" s="219"/>
      <c r="GY289" s="219"/>
      <c r="GZ289" s="219"/>
      <c r="HA289" s="219"/>
      <c r="HB289" s="219"/>
      <c r="HC289" s="219"/>
      <c r="HD289" s="219"/>
      <c r="HE289" s="219"/>
      <c r="HF289" s="219"/>
      <c r="HG289" s="219"/>
      <c r="HH289" s="219"/>
      <c r="HI289" s="219"/>
      <c r="HJ289" s="219"/>
      <c r="HK289" s="219"/>
      <c r="HL289" s="219"/>
    </row>
    <row r="290" spans="1:220" s="251" customFormat="1">
      <c r="A290" s="258"/>
      <c r="B290" s="258"/>
      <c r="C290" s="258"/>
      <c r="D290" s="258"/>
      <c r="E290" s="258"/>
      <c r="F290" s="258"/>
      <c r="G290" s="259"/>
      <c r="H290" s="260"/>
      <c r="I290" s="260"/>
      <c r="J290" s="216"/>
      <c r="K290" s="219"/>
      <c r="L290" s="219"/>
      <c r="M290" s="219"/>
      <c r="N290" s="219"/>
      <c r="O290" s="219"/>
      <c r="P290" s="219"/>
      <c r="Q290" s="219"/>
      <c r="R290" s="219"/>
      <c r="S290" s="219"/>
      <c r="T290" s="219"/>
      <c r="U290" s="219"/>
      <c r="V290" s="219"/>
      <c r="W290" s="219"/>
      <c r="X290" s="219"/>
      <c r="Y290" s="219"/>
      <c r="Z290" s="219"/>
      <c r="AA290" s="219"/>
      <c r="AB290" s="219"/>
      <c r="AC290" s="219"/>
      <c r="AD290" s="219"/>
      <c r="AE290" s="219"/>
      <c r="AF290" s="219"/>
      <c r="AG290" s="219"/>
      <c r="AH290" s="219"/>
      <c r="AI290" s="219"/>
      <c r="AJ290" s="219"/>
      <c r="AK290" s="219"/>
      <c r="AL290" s="219"/>
      <c r="AM290" s="219"/>
      <c r="AN290" s="219"/>
      <c r="AO290" s="219"/>
      <c r="AP290" s="219"/>
      <c r="AQ290" s="219"/>
      <c r="AR290" s="219"/>
      <c r="AS290" s="219"/>
      <c r="AT290" s="219"/>
      <c r="AU290" s="219"/>
      <c r="AV290" s="219"/>
      <c r="AW290" s="219"/>
      <c r="AX290" s="219"/>
      <c r="AY290" s="219"/>
      <c r="AZ290" s="219"/>
      <c r="BA290" s="219"/>
      <c r="BB290" s="219"/>
      <c r="BC290" s="219"/>
      <c r="BD290" s="219"/>
      <c r="BE290" s="219"/>
      <c r="BF290" s="219"/>
      <c r="BG290" s="219"/>
      <c r="BH290" s="219"/>
      <c r="BI290" s="219"/>
      <c r="BJ290" s="219"/>
      <c r="BK290" s="219"/>
      <c r="BL290" s="219"/>
      <c r="BM290" s="219"/>
      <c r="BN290" s="219"/>
      <c r="BO290" s="219"/>
      <c r="BP290" s="219"/>
      <c r="BQ290" s="219"/>
      <c r="BR290" s="219"/>
      <c r="BS290" s="219"/>
      <c r="BT290" s="219"/>
      <c r="BU290" s="219"/>
      <c r="BV290" s="219"/>
      <c r="BW290" s="219"/>
      <c r="BX290" s="219"/>
      <c r="BY290" s="219"/>
      <c r="BZ290" s="219"/>
      <c r="CA290" s="219"/>
      <c r="CB290" s="219"/>
      <c r="CC290" s="219"/>
      <c r="CD290" s="219"/>
      <c r="CE290" s="219"/>
      <c r="CF290" s="219"/>
      <c r="CG290" s="219"/>
      <c r="CH290" s="219"/>
      <c r="CI290" s="219"/>
      <c r="CJ290" s="219"/>
      <c r="CK290" s="219"/>
      <c r="CL290" s="219"/>
      <c r="CM290" s="219"/>
      <c r="CN290" s="219"/>
      <c r="CO290" s="219"/>
      <c r="CP290" s="219"/>
      <c r="CQ290" s="219"/>
      <c r="CR290" s="219"/>
      <c r="CS290" s="219"/>
      <c r="CT290" s="219"/>
      <c r="CU290" s="219"/>
      <c r="CV290" s="219"/>
      <c r="CW290" s="219"/>
      <c r="CX290" s="219"/>
      <c r="CY290" s="219"/>
      <c r="CZ290" s="219"/>
      <c r="DA290" s="219"/>
      <c r="DB290" s="219"/>
      <c r="DC290" s="219"/>
      <c r="DD290" s="219"/>
      <c r="DE290" s="219"/>
      <c r="DF290" s="219"/>
      <c r="DG290" s="219"/>
      <c r="DH290" s="219"/>
      <c r="DI290" s="219"/>
      <c r="DJ290" s="219"/>
      <c r="DK290" s="219"/>
      <c r="DL290" s="219"/>
      <c r="DM290" s="219"/>
      <c r="DN290" s="219"/>
      <c r="DO290" s="219"/>
      <c r="DP290" s="219"/>
      <c r="DQ290" s="219"/>
      <c r="DR290" s="219"/>
      <c r="DS290" s="219"/>
      <c r="DT290" s="219"/>
      <c r="DU290" s="219"/>
      <c r="DV290" s="219"/>
      <c r="DW290" s="219"/>
      <c r="DX290" s="219"/>
      <c r="DY290" s="219"/>
      <c r="DZ290" s="219"/>
      <c r="EA290" s="219"/>
      <c r="EB290" s="219"/>
      <c r="EC290" s="219"/>
      <c r="ED290" s="219"/>
      <c r="EE290" s="219"/>
      <c r="EF290" s="219"/>
      <c r="EG290" s="219"/>
      <c r="EH290" s="219"/>
      <c r="EI290" s="219"/>
      <c r="EJ290" s="219"/>
      <c r="EK290" s="219"/>
      <c r="EL290" s="219"/>
      <c r="EM290" s="219"/>
      <c r="EN290" s="219"/>
      <c r="EO290" s="219"/>
      <c r="EP290" s="219"/>
      <c r="EQ290" s="219"/>
      <c r="ER290" s="219"/>
      <c r="ES290" s="219"/>
      <c r="ET290" s="219"/>
      <c r="EU290" s="219"/>
      <c r="EV290" s="219"/>
      <c r="EW290" s="219"/>
      <c r="EX290" s="219"/>
      <c r="EY290" s="219"/>
      <c r="EZ290" s="219"/>
      <c r="FA290" s="219"/>
      <c r="FB290" s="219"/>
      <c r="FC290" s="219"/>
      <c r="FD290" s="219"/>
      <c r="FE290" s="219"/>
      <c r="FF290" s="219"/>
      <c r="FG290" s="219"/>
      <c r="FH290" s="219"/>
      <c r="FI290" s="219"/>
      <c r="FJ290" s="219"/>
      <c r="FK290" s="219"/>
      <c r="FL290" s="219"/>
      <c r="FM290" s="219"/>
      <c r="FN290" s="219"/>
      <c r="FO290" s="219"/>
      <c r="FP290" s="219"/>
      <c r="FQ290" s="219"/>
      <c r="FR290" s="219"/>
      <c r="FS290" s="219"/>
      <c r="FT290" s="219"/>
      <c r="FU290" s="219"/>
      <c r="FV290" s="219"/>
      <c r="FW290" s="219"/>
      <c r="FX290" s="219"/>
      <c r="FY290" s="219"/>
      <c r="FZ290" s="219"/>
      <c r="GA290" s="219"/>
      <c r="GB290" s="219"/>
      <c r="GC290" s="219"/>
      <c r="GD290" s="219"/>
      <c r="GE290" s="219"/>
      <c r="GF290" s="219"/>
      <c r="GG290" s="219"/>
      <c r="GH290" s="219"/>
      <c r="GI290" s="219"/>
      <c r="GJ290" s="219"/>
      <c r="GK290" s="219"/>
      <c r="GL290" s="219"/>
      <c r="GM290" s="219"/>
      <c r="GN290" s="219"/>
      <c r="GO290" s="219"/>
      <c r="GP290" s="219"/>
      <c r="GQ290" s="219"/>
      <c r="GR290" s="219"/>
      <c r="GS290" s="219"/>
      <c r="GT290" s="219"/>
      <c r="GU290" s="219"/>
      <c r="GV290" s="219"/>
      <c r="GW290" s="219"/>
      <c r="GX290" s="219"/>
      <c r="GY290" s="219"/>
      <c r="GZ290" s="219"/>
      <c r="HA290" s="219"/>
      <c r="HB290" s="219"/>
      <c r="HC290" s="219"/>
      <c r="HD290" s="219"/>
      <c r="HE290" s="219"/>
      <c r="HF290" s="219"/>
      <c r="HG290" s="219"/>
      <c r="HH290" s="219"/>
      <c r="HI290" s="219"/>
      <c r="HJ290" s="219"/>
      <c r="HK290" s="219"/>
      <c r="HL290" s="219"/>
    </row>
    <row r="291" spans="1:220" s="251" customFormat="1">
      <c r="A291" s="258"/>
      <c r="B291" s="258"/>
      <c r="C291" s="258"/>
      <c r="D291" s="258"/>
      <c r="E291" s="258"/>
      <c r="F291" s="258"/>
      <c r="G291" s="259"/>
      <c r="H291" s="260"/>
      <c r="I291" s="260"/>
      <c r="J291" s="216"/>
      <c r="K291" s="219"/>
      <c r="L291" s="219"/>
      <c r="M291" s="219"/>
      <c r="N291" s="219"/>
      <c r="O291" s="219"/>
      <c r="P291" s="219"/>
      <c r="Q291" s="219"/>
      <c r="R291" s="219"/>
      <c r="S291" s="219"/>
      <c r="T291" s="219"/>
      <c r="U291" s="219"/>
      <c r="V291" s="219"/>
      <c r="W291" s="219"/>
      <c r="X291" s="219"/>
      <c r="Y291" s="219"/>
      <c r="Z291" s="219"/>
      <c r="AA291" s="219"/>
      <c r="AB291" s="219"/>
      <c r="AC291" s="219"/>
      <c r="AD291" s="219"/>
      <c r="AE291" s="219"/>
      <c r="AF291" s="219"/>
      <c r="AG291" s="219"/>
      <c r="AH291" s="219"/>
      <c r="AI291" s="219"/>
      <c r="AJ291" s="219"/>
      <c r="AK291" s="219"/>
      <c r="AL291" s="219"/>
      <c r="AM291" s="219"/>
      <c r="AN291" s="219"/>
      <c r="AO291" s="219"/>
      <c r="AP291" s="219"/>
      <c r="AQ291" s="219"/>
      <c r="AR291" s="219"/>
      <c r="AS291" s="219"/>
      <c r="AT291" s="219"/>
      <c r="AU291" s="219"/>
      <c r="AV291" s="219"/>
      <c r="AW291" s="219"/>
      <c r="AX291" s="219"/>
      <c r="AY291" s="219"/>
      <c r="AZ291" s="219"/>
      <c r="BA291" s="219"/>
      <c r="BB291" s="219"/>
      <c r="BC291" s="219"/>
      <c r="BD291" s="219"/>
      <c r="BE291" s="219"/>
      <c r="BF291" s="219"/>
      <c r="BG291" s="219"/>
      <c r="BH291" s="219"/>
      <c r="BI291" s="219"/>
      <c r="BJ291" s="219"/>
      <c r="BK291" s="219"/>
      <c r="BL291" s="219"/>
      <c r="BM291" s="219"/>
      <c r="BN291" s="219"/>
      <c r="BO291" s="219"/>
      <c r="BP291" s="219"/>
      <c r="BQ291" s="219"/>
      <c r="BR291" s="219"/>
      <c r="BS291" s="219"/>
      <c r="BT291" s="219"/>
      <c r="BU291" s="219"/>
      <c r="BV291" s="219"/>
      <c r="BW291" s="219"/>
      <c r="BX291" s="219"/>
      <c r="BY291" s="219"/>
      <c r="BZ291" s="219"/>
      <c r="CA291" s="219"/>
      <c r="CB291" s="219"/>
      <c r="CC291" s="219"/>
      <c r="CD291" s="219"/>
      <c r="CE291" s="219"/>
      <c r="CF291" s="219"/>
      <c r="CG291" s="219"/>
      <c r="CH291" s="219"/>
      <c r="CI291" s="219"/>
      <c r="CJ291" s="219"/>
      <c r="CK291" s="219"/>
      <c r="CL291" s="219"/>
      <c r="CM291" s="219"/>
      <c r="CN291" s="219"/>
      <c r="CO291" s="219"/>
      <c r="CP291" s="219"/>
      <c r="CQ291" s="219"/>
      <c r="CR291" s="219"/>
      <c r="CS291" s="219"/>
      <c r="CT291" s="219"/>
      <c r="CU291" s="219"/>
      <c r="CV291" s="219"/>
      <c r="CW291" s="219"/>
      <c r="CX291" s="219"/>
      <c r="CY291" s="219"/>
      <c r="CZ291" s="219"/>
      <c r="DA291" s="219"/>
      <c r="DB291" s="219"/>
      <c r="DC291" s="219"/>
      <c r="DD291" s="219"/>
      <c r="DE291" s="219"/>
      <c r="DF291" s="219"/>
      <c r="DG291" s="219"/>
      <c r="DH291" s="219"/>
      <c r="DI291" s="219"/>
      <c r="DJ291" s="219"/>
      <c r="DK291" s="219"/>
      <c r="DL291" s="219"/>
      <c r="DM291" s="219"/>
      <c r="DN291" s="219"/>
      <c r="DO291" s="219"/>
      <c r="DP291" s="219"/>
      <c r="DQ291" s="219"/>
      <c r="DR291" s="219"/>
      <c r="DS291" s="219"/>
      <c r="DT291" s="219"/>
      <c r="DU291" s="219"/>
      <c r="DV291" s="219"/>
      <c r="DW291" s="219"/>
      <c r="DX291" s="219"/>
      <c r="DY291" s="219"/>
      <c r="DZ291" s="219"/>
      <c r="EA291" s="219"/>
      <c r="EB291" s="219"/>
      <c r="EC291" s="219"/>
      <c r="ED291" s="219"/>
      <c r="EE291" s="219"/>
      <c r="EF291" s="219"/>
      <c r="EG291" s="219"/>
      <c r="EH291" s="219"/>
      <c r="EI291" s="219"/>
      <c r="EJ291" s="219"/>
      <c r="EK291" s="219"/>
      <c r="EL291" s="219"/>
      <c r="EM291" s="219"/>
      <c r="EN291" s="219"/>
      <c r="EO291" s="219"/>
      <c r="EP291" s="219"/>
      <c r="EQ291" s="219"/>
      <c r="ER291" s="219"/>
      <c r="ES291" s="219"/>
      <c r="ET291" s="219"/>
      <c r="EU291" s="219"/>
      <c r="EV291" s="219"/>
      <c r="EW291" s="219"/>
      <c r="EX291" s="219"/>
      <c r="EY291" s="219"/>
      <c r="EZ291" s="219"/>
      <c r="FA291" s="219"/>
      <c r="FB291" s="219"/>
      <c r="FC291" s="219"/>
      <c r="FD291" s="219"/>
      <c r="FE291" s="219"/>
      <c r="FF291" s="219"/>
      <c r="FG291" s="219"/>
      <c r="FH291" s="219"/>
      <c r="FI291" s="219"/>
      <c r="FJ291" s="219"/>
      <c r="FK291" s="219"/>
      <c r="FL291" s="219"/>
      <c r="FM291" s="219"/>
      <c r="FN291" s="219"/>
      <c r="FO291" s="219"/>
      <c r="FP291" s="219"/>
      <c r="FQ291" s="219"/>
      <c r="FR291" s="219"/>
      <c r="FS291" s="219"/>
      <c r="FT291" s="219"/>
      <c r="FU291" s="219"/>
      <c r="FV291" s="219"/>
      <c r="FW291" s="219"/>
      <c r="FX291" s="219"/>
      <c r="FY291" s="219"/>
      <c r="FZ291" s="219"/>
      <c r="GA291" s="219"/>
      <c r="GB291" s="219"/>
      <c r="GC291" s="219"/>
      <c r="GD291" s="219"/>
      <c r="GE291" s="219"/>
      <c r="GF291" s="219"/>
      <c r="GG291" s="219"/>
      <c r="GH291" s="219"/>
      <c r="GI291" s="219"/>
      <c r="GJ291" s="219"/>
      <c r="GK291" s="219"/>
      <c r="GL291" s="219"/>
      <c r="GM291" s="219"/>
      <c r="GN291" s="219"/>
      <c r="GO291" s="219"/>
      <c r="GP291" s="219"/>
      <c r="GQ291" s="219"/>
      <c r="GR291" s="219"/>
      <c r="GS291" s="219"/>
      <c r="GT291" s="219"/>
      <c r="GU291" s="219"/>
      <c r="GV291" s="219"/>
      <c r="GW291" s="219"/>
      <c r="GX291" s="219"/>
      <c r="GY291" s="219"/>
      <c r="GZ291" s="219"/>
      <c r="HA291" s="219"/>
      <c r="HB291" s="219"/>
      <c r="HC291" s="219"/>
      <c r="HD291" s="219"/>
      <c r="HE291" s="219"/>
      <c r="HF291" s="219"/>
      <c r="HG291" s="219"/>
      <c r="HH291" s="219"/>
      <c r="HI291" s="219"/>
      <c r="HJ291" s="219"/>
      <c r="HK291" s="219"/>
      <c r="HL291" s="219"/>
    </row>
    <row r="292" spans="1:220" s="251" customFormat="1">
      <c r="A292" s="258"/>
      <c r="B292" s="258"/>
      <c r="C292" s="258"/>
      <c r="D292" s="258"/>
      <c r="E292" s="258"/>
      <c r="F292" s="258"/>
      <c r="G292" s="259"/>
      <c r="H292" s="260"/>
      <c r="I292" s="260"/>
      <c r="J292" s="216"/>
      <c r="K292" s="219"/>
      <c r="L292" s="219"/>
      <c r="M292" s="219"/>
      <c r="N292" s="219"/>
      <c r="O292" s="219"/>
      <c r="P292" s="219"/>
      <c r="Q292" s="219"/>
      <c r="R292" s="219"/>
      <c r="S292" s="219"/>
      <c r="T292" s="219"/>
      <c r="U292" s="219"/>
      <c r="V292" s="219"/>
      <c r="W292" s="219"/>
      <c r="X292" s="219"/>
      <c r="Y292" s="219"/>
      <c r="Z292" s="219"/>
      <c r="AA292" s="219"/>
      <c r="AB292" s="219"/>
      <c r="AC292" s="219"/>
      <c r="AD292" s="219"/>
      <c r="AE292" s="219"/>
      <c r="AF292" s="219"/>
      <c r="AG292" s="219"/>
      <c r="AH292" s="219"/>
      <c r="AI292" s="219"/>
      <c r="AJ292" s="219"/>
      <c r="AK292" s="219"/>
      <c r="AL292" s="219"/>
      <c r="AM292" s="219"/>
      <c r="AN292" s="219"/>
      <c r="AO292" s="219"/>
      <c r="AP292" s="219"/>
      <c r="AQ292" s="219"/>
      <c r="AR292" s="219"/>
      <c r="AS292" s="219"/>
      <c r="AT292" s="219"/>
      <c r="AU292" s="219"/>
      <c r="AV292" s="219"/>
      <c r="AW292" s="219"/>
      <c r="AX292" s="219"/>
      <c r="AY292" s="219"/>
      <c r="AZ292" s="219"/>
      <c r="BA292" s="219"/>
      <c r="BB292" s="219"/>
      <c r="BC292" s="219"/>
      <c r="BD292" s="219"/>
      <c r="BE292" s="219"/>
      <c r="BF292" s="219"/>
      <c r="BG292" s="219"/>
      <c r="BH292" s="219"/>
      <c r="BI292" s="219"/>
      <c r="BJ292" s="219"/>
      <c r="BK292" s="219"/>
      <c r="BL292" s="219"/>
      <c r="BM292" s="219"/>
      <c r="BN292" s="219"/>
      <c r="BO292" s="219"/>
      <c r="BP292" s="219"/>
      <c r="BQ292" s="219"/>
      <c r="BR292" s="219"/>
      <c r="BS292" s="219"/>
      <c r="BT292" s="219"/>
      <c r="BU292" s="219"/>
      <c r="BV292" s="219"/>
      <c r="BW292" s="219"/>
      <c r="BX292" s="219"/>
      <c r="BY292" s="219"/>
      <c r="BZ292" s="219"/>
      <c r="CA292" s="219"/>
      <c r="CB292" s="219"/>
      <c r="CC292" s="219"/>
      <c r="CD292" s="219"/>
      <c r="CE292" s="219"/>
      <c r="CF292" s="219"/>
      <c r="CG292" s="219"/>
      <c r="CH292" s="219"/>
      <c r="CI292" s="219"/>
      <c r="CJ292" s="219"/>
      <c r="CK292" s="219"/>
      <c r="CL292" s="219"/>
      <c r="CM292" s="219"/>
      <c r="CN292" s="219"/>
      <c r="CO292" s="219"/>
      <c r="CP292" s="219"/>
      <c r="CQ292" s="219"/>
      <c r="CR292" s="219"/>
      <c r="CS292" s="219"/>
      <c r="CT292" s="219"/>
      <c r="CU292" s="219"/>
      <c r="CV292" s="219"/>
      <c r="CW292" s="219"/>
      <c r="CX292" s="219"/>
      <c r="CY292" s="219"/>
      <c r="CZ292" s="219"/>
      <c r="DA292" s="219"/>
      <c r="DB292" s="219"/>
      <c r="DC292" s="219"/>
      <c r="DD292" s="219"/>
      <c r="DE292" s="219"/>
      <c r="DF292" s="219"/>
      <c r="DG292" s="219"/>
      <c r="DH292" s="219"/>
      <c r="DI292" s="219"/>
      <c r="DJ292" s="219"/>
      <c r="DK292" s="219"/>
      <c r="DL292" s="219"/>
      <c r="DM292" s="219"/>
      <c r="DN292" s="219"/>
      <c r="DO292" s="219"/>
      <c r="DP292" s="219"/>
      <c r="DQ292" s="219"/>
      <c r="DR292" s="219"/>
      <c r="DS292" s="219"/>
      <c r="DT292" s="219"/>
      <c r="DU292" s="219"/>
      <c r="DV292" s="219"/>
      <c r="DW292" s="219"/>
      <c r="DX292" s="219"/>
      <c r="DY292" s="219"/>
      <c r="DZ292" s="219"/>
      <c r="EA292" s="219"/>
      <c r="EB292" s="219"/>
      <c r="EC292" s="219"/>
      <c r="ED292" s="219"/>
      <c r="EE292" s="219"/>
      <c r="EF292" s="219"/>
      <c r="EG292" s="219"/>
      <c r="EH292" s="219"/>
      <c r="EI292" s="219"/>
      <c r="EJ292" s="219"/>
      <c r="EK292" s="219"/>
      <c r="EL292" s="219"/>
      <c r="EM292" s="219"/>
      <c r="EN292" s="219"/>
      <c r="EO292" s="219"/>
      <c r="EP292" s="219"/>
      <c r="EQ292" s="219"/>
      <c r="ER292" s="219"/>
      <c r="ES292" s="219"/>
      <c r="ET292" s="219"/>
      <c r="EU292" s="219"/>
      <c r="EV292" s="219"/>
      <c r="EW292" s="219"/>
      <c r="EX292" s="219"/>
      <c r="EY292" s="219"/>
      <c r="EZ292" s="219"/>
      <c r="FA292" s="219"/>
      <c r="FB292" s="219"/>
      <c r="FC292" s="219"/>
      <c r="FD292" s="219"/>
      <c r="FE292" s="219"/>
      <c r="FF292" s="219"/>
      <c r="FG292" s="219"/>
      <c r="FH292" s="219"/>
      <c r="FI292" s="219"/>
      <c r="FJ292" s="219"/>
      <c r="FK292" s="219"/>
      <c r="FL292" s="219"/>
      <c r="FM292" s="219"/>
      <c r="FN292" s="219"/>
      <c r="FO292" s="219"/>
      <c r="FP292" s="219"/>
      <c r="FQ292" s="219"/>
      <c r="FR292" s="219"/>
      <c r="FS292" s="219"/>
      <c r="FT292" s="219"/>
      <c r="FU292" s="219"/>
      <c r="FV292" s="219"/>
      <c r="FW292" s="219"/>
      <c r="FX292" s="219"/>
      <c r="FY292" s="219"/>
      <c r="FZ292" s="219"/>
      <c r="GA292" s="219"/>
      <c r="GB292" s="219"/>
      <c r="GC292" s="219"/>
      <c r="GD292" s="219"/>
      <c r="GE292" s="219"/>
      <c r="GF292" s="219"/>
      <c r="GG292" s="219"/>
      <c r="GH292" s="219"/>
      <c r="GI292" s="219"/>
      <c r="GJ292" s="219"/>
      <c r="GK292" s="219"/>
      <c r="GL292" s="219"/>
      <c r="GM292" s="219"/>
      <c r="GN292" s="219"/>
      <c r="GO292" s="219"/>
      <c r="GP292" s="219"/>
      <c r="GQ292" s="219"/>
      <c r="GR292" s="219"/>
      <c r="GS292" s="219"/>
      <c r="GT292" s="219"/>
      <c r="GU292" s="219"/>
      <c r="GV292" s="219"/>
      <c r="GW292" s="219"/>
      <c r="GX292" s="219"/>
      <c r="GY292" s="219"/>
      <c r="GZ292" s="219"/>
      <c r="HA292" s="219"/>
      <c r="HB292" s="219"/>
      <c r="HC292" s="219"/>
      <c r="HD292" s="219"/>
      <c r="HE292" s="219"/>
      <c r="HF292" s="219"/>
      <c r="HG292" s="219"/>
      <c r="HH292" s="219"/>
      <c r="HI292" s="219"/>
      <c r="HJ292" s="219"/>
      <c r="HK292" s="219"/>
      <c r="HL292" s="219"/>
    </row>
    <row r="293" spans="1:220" s="251" customFormat="1">
      <c r="A293" s="258"/>
      <c r="B293" s="258"/>
      <c r="C293" s="258"/>
      <c r="D293" s="258"/>
      <c r="E293" s="258"/>
      <c r="F293" s="258"/>
      <c r="G293" s="261"/>
      <c r="H293" s="262"/>
      <c r="I293" s="262"/>
      <c r="J293" s="216"/>
      <c r="K293" s="219"/>
      <c r="L293" s="219"/>
      <c r="M293" s="219"/>
      <c r="N293" s="219"/>
      <c r="O293" s="219"/>
      <c r="P293" s="219"/>
      <c r="Q293" s="219"/>
      <c r="R293" s="219"/>
      <c r="S293" s="219"/>
      <c r="T293" s="219"/>
      <c r="U293" s="219"/>
      <c r="V293" s="219"/>
      <c r="W293" s="219"/>
      <c r="X293" s="219"/>
      <c r="Y293" s="219"/>
      <c r="Z293" s="219"/>
      <c r="AA293" s="219"/>
      <c r="AB293" s="219"/>
      <c r="AC293" s="219"/>
      <c r="AD293" s="219"/>
      <c r="AE293" s="219"/>
      <c r="AF293" s="219"/>
      <c r="AG293" s="219"/>
      <c r="AH293" s="219"/>
      <c r="AI293" s="219"/>
      <c r="AJ293" s="219"/>
      <c r="AK293" s="219"/>
      <c r="AL293" s="219"/>
      <c r="AM293" s="219"/>
      <c r="AN293" s="219"/>
      <c r="AO293" s="219"/>
      <c r="AP293" s="219"/>
      <c r="AQ293" s="219"/>
      <c r="AR293" s="219"/>
      <c r="AS293" s="219"/>
      <c r="AT293" s="219"/>
      <c r="AU293" s="219"/>
      <c r="AV293" s="219"/>
      <c r="AW293" s="219"/>
      <c r="AX293" s="219"/>
      <c r="AY293" s="219"/>
      <c r="AZ293" s="219"/>
      <c r="BA293" s="219"/>
      <c r="BB293" s="219"/>
      <c r="BC293" s="219"/>
      <c r="BD293" s="219"/>
      <c r="BE293" s="219"/>
      <c r="BF293" s="219"/>
      <c r="BG293" s="219"/>
      <c r="BH293" s="219"/>
      <c r="BI293" s="219"/>
      <c r="BJ293" s="219"/>
      <c r="BK293" s="219"/>
      <c r="BL293" s="219"/>
      <c r="BM293" s="219"/>
      <c r="BN293" s="219"/>
      <c r="BO293" s="219"/>
      <c r="BP293" s="219"/>
      <c r="BQ293" s="219"/>
      <c r="BR293" s="219"/>
      <c r="BS293" s="219"/>
      <c r="BT293" s="219"/>
      <c r="BU293" s="219"/>
      <c r="BV293" s="219"/>
      <c r="BW293" s="219"/>
      <c r="BX293" s="219"/>
      <c r="BY293" s="219"/>
      <c r="BZ293" s="219"/>
      <c r="CA293" s="219"/>
      <c r="CB293" s="219"/>
      <c r="CC293" s="219"/>
      <c r="CD293" s="219"/>
      <c r="CE293" s="219"/>
      <c r="CF293" s="219"/>
      <c r="CG293" s="219"/>
      <c r="CH293" s="219"/>
      <c r="CI293" s="219"/>
      <c r="CJ293" s="219"/>
      <c r="CK293" s="219"/>
      <c r="CL293" s="219"/>
      <c r="CM293" s="219"/>
      <c r="CN293" s="219"/>
      <c r="CO293" s="219"/>
      <c r="CP293" s="219"/>
      <c r="CQ293" s="219"/>
      <c r="CR293" s="219"/>
      <c r="CS293" s="219"/>
      <c r="CT293" s="219"/>
      <c r="CU293" s="219"/>
      <c r="CV293" s="219"/>
      <c r="CW293" s="219"/>
      <c r="CX293" s="219"/>
      <c r="CY293" s="219"/>
      <c r="CZ293" s="219"/>
      <c r="DA293" s="219"/>
      <c r="DB293" s="219"/>
      <c r="DC293" s="219"/>
      <c r="DD293" s="219"/>
      <c r="DE293" s="219"/>
      <c r="DF293" s="219"/>
      <c r="DG293" s="219"/>
      <c r="DH293" s="219"/>
      <c r="DI293" s="219"/>
      <c r="DJ293" s="219"/>
      <c r="DK293" s="219"/>
      <c r="DL293" s="219"/>
      <c r="DM293" s="219"/>
      <c r="DN293" s="219"/>
      <c r="DO293" s="219"/>
      <c r="DP293" s="219"/>
      <c r="DQ293" s="219"/>
      <c r="DR293" s="219"/>
      <c r="DS293" s="219"/>
      <c r="DT293" s="219"/>
      <c r="DU293" s="219"/>
      <c r="DV293" s="219"/>
      <c r="DW293" s="219"/>
      <c r="DX293" s="219"/>
      <c r="DY293" s="219"/>
      <c r="DZ293" s="219"/>
      <c r="EA293" s="219"/>
      <c r="EB293" s="219"/>
      <c r="EC293" s="219"/>
      <c r="ED293" s="219"/>
      <c r="EE293" s="219"/>
      <c r="EF293" s="219"/>
      <c r="EG293" s="219"/>
      <c r="EH293" s="219"/>
      <c r="EI293" s="219"/>
      <c r="EJ293" s="219"/>
      <c r="EK293" s="219"/>
      <c r="EL293" s="219"/>
      <c r="EM293" s="219"/>
      <c r="EN293" s="219"/>
      <c r="EO293" s="219"/>
      <c r="EP293" s="219"/>
      <c r="EQ293" s="219"/>
      <c r="ER293" s="219"/>
      <c r="ES293" s="219"/>
      <c r="ET293" s="219"/>
      <c r="EU293" s="219"/>
      <c r="EV293" s="219"/>
      <c r="EW293" s="219"/>
      <c r="EX293" s="219"/>
      <c r="EY293" s="219"/>
      <c r="EZ293" s="219"/>
      <c r="FA293" s="219"/>
      <c r="FB293" s="219"/>
      <c r="FC293" s="219"/>
      <c r="FD293" s="219"/>
      <c r="FE293" s="219"/>
      <c r="FF293" s="219"/>
      <c r="FG293" s="219"/>
      <c r="FH293" s="219"/>
      <c r="FI293" s="219"/>
      <c r="FJ293" s="219"/>
      <c r="FK293" s="219"/>
      <c r="FL293" s="219"/>
      <c r="FM293" s="219"/>
      <c r="FN293" s="219"/>
      <c r="FO293" s="219"/>
      <c r="FP293" s="219"/>
      <c r="FQ293" s="219"/>
      <c r="FR293" s="219"/>
      <c r="FS293" s="219"/>
      <c r="FT293" s="219"/>
      <c r="FU293" s="219"/>
      <c r="FV293" s="219"/>
      <c r="FW293" s="219"/>
      <c r="FX293" s="219"/>
      <c r="FY293" s="219"/>
      <c r="FZ293" s="219"/>
      <c r="GA293" s="219"/>
      <c r="GB293" s="219"/>
      <c r="GC293" s="219"/>
      <c r="GD293" s="219"/>
      <c r="GE293" s="219"/>
      <c r="GF293" s="219"/>
      <c r="GG293" s="219"/>
      <c r="GH293" s="219"/>
      <c r="GI293" s="219"/>
      <c r="GJ293" s="219"/>
      <c r="GK293" s="219"/>
      <c r="GL293" s="219"/>
      <c r="GM293" s="219"/>
      <c r="GN293" s="219"/>
      <c r="GO293" s="219"/>
      <c r="GP293" s="219"/>
      <c r="GQ293" s="219"/>
      <c r="GR293" s="219"/>
      <c r="GS293" s="219"/>
      <c r="GT293" s="219"/>
      <c r="GU293" s="219"/>
      <c r="GV293" s="219"/>
      <c r="GW293" s="219"/>
      <c r="GX293" s="219"/>
      <c r="GY293" s="219"/>
      <c r="GZ293" s="219"/>
      <c r="HA293" s="219"/>
      <c r="HB293" s="219"/>
      <c r="HC293" s="219"/>
      <c r="HD293" s="219"/>
      <c r="HE293" s="219"/>
      <c r="HF293" s="219"/>
      <c r="HG293" s="219"/>
      <c r="HH293" s="219"/>
      <c r="HI293" s="219"/>
      <c r="HJ293" s="219"/>
      <c r="HK293" s="219"/>
      <c r="HL293" s="219"/>
    </row>
    <row r="294" spans="1:220" s="251" customFormat="1">
      <c r="A294" s="258"/>
      <c r="B294" s="258"/>
      <c r="C294" s="258"/>
      <c r="D294" s="258"/>
      <c r="E294" s="258"/>
      <c r="F294" s="258"/>
      <c r="G294" s="261"/>
      <c r="H294" s="262"/>
      <c r="I294" s="262"/>
      <c r="J294" s="216"/>
      <c r="K294" s="219"/>
      <c r="L294" s="219"/>
      <c r="M294" s="219"/>
      <c r="N294" s="219"/>
      <c r="O294" s="219"/>
      <c r="P294" s="219"/>
      <c r="Q294" s="219"/>
      <c r="R294" s="219"/>
      <c r="S294" s="219"/>
      <c r="T294" s="219"/>
      <c r="U294" s="219"/>
      <c r="V294" s="219"/>
      <c r="W294" s="219"/>
      <c r="X294" s="219"/>
      <c r="Y294" s="219"/>
      <c r="Z294" s="219"/>
      <c r="AA294" s="219"/>
      <c r="AB294" s="219"/>
      <c r="AC294" s="219"/>
      <c r="AD294" s="219"/>
      <c r="AE294" s="219"/>
      <c r="AF294" s="219"/>
      <c r="AG294" s="219"/>
      <c r="AH294" s="219"/>
      <c r="AI294" s="219"/>
      <c r="AJ294" s="219"/>
      <c r="AK294" s="219"/>
      <c r="AL294" s="219"/>
      <c r="AM294" s="219"/>
      <c r="AN294" s="219"/>
      <c r="AO294" s="219"/>
      <c r="AP294" s="219"/>
      <c r="AQ294" s="219"/>
      <c r="AR294" s="219"/>
      <c r="AS294" s="219"/>
      <c r="AT294" s="219"/>
      <c r="AU294" s="219"/>
      <c r="AV294" s="219"/>
      <c r="AW294" s="219"/>
      <c r="AX294" s="219"/>
      <c r="AY294" s="219"/>
      <c r="AZ294" s="219"/>
      <c r="BA294" s="219"/>
      <c r="BB294" s="219"/>
      <c r="BC294" s="219"/>
      <c r="BD294" s="219"/>
      <c r="BE294" s="219"/>
      <c r="BF294" s="219"/>
      <c r="BG294" s="219"/>
      <c r="BH294" s="219"/>
      <c r="BI294" s="219"/>
      <c r="BJ294" s="219"/>
      <c r="BK294" s="219"/>
      <c r="BL294" s="219"/>
      <c r="BM294" s="219"/>
      <c r="BN294" s="219"/>
      <c r="BO294" s="219"/>
      <c r="BP294" s="219"/>
      <c r="BQ294" s="219"/>
      <c r="BR294" s="219"/>
      <c r="BS294" s="219"/>
      <c r="BT294" s="219"/>
      <c r="BU294" s="219"/>
      <c r="BV294" s="219"/>
      <c r="BW294" s="219"/>
      <c r="BX294" s="219"/>
      <c r="BY294" s="219"/>
      <c r="BZ294" s="219"/>
      <c r="CA294" s="219"/>
      <c r="CB294" s="219"/>
      <c r="CC294" s="219"/>
      <c r="CD294" s="219"/>
      <c r="CE294" s="219"/>
      <c r="CF294" s="219"/>
      <c r="CG294" s="219"/>
      <c r="CH294" s="219"/>
      <c r="CI294" s="219"/>
      <c r="CJ294" s="219"/>
      <c r="CK294" s="219"/>
      <c r="CL294" s="219"/>
      <c r="CM294" s="219"/>
      <c r="CN294" s="219"/>
      <c r="CO294" s="219"/>
      <c r="CP294" s="219"/>
      <c r="CQ294" s="219"/>
      <c r="CR294" s="219"/>
      <c r="CS294" s="219"/>
      <c r="CT294" s="219"/>
      <c r="CU294" s="219"/>
      <c r="CV294" s="219"/>
      <c r="CW294" s="219"/>
      <c r="CX294" s="219"/>
      <c r="CY294" s="219"/>
      <c r="CZ294" s="219"/>
      <c r="DA294" s="219"/>
      <c r="DB294" s="219"/>
      <c r="DC294" s="219"/>
      <c r="DD294" s="219"/>
      <c r="DE294" s="219"/>
      <c r="DF294" s="219"/>
      <c r="DG294" s="219"/>
      <c r="DH294" s="219"/>
      <c r="DI294" s="219"/>
      <c r="DJ294" s="219"/>
      <c r="DK294" s="219"/>
      <c r="DL294" s="219"/>
      <c r="DM294" s="219"/>
      <c r="DN294" s="219"/>
      <c r="DO294" s="219"/>
      <c r="DP294" s="219"/>
      <c r="DQ294" s="219"/>
      <c r="DR294" s="219"/>
      <c r="DS294" s="219"/>
      <c r="DT294" s="219"/>
      <c r="DU294" s="219"/>
      <c r="DV294" s="219"/>
      <c r="DW294" s="219"/>
      <c r="DX294" s="219"/>
      <c r="DY294" s="219"/>
      <c r="DZ294" s="219"/>
      <c r="EA294" s="219"/>
      <c r="EB294" s="219"/>
      <c r="EC294" s="219"/>
      <c r="ED294" s="219"/>
      <c r="EE294" s="219"/>
      <c r="EF294" s="219"/>
      <c r="EG294" s="219"/>
      <c r="EH294" s="219"/>
      <c r="EI294" s="219"/>
      <c r="EJ294" s="219"/>
      <c r="EK294" s="219"/>
      <c r="EL294" s="219"/>
      <c r="EM294" s="219"/>
      <c r="EN294" s="219"/>
      <c r="EO294" s="219"/>
      <c r="EP294" s="219"/>
      <c r="EQ294" s="219"/>
      <c r="ER294" s="219"/>
      <c r="ES294" s="219"/>
      <c r="ET294" s="219"/>
      <c r="EU294" s="219"/>
      <c r="EV294" s="219"/>
      <c r="EW294" s="219"/>
      <c r="EX294" s="219"/>
      <c r="EY294" s="219"/>
      <c r="EZ294" s="219"/>
      <c r="FA294" s="219"/>
      <c r="FB294" s="219"/>
      <c r="FC294" s="219"/>
      <c r="FD294" s="219"/>
      <c r="FE294" s="219"/>
      <c r="FF294" s="219"/>
      <c r="FG294" s="219"/>
      <c r="FH294" s="219"/>
      <c r="FI294" s="219"/>
      <c r="FJ294" s="219"/>
      <c r="FK294" s="219"/>
      <c r="FL294" s="219"/>
      <c r="FM294" s="219"/>
      <c r="FN294" s="219"/>
      <c r="FO294" s="219"/>
      <c r="FP294" s="219"/>
      <c r="FQ294" s="219"/>
      <c r="FR294" s="219"/>
      <c r="FS294" s="219"/>
      <c r="FT294" s="219"/>
      <c r="FU294" s="219"/>
      <c r="FV294" s="219"/>
      <c r="FW294" s="219"/>
      <c r="FX294" s="219"/>
      <c r="FY294" s="219"/>
      <c r="FZ294" s="219"/>
      <c r="GA294" s="219"/>
      <c r="GB294" s="219"/>
      <c r="GC294" s="219"/>
      <c r="GD294" s="219"/>
      <c r="GE294" s="219"/>
      <c r="GF294" s="219"/>
      <c r="GG294" s="219"/>
      <c r="GH294" s="219"/>
      <c r="GI294" s="219"/>
      <c r="GJ294" s="219"/>
      <c r="GK294" s="219"/>
      <c r="GL294" s="219"/>
      <c r="GM294" s="219"/>
      <c r="GN294" s="219"/>
      <c r="GO294" s="219"/>
      <c r="GP294" s="219"/>
      <c r="GQ294" s="219"/>
      <c r="GR294" s="219"/>
      <c r="GS294" s="219"/>
      <c r="GT294" s="219"/>
      <c r="GU294" s="219"/>
      <c r="GV294" s="219"/>
      <c r="GW294" s="219"/>
      <c r="GX294" s="219"/>
      <c r="GY294" s="219"/>
      <c r="GZ294" s="219"/>
      <c r="HA294" s="219"/>
      <c r="HB294" s="219"/>
      <c r="HC294" s="219"/>
      <c r="HD294" s="219"/>
      <c r="HE294" s="219"/>
      <c r="HF294" s="219"/>
      <c r="HG294" s="219"/>
      <c r="HH294" s="219"/>
      <c r="HI294" s="219"/>
      <c r="HJ294" s="219"/>
      <c r="HK294" s="219"/>
      <c r="HL294" s="219"/>
    </row>
    <row r="295" spans="1:220" s="251" customFormat="1">
      <c r="A295" s="258"/>
      <c r="B295" s="258"/>
      <c r="C295" s="258"/>
      <c r="D295" s="258"/>
      <c r="E295" s="258"/>
      <c r="F295" s="258"/>
      <c r="G295" s="261"/>
      <c r="H295" s="262"/>
      <c r="I295" s="262"/>
      <c r="J295" s="216"/>
      <c r="K295" s="219"/>
      <c r="L295" s="219"/>
      <c r="M295" s="219"/>
      <c r="N295" s="219"/>
      <c r="O295" s="219"/>
      <c r="P295" s="219"/>
      <c r="Q295" s="219"/>
      <c r="R295" s="219"/>
      <c r="S295" s="219"/>
      <c r="T295" s="219"/>
      <c r="U295" s="219"/>
      <c r="V295" s="219"/>
      <c r="W295" s="219"/>
      <c r="X295" s="219"/>
      <c r="Y295" s="219"/>
      <c r="Z295" s="219"/>
      <c r="AA295" s="219"/>
      <c r="AB295" s="219"/>
      <c r="AC295" s="219"/>
      <c r="AD295" s="219"/>
      <c r="AE295" s="219"/>
      <c r="AF295" s="219"/>
      <c r="AG295" s="219"/>
      <c r="AH295" s="219"/>
      <c r="AI295" s="219"/>
      <c r="AJ295" s="219"/>
      <c r="AK295" s="219"/>
      <c r="AL295" s="219"/>
      <c r="AM295" s="219"/>
      <c r="AN295" s="219"/>
      <c r="AO295" s="219"/>
      <c r="AP295" s="219"/>
      <c r="AQ295" s="219"/>
      <c r="AR295" s="219"/>
      <c r="AS295" s="219"/>
      <c r="AT295" s="219"/>
      <c r="AU295" s="219"/>
      <c r="AV295" s="219"/>
      <c r="AW295" s="219"/>
      <c r="AX295" s="219"/>
      <c r="AY295" s="219"/>
      <c r="AZ295" s="219"/>
      <c r="BA295" s="219"/>
      <c r="BB295" s="219"/>
      <c r="BC295" s="219"/>
      <c r="BD295" s="219"/>
      <c r="BE295" s="219"/>
      <c r="BF295" s="219"/>
      <c r="BG295" s="219"/>
      <c r="BH295" s="219"/>
      <c r="BI295" s="219"/>
      <c r="BJ295" s="219"/>
      <c r="BK295" s="219"/>
      <c r="BL295" s="219"/>
      <c r="BM295" s="219"/>
      <c r="BN295" s="219"/>
      <c r="BO295" s="219"/>
      <c r="BP295" s="219"/>
      <c r="BQ295" s="219"/>
      <c r="BR295" s="219"/>
      <c r="BS295" s="219"/>
      <c r="BT295" s="219"/>
      <c r="BU295" s="219"/>
      <c r="BV295" s="219"/>
      <c r="BW295" s="219"/>
      <c r="BX295" s="219"/>
      <c r="BY295" s="219"/>
      <c r="BZ295" s="219"/>
      <c r="CA295" s="219"/>
      <c r="CB295" s="219"/>
      <c r="CC295" s="219"/>
      <c r="CD295" s="219"/>
      <c r="CE295" s="219"/>
      <c r="CF295" s="219"/>
      <c r="CG295" s="219"/>
      <c r="CH295" s="219"/>
      <c r="CI295" s="219"/>
      <c r="CJ295" s="219"/>
      <c r="CK295" s="219"/>
      <c r="CL295" s="219"/>
      <c r="CM295" s="219"/>
      <c r="CN295" s="219"/>
      <c r="CO295" s="219"/>
      <c r="CP295" s="219"/>
      <c r="CQ295" s="219"/>
      <c r="CR295" s="219"/>
      <c r="CS295" s="219"/>
      <c r="CT295" s="219"/>
      <c r="CU295" s="219"/>
      <c r="CV295" s="219"/>
      <c r="CW295" s="219"/>
      <c r="CX295" s="219"/>
      <c r="CY295" s="219"/>
      <c r="CZ295" s="219"/>
      <c r="DA295" s="219"/>
      <c r="DB295" s="219"/>
      <c r="DC295" s="219"/>
      <c r="DD295" s="219"/>
      <c r="DE295" s="219"/>
      <c r="DF295" s="219"/>
      <c r="DG295" s="219"/>
      <c r="DH295" s="219"/>
      <c r="DI295" s="219"/>
      <c r="DJ295" s="219"/>
      <c r="DK295" s="219"/>
      <c r="DL295" s="219"/>
      <c r="DM295" s="219"/>
      <c r="DN295" s="219"/>
      <c r="DO295" s="219"/>
      <c r="DP295" s="219"/>
      <c r="DQ295" s="219"/>
      <c r="DR295" s="219"/>
      <c r="DS295" s="219"/>
      <c r="DT295" s="219"/>
      <c r="DU295" s="219"/>
      <c r="DV295" s="219"/>
      <c r="DW295" s="219"/>
      <c r="DX295" s="219"/>
      <c r="DY295" s="219"/>
      <c r="DZ295" s="219"/>
      <c r="EA295" s="219"/>
      <c r="EB295" s="219"/>
      <c r="EC295" s="219"/>
      <c r="ED295" s="219"/>
      <c r="EE295" s="219"/>
      <c r="EF295" s="219"/>
      <c r="EG295" s="219"/>
      <c r="EH295" s="219"/>
      <c r="EI295" s="219"/>
      <c r="EJ295" s="219"/>
      <c r="EK295" s="219"/>
      <c r="EL295" s="219"/>
      <c r="EM295" s="219"/>
      <c r="EN295" s="219"/>
      <c r="EO295" s="219"/>
      <c r="EP295" s="219"/>
      <c r="EQ295" s="219"/>
      <c r="ER295" s="219"/>
      <c r="ES295" s="219"/>
      <c r="ET295" s="219"/>
      <c r="EU295" s="219"/>
      <c r="EV295" s="219"/>
      <c r="EW295" s="219"/>
      <c r="EX295" s="219"/>
      <c r="EY295" s="219"/>
      <c r="EZ295" s="219"/>
      <c r="FA295" s="219"/>
      <c r="FB295" s="219"/>
      <c r="FC295" s="219"/>
      <c r="FD295" s="219"/>
      <c r="FE295" s="219"/>
      <c r="FF295" s="219"/>
      <c r="FG295" s="219"/>
      <c r="FH295" s="219"/>
      <c r="FI295" s="219"/>
      <c r="FJ295" s="219"/>
      <c r="FK295" s="219"/>
      <c r="FL295" s="219"/>
      <c r="FM295" s="219"/>
      <c r="FN295" s="219"/>
      <c r="FO295" s="219"/>
      <c r="FP295" s="219"/>
      <c r="FQ295" s="219"/>
      <c r="FR295" s="219"/>
      <c r="FS295" s="219"/>
      <c r="FT295" s="219"/>
      <c r="FU295" s="219"/>
      <c r="FV295" s="219"/>
      <c r="FW295" s="219"/>
      <c r="FX295" s="219"/>
      <c r="FY295" s="219"/>
      <c r="FZ295" s="219"/>
      <c r="GA295" s="219"/>
      <c r="GB295" s="219"/>
      <c r="GC295" s="219"/>
      <c r="GD295" s="219"/>
      <c r="GE295" s="219"/>
      <c r="GF295" s="219"/>
      <c r="GG295" s="219"/>
      <c r="GH295" s="219"/>
      <c r="GI295" s="219"/>
      <c r="GJ295" s="219"/>
      <c r="GK295" s="219"/>
      <c r="GL295" s="219"/>
      <c r="GM295" s="219"/>
      <c r="GN295" s="219"/>
      <c r="GO295" s="219"/>
      <c r="GP295" s="219"/>
      <c r="GQ295" s="219"/>
      <c r="GR295" s="219"/>
      <c r="GS295" s="219"/>
      <c r="GT295" s="219"/>
      <c r="GU295" s="219"/>
      <c r="GV295" s="219"/>
      <c r="GW295" s="219"/>
      <c r="GX295" s="219"/>
      <c r="GY295" s="219"/>
      <c r="GZ295" s="219"/>
      <c r="HA295" s="219"/>
      <c r="HB295" s="219"/>
      <c r="HC295" s="219"/>
      <c r="HD295" s="219"/>
      <c r="HE295" s="219"/>
      <c r="HF295" s="219"/>
      <c r="HG295" s="219"/>
      <c r="HH295" s="219"/>
      <c r="HI295" s="219"/>
      <c r="HJ295" s="219"/>
      <c r="HK295" s="219"/>
      <c r="HL295" s="219"/>
    </row>
    <row r="296" spans="1:220" s="251" customFormat="1">
      <c r="A296" s="258"/>
      <c r="B296" s="258"/>
      <c r="C296" s="258"/>
      <c r="D296" s="258"/>
      <c r="E296" s="258"/>
      <c r="F296" s="258"/>
      <c r="G296" s="261"/>
      <c r="H296" s="262"/>
      <c r="I296" s="262"/>
      <c r="J296" s="216"/>
      <c r="K296" s="219"/>
      <c r="L296" s="219"/>
      <c r="M296" s="219"/>
      <c r="N296" s="219"/>
      <c r="O296" s="219"/>
      <c r="P296" s="219"/>
      <c r="Q296" s="219"/>
      <c r="R296" s="219"/>
      <c r="S296" s="219"/>
      <c r="T296" s="219"/>
      <c r="U296" s="219"/>
      <c r="V296" s="219"/>
      <c r="W296" s="219"/>
      <c r="X296" s="219"/>
      <c r="Y296" s="219"/>
      <c r="Z296" s="219"/>
      <c r="AA296" s="219"/>
      <c r="AB296" s="219"/>
      <c r="AC296" s="219"/>
      <c r="AD296" s="219"/>
      <c r="AE296" s="219"/>
      <c r="AF296" s="219"/>
      <c r="AG296" s="219"/>
      <c r="AH296" s="219"/>
      <c r="AI296" s="219"/>
      <c r="AJ296" s="219"/>
      <c r="AK296" s="219"/>
      <c r="AL296" s="219"/>
      <c r="AM296" s="219"/>
      <c r="AN296" s="219"/>
      <c r="AO296" s="219"/>
      <c r="AP296" s="219"/>
      <c r="AQ296" s="219"/>
      <c r="AR296" s="219"/>
      <c r="AS296" s="219"/>
      <c r="AT296" s="219"/>
      <c r="AU296" s="219"/>
      <c r="AV296" s="219"/>
      <c r="AW296" s="219"/>
      <c r="AX296" s="219"/>
      <c r="AY296" s="219"/>
      <c r="AZ296" s="219"/>
      <c r="BA296" s="219"/>
      <c r="BB296" s="219"/>
      <c r="BC296" s="219"/>
      <c r="BD296" s="219"/>
      <c r="BE296" s="219"/>
      <c r="BF296" s="219"/>
      <c r="BG296" s="219"/>
      <c r="BH296" s="219"/>
      <c r="BI296" s="219"/>
      <c r="BJ296" s="219"/>
      <c r="BK296" s="219"/>
      <c r="BL296" s="219"/>
      <c r="BM296" s="219"/>
      <c r="BN296" s="219"/>
      <c r="BO296" s="219"/>
      <c r="BP296" s="219"/>
      <c r="BQ296" s="219"/>
      <c r="BR296" s="219"/>
      <c r="BS296" s="219"/>
      <c r="BT296" s="219"/>
      <c r="BU296" s="219"/>
      <c r="BV296" s="219"/>
      <c r="BW296" s="219"/>
      <c r="BX296" s="219"/>
      <c r="BY296" s="219"/>
      <c r="BZ296" s="219"/>
      <c r="CA296" s="219"/>
      <c r="CB296" s="219"/>
      <c r="CC296" s="219"/>
      <c r="CD296" s="219"/>
      <c r="CE296" s="219"/>
      <c r="CF296" s="219"/>
      <c r="CG296" s="219"/>
      <c r="CH296" s="219"/>
      <c r="CI296" s="219"/>
      <c r="CJ296" s="219"/>
      <c r="CK296" s="219"/>
      <c r="CL296" s="219"/>
      <c r="CM296" s="219"/>
      <c r="CN296" s="219"/>
      <c r="CO296" s="219"/>
      <c r="CP296" s="219"/>
      <c r="CQ296" s="219"/>
      <c r="CR296" s="219"/>
      <c r="CS296" s="219"/>
      <c r="CT296" s="219"/>
      <c r="CU296" s="219"/>
      <c r="CV296" s="219"/>
      <c r="CW296" s="219"/>
      <c r="CX296" s="219"/>
      <c r="CY296" s="219"/>
      <c r="CZ296" s="219"/>
      <c r="DA296" s="219"/>
      <c r="DB296" s="219"/>
      <c r="DC296" s="219"/>
      <c r="DD296" s="219"/>
      <c r="DE296" s="219"/>
      <c r="DF296" s="219"/>
      <c r="DG296" s="219"/>
      <c r="DH296" s="219"/>
      <c r="DI296" s="219"/>
      <c r="DJ296" s="219"/>
      <c r="DK296" s="219"/>
      <c r="DL296" s="219"/>
      <c r="DM296" s="219"/>
      <c r="DN296" s="219"/>
      <c r="DO296" s="219"/>
      <c r="DP296" s="219"/>
      <c r="DQ296" s="219"/>
      <c r="DR296" s="219"/>
      <c r="DS296" s="219"/>
      <c r="DT296" s="219"/>
      <c r="DU296" s="219"/>
      <c r="DV296" s="219"/>
      <c r="DW296" s="219"/>
      <c r="DX296" s="219"/>
      <c r="DY296" s="219"/>
      <c r="DZ296" s="219"/>
      <c r="EA296" s="219"/>
      <c r="EB296" s="219"/>
      <c r="EC296" s="219"/>
      <c r="ED296" s="219"/>
      <c r="EE296" s="219"/>
      <c r="EF296" s="219"/>
      <c r="EG296" s="219"/>
      <c r="EH296" s="219"/>
      <c r="EI296" s="219"/>
      <c r="EJ296" s="219"/>
      <c r="EK296" s="219"/>
      <c r="EL296" s="219"/>
      <c r="EM296" s="219"/>
      <c r="EN296" s="219"/>
      <c r="EO296" s="219"/>
      <c r="EP296" s="219"/>
      <c r="EQ296" s="219"/>
      <c r="ER296" s="219"/>
      <c r="ES296" s="219"/>
      <c r="ET296" s="219"/>
      <c r="EU296" s="219"/>
      <c r="EV296" s="219"/>
      <c r="EW296" s="219"/>
      <c r="EX296" s="219"/>
      <c r="EY296" s="219"/>
      <c r="EZ296" s="219"/>
      <c r="FA296" s="219"/>
      <c r="FB296" s="219"/>
      <c r="FC296" s="219"/>
      <c r="FD296" s="219"/>
      <c r="FE296" s="219"/>
      <c r="FF296" s="219"/>
      <c r="FG296" s="219"/>
      <c r="FH296" s="219"/>
      <c r="FI296" s="219"/>
      <c r="FJ296" s="219"/>
      <c r="FK296" s="219"/>
      <c r="FL296" s="219"/>
      <c r="FM296" s="219"/>
      <c r="FN296" s="219"/>
      <c r="FO296" s="219"/>
      <c r="FP296" s="219"/>
      <c r="FQ296" s="219"/>
      <c r="FR296" s="219"/>
      <c r="FS296" s="219"/>
      <c r="FT296" s="219"/>
      <c r="FU296" s="219"/>
      <c r="FV296" s="219"/>
      <c r="FW296" s="219"/>
      <c r="FX296" s="219"/>
      <c r="FY296" s="219"/>
      <c r="FZ296" s="219"/>
      <c r="GA296" s="219"/>
      <c r="GB296" s="219"/>
      <c r="GC296" s="219"/>
      <c r="GD296" s="219"/>
      <c r="GE296" s="219"/>
      <c r="GF296" s="219"/>
      <c r="GG296" s="219"/>
      <c r="GH296" s="219"/>
      <c r="GI296" s="219"/>
      <c r="GJ296" s="219"/>
      <c r="GK296" s="219"/>
      <c r="GL296" s="219"/>
      <c r="GM296" s="219"/>
      <c r="GN296" s="219"/>
      <c r="GO296" s="219"/>
      <c r="GP296" s="219"/>
      <c r="GQ296" s="219"/>
      <c r="GR296" s="219"/>
      <c r="GS296" s="219"/>
      <c r="GT296" s="219"/>
      <c r="GU296" s="219"/>
      <c r="GV296" s="219"/>
      <c r="GW296" s="219"/>
      <c r="GX296" s="219"/>
      <c r="GY296" s="219"/>
      <c r="GZ296" s="219"/>
      <c r="HA296" s="219"/>
      <c r="HB296" s="219"/>
      <c r="HC296" s="219"/>
      <c r="HD296" s="219"/>
      <c r="HE296" s="219"/>
      <c r="HF296" s="219"/>
      <c r="HG296" s="219"/>
      <c r="HH296" s="219"/>
      <c r="HI296" s="219"/>
      <c r="HJ296" s="219"/>
      <c r="HK296" s="219"/>
      <c r="HL296" s="219"/>
    </row>
    <row r="297" spans="1:220" s="251" customFormat="1">
      <c r="A297" s="258"/>
      <c r="B297" s="258"/>
      <c r="C297" s="258"/>
      <c r="D297" s="258"/>
      <c r="E297" s="258"/>
      <c r="F297" s="258"/>
      <c r="G297" s="261"/>
      <c r="H297" s="262"/>
      <c r="I297" s="262"/>
      <c r="J297" s="216"/>
      <c r="K297" s="219"/>
      <c r="L297" s="219"/>
      <c r="M297" s="219"/>
      <c r="N297" s="219"/>
      <c r="O297" s="219"/>
      <c r="P297" s="219"/>
      <c r="Q297" s="219"/>
      <c r="R297" s="219"/>
      <c r="S297" s="219"/>
      <c r="T297" s="219"/>
      <c r="U297" s="219"/>
      <c r="V297" s="219"/>
      <c r="W297" s="219"/>
      <c r="X297" s="219"/>
      <c r="Y297" s="219"/>
      <c r="Z297" s="219"/>
      <c r="AA297" s="219"/>
      <c r="AB297" s="219"/>
      <c r="AC297" s="219"/>
      <c r="AD297" s="219"/>
      <c r="AE297" s="219"/>
      <c r="AF297" s="219"/>
      <c r="AG297" s="219"/>
      <c r="AH297" s="219"/>
      <c r="AI297" s="219"/>
      <c r="AJ297" s="219"/>
      <c r="AK297" s="219"/>
      <c r="AL297" s="219"/>
      <c r="AM297" s="219"/>
      <c r="AN297" s="219"/>
      <c r="AO297" s="219"/>
      <c r="AP297" s="219"/>
      <c r="AQ297" s="219"/>
      <c r="AR297" s="219"/>
      <c r="AS297" s="219"/>
      <c r="AT297" s="219"/>
      <c r="AU297" s="219"/>
      <c r="AV297" s="219"/>
      <c r="AW297" s="219"/>
      <c r="AX297" s="219"/>
      <c r="AY297" s="219"/>
      <c r="AZ297" s="219"/>
      <c r="BA297" s="219"/>
      <c r="BB297" s="219"/>
      <c r="BC297" s="219"/>
      <c r="BD297" s="219"/>
      <c r="BE297" s="219"/>
      <c r="BF297" s="219"/>
      <c r="BG297" s="219"/>
      <c r="BH297" s="219"/>
      <c r="BI297" s="219"/>
      <c r="BJ297" s="219"/>
      <c r="BK297" s="219"/>
      <c r="BL297" s="219"/>
      <c r="BM297" s="219"/>
      <c r="BN297" s="219"/>
      <c r="BO297" s="219"/>
      <c r="BP297" s="219"/>
      <c r="BQ297" s="219"/>
      <c r="BR297" s="219"/>
      <c r="BS297" s="219"/>
      <c r="BT297" s="219"/>
      <c r="BU297" s="219"/>
      <c r="BV297" s="219"/>
      <c r="BW297" s="219"/>
      <c r="BX297" s="219"/>
      <c r="BY297" s="219"/>
      <c r="BZ297" s="219"/>
      <c r="CA297" s="219"/>
      <c r="CB297" s="219"/>
      <c r="CC297" s="219"/>
      <c r="CD297" s="219"/>
      <c r="CE297" s="219"/>
      <c r="CF297" s="219"/>
      <c r="CG297" s="219"/>
      <c r="CH297" s="219"/>
      <c r="CI297" s="219"/>
      <c r="CJ297" s="219"/>
      <c r="CK297" s="219"/>
      <c r="CL297" s="219"/>
      <c r="CM297" s="219"/>
      <c r="CN297" s="219"/>
      <c r="CO297" s="219"/>
      <c r="CP297" s="219"/>
      <c r="CQ297" s="219"/>
      <c r="CR297" s="219"/>
      <c r="CS297" s="219"/>
      <c r="CT297" s="219"/>
      <c r="CU297" s="219"/>
      <c r="CV297" s="219"/>
      <c r="CW297" s="219"/>
      <c r="CX297" s="219"/>
      <c r="CY297" s="219"/>
      <c r="CZ297" s="219"/>
      <c r="DA297" s="219"/>
      <c r="DB297" s="219"/>
      <c r="DC297" s="219"/>
      <c r="DD297" s="219"/>
      <c r="DE297" s="219"/>
      <c r="DF297" s="219"/>
      <c r="DG297" s="219"/>
      <c r="DH297" s="219"/>
      <c r="DI297" s="219"/>
      <c r="DJ297" s="219"/>
      <c r="DK297" s="219"/>
      <c r="DL297" s="219"/>
      <c r="DM297" s="219"/>
      <c r="DN297" s="219"/>
      <c r="DO297" s="219"/>
      <c r="DP297" s="219"/>
      <c r="DQ297" s="219"/>
      <c r="DR297" s="219"/>
      <c r="DS297" s="219"/>
      <c r="DT297" s="219"/>
      <c r="DU297" s="219"/>
      <c r="DV297" s="219"/>
      <c r="DW297" s="219"/>
      <c r="DX297" s="219"/>
      <c r="DY297" s="219"/>
      <c r="DZ297" s="219"/>
      <c r="EA297" s="219"/>
      <c r="EB297" s="219"/>
      <c r="EC297" s="219"/>
      <c r="ED297" s="219"/>
      <c r="EE297" s="219"/>
      <c r="EF297" s="219"/>
      <c r="EG297" s="219"/>
      <c r="EH297" s="219"/>
      <c r="EI297" s="219"/>
      <c r="EJ297" s="219"/>
      <c r="EK297" s="219"/>
      <c r="EL297" s="219"/>
      <c r="EM297" s="219"/>
      <c r="EN297" s="219"/>
      <c r="EO297" s="219"/>
      <c r="EP297" s="219"/>
      <c r="EQ297" s="219"/>
      <c r="ER297" s="219"/>
      <c r="ES297" s="219"/>
      <c r="ET297" s="219"/>
      <c r="EU297" s="219"/>
      <c r="EV297" s="219"/>
      <c r="EW297" s="219"/>
      <c r="EX297" s="219"/>
      <c r="EY297" s="219"/>
      <c r="EZ297" s="219"/>
      <c r="FA297" s="219"/>
      <c r="FB297" s="219"/>
      <c r="FC297" s="219"/>
      <c r="FD297" s="219"/>
      <c r="FE297" s="219"/>
      <c r="FF297" s="219"/>
      <c r="FG297" s="219"/>
      <c r="FH297" s="219"/>
      <c r="FI297" s="219"/>
      <c r="FJ297" s="219"/>
      <c r="FK297" s="219"/>
      <c r="FL297" s="219"/>
      <c r="FM297" s="219"/>
      <c r="FN297" s="219"/>
      <c r="FO297" s="219"/>
      <c r="FP297" s="219"/>
      <c r="FQ297" s="219"/>
      <c r="FR297" s="219"/>
      <c r="FS297" s="219"/>
      <c r="FT297" s="219"/>
      <c r="FU297" s="219"/>
      <c r="FV297" s="219"/>
      <c r="FW297" s="219"/>
      <c r="FX297" s="219"/>
      <c r="FY297" s="219"/>
      <c r="FZ297" s="219"/>
      <c r="GA297" s="219"/>
      <c r="GB297" s="219"/>
      <c r="GC297" s="219"/>
      <c r="GD297" s="219"/>
      <c r="GE297" s="219"/>
      <c r="GF297" s="219"/>
      <c r="GG297" s="219"/>
      <c r="GH297" s="219"/>
      <c r="GI297" s="219"/>
      <c r="GJ297" s="219"/>
      <c r="GK297" s="219"/>
      <c r="GL297" s="219"/>
      <c r="GM297" s="219"/>
      <c r="GN297" s="219"/>
      <c r="GO297" s="219"/>
      <c r="GP297" s="219"/>
      <c r="GQ297" s="219"/>
      <c r="GR297" s="219"/>
      <c r="GS297" s="219"/>
      <c r="GT297" s="219"/>
      <c r="GU297" s="219"/>
      <c r="GV297" s="219"/>
      <c r="GW297" s="219"/>
      <c r="GX297" s="219"/>
      <c r="GY297" s="219"/>
      <c r="GZ297" s="219"/>
      <c r="HA297" s="219"/>
      <c r="HB297" s="219"/>
      <c r="HC297" s="219"/>
      <c r="HD297" s="219"/>
      <c r="HE297" s="219"/>
      <c r="HF297" s="219"/>
      <c r="HG297" s="219"/>
      <c r="HH297" s="219"/>
      <c r="HI297" s="219"/>
      <c r="HJ297" s="219"/>
      <c r="HK297" s="219"/>
      <c r="HL297" s="219"/>
    </row>
    <row r="298" spans="1:220" s="251" customFormat="1">
      <c r="A298" s="258"/>
      <c r="B298" s="258"/>
      <c r="C298" s="258"/>
      <c r="D298" s="258"/>
      <c r="E298" s="258"/>
      <c r="F298" s="258"/>
      <c r="G298" s="261"/>
      <c r="H298" s="262"/>
      <c r="I298" s="262"/>
      <c r="J298" s="216"/>
      <c r="K298" s="219"/>
      <c r="L298" s="219"/>
      <c r="M298" s="219"/>
      <c r="N298" s="219"/>
      <c r="O298" s="219"/>
      <c r="P298" s="219"/>
      <c r="Q298" s="219"/>
      <c r="R298" s="219"/>
      <c r="S298" s="219"/>
      <c r="T298" s="219"/>
      <c r="U298" s="219"/>
      <c r="V298" s="219"/>
      <c r="W298" s="219"/>
      <c r="X298" s="219"/>
      <c r="Y298" s="219"/>
      <c r="Z298" s="219"/>
      <c r="AA298" s="219"/>
      <c r="AB298" s="219"/>
      <c r="AC298" s="219"/>
      <c r="AD298" s="219"/>
      <c r="AE298" s="219"/>
      <c r="AF298" s="219"/>
      <c r="AG298" s="219"/>
      <c r="AH298" s="219"/>
      <c r="AI298" s="219"/>
      <c r="AJ298" s="219"/>
      <c r="AK298" s="219"/>
      <c r="AL298" s="219"/>
      <c r="AM298" s="219"/>
      <c r="AN298" s="219"/>
      <c r="AO298" s="219"/>
      <c r="AP298" s="219"/>
      <c r="AQ298" s="219"/>
      <c r="AR298" s="219"/>
      <c r="AS298" s="219"/>
      <c r="AT298" s="219"/>
      <c r="AU298" s="219"/>
      <c r="AV298" s="219"/>
      <c r="AW298" s="219"/>
      <c r="AX298" s="219"/>
      <c r="AY298" s="219"/>
      <c r="AZ298" s="219"/>
      <c r="BA298" s="219"/>
      <c r="BB298" s="219"/>
      <c r="BC298" s="219"/>
      <c r="BD298" s="219"/>
      <c r="BE298" s="219"/>
      <c r="BF298" s="219"/>
      <c r="BG298" s="219"/>
      <c r="BH298" s="219"/>
      <c r="BI298" s="219"/>
      <c r="BJ298" s="219"/>
      <c r="BK298" s="219"/>
      <c r="BL298" s="219"/>
      <c r="BM298" s="219"/>
      <c r="BN298" s="219"/>
      <c r="BO298" s="219"/>
      <c r="BP298" s="219"/>
      <c r="BQ298" s="219"/>
      <c r="BR298" s="219"/>
      <c r="BS298" s="219"/>
      <c r="BT298" s="219"/>
      <c r="BU298" s="219"/>
      <c r="BV298" s="219"/>
      <c r="BW298" s="219"/>
      <c r="BX298" s="219"/>
      <c r="BY298" s="219"/>
      <c r="BZ298" s="219"/>
      <c r="CA298" s="219"/>
      <c r="CB298" s="219"/>
      <c r="CC298" s="219"/>
      <c r="CD298" s="219"/>
      <c r="CE298" s="219"/>
      <c r="CF298" s="219"/>
      <c r="CG298" s="219"/>
      <c r="CH298" s="219"/>
      <c r="CI298" s="219"/>
      <c r="CJ298" s="219"/>
      <c r="CK298" s="219"/>
      <c r="CL298" s="219"/>
      <c r="CM298" s="219"/>
      <c r="CN298" s="219"/>
      <c r="CO298" s="219"/>
      <c r="CP298" s="219"/>
      <c r="CQ298" s="219"/>
      <c r="CR298" s="219"/>
      <c r="CS298" s="219"/>
      <c r="CT298" s="219"/>
      <c r="CU298" s="219"/>
      <c r="CV298" s="219"/>
      <c r="CW298" s="219"/>
      <c r="CX298" s="219"/>
      <c r="CY298" s="219"/>
      <c r="CZ298" s="219"/>
      <c r="DA298" s="219"/>
      <c r="DB298" s="219"/>
      <c r="DC298" s="219"/>
      <c r="DD298" s="219"/>
      <c r="DE298" s="219"/>
      <c r="DF298" s="219"/>
      <c r="DG298" s="219"/>
      <c r="DH298" s="219"/>
      <c r="DI298" s="219"/>
      <c r="DJ298" s="219"/>
      <c r="DK298" s="219"/>
      <c r="DL298" s="219"/>
      <c r="DM298" s="219"/>
      <c r="DN298" s="219"/>
      <c r="DO298" s="219"/>
      <c r="DP298" s="219"/>
      <c r="DQ298" s="219"/>
      <c r="DR298" s="219"/>
      <c r="DS298" s="219"/>
      <c r="DT298" s="219"/>
      <c r="DU298" s="219"/>
      <c r="DV298" s="219"/>
      <c r="DW298" s="219"/>
      <c r="DX298" s="219"/>
      <c r="DY298" s="219"/>
      <c r="DZ298" s="219"/>
      <c r="EA298" s="219"/>
      <c r="EB298" s="219"/>
      <c r="EC298" s="219"/>
      <c r="ED298" s="219"/>
      <c r="EE298" s="219"/>
      <c r="EF298" s="219"/>
      <c r="EG298" s="219"/>
      <c r="EH298" s="219"/>
      <c r="EI298" s="219"/>
      <c r="EJ298" s="219"/>
      <c r="EK298" s="219"/>
      <c r="EL298" s="219"/>
      <c r="EM298" s="219"/>
      <c r="EN298" s="219"/>
      <c r="EO298" s="219"/>
      <c r="EP298" s="219"/>
      <c r="EQ298" s="219"/>
      <c r="ER298" s="219"/>
      <c r="ES298" s="219"/>
      <c r="ET298" s="219"/>
      <c r="EU298" s="219"/>
      <c r="EV298" s="219"/>
      <c r="EW298" s="219"/>
      <c r="EX298" s="219"/>
      <c r="EY298" s="219"/>
      <c r="EZ298" s="219"/>
      <c r="FA298" s="219"/>
      <c r="FB298" s="219"/>
      <c r="FC298" s="219"/>
      <c r="FD298" s="219"/>
      <c r="FE298" s="219"/>
      <c r="FF298" s="219"/>
      <c r="FG298" s="219"/>
      <c r="FH298" s="219"/>
      <c r="FI298" s="219"/>
      <c r="FJ298" s="219"/>
      <c r="FK298" s="219"/>
      <c r="FL298" s="219"/>
      <c r="FM298" s="219"/>
      <c r="FN298" s="219"/>
      <c r="FO298" s="219"/>
      <c r="FP298" s="219"/>
      <c r="FQ298" s="219"/>
      <c r="FR298" s="219"/>
      <c r="FS298" s="219"/>
      <c r="FT298" s="219"/>
      <c r="FU298" s="219"/>
      <c r="FV298" s="219"/>
      <c r="FW298" s="219"/>
      <c r="FX298" s="219"/>
      <c r="FY298" s="219"/>
      <c r="FZ298" s="219"/>
      <c r="GA298" s="219"/>
      <c r="GB298" s="219"/>
      <c r="GC298" s="219"/>
      <c r="GD298" s="219"/>
      <c r="GE298" s="219"/>
      <c r="GF298" s="219"/>
      <c r="GG298" s="219"/>
      <c r="GH298" s="219"/>
      <c r="GI298" s="219"/>
      <c r="GJ298" s="219"/>
      <c r="GK298" s="219"/>
      <c r="GL298" s="219"/>
      <c r="GM298" s="219"/>
      <c r="GN298" s="219"/>
      <c r="GO298" s="219"/>
      <c r="GP298" s="219"/>
      <c r="GQ298" s="219"/>
      <c r="GR298" s="219"/>
      <c r="GS298" s="219"/>
      <c r="GT298" s="219"/>
      <c r="GU298" s="219"/>
      <c r="GV298" s="219"/>
      <c r="GW298" s="219"/>
      <c r="GX298" s="219"/>
      <c r="GY298" s="219"/>
      <c r="GZ298" s="219"/>
      <c r="HA298" s="219"/>
      <c r="HB298" s="219"/>
      <c r="HC298" s="219"/>
      <c r="HD298" s="219"/>
      <c r="HE298" s="219"/>
      <c r="HF298" s="219"/>
      <c r="HG298" s="219"/>
      <c r="HH298" s="219"/>
      <c r="HI298" s="219"/>
      <c r="HJ298" s="219"/>
      <c r="HK298" s="219"/>
      <c r="HL298" s="219"/>
    </row>
    <row r="299" spans="1:220" s="251" customFormat="1">
      <c r="A299" s="258"/>
      <c r="B299" s="258"/>
      <c r="C299" s="258"/>
      <c r="D299" s="258"/>
      <c r="E299" s="258"/>
      <c r="F299" s="258"/>
      <c r="G299" s="261"/>
      <c r="H299" s="262"/>
      <c r="I299" s="262"/>
      <c r="J299" s="216"/>
      <c r="K299" s="219"/>
      <c r="L299" s="219"/>
      <c r="M299" s="219"/>
      <c r="N299" s="219"/>
      <c r="O299" s="219"/>
      <c r="P299" s="219"/>
      <c r="Q299" s="219"/>
      <c r="R299" s="219"/>
      <c r="S299" s="219"/>
      <c r="T299" s="219"/>
      <c r="U299" s="219"/>
      <c r="V299" s="219"/>
      <c r="W299" s="219"/>
      <c r="X299" s="219"/>
      <c r="Y299" s="219"/>
      <c r="Z299" s="219"/>
      <c r="AA299" s="219"/>
      <c r="AB299" s="219"/>
      <c r="AC299" s="219"/>
      <c r="AD299" s="219"/>
      <c r="AE299" s="219"/>
      <c r="AF299" s="219"/>
      <c r="AG299" s="219"/>
      <c r="AH299" s="219"/>
      <c r="AI299" s="219"/>
      <c r="AJ299" s="219"/>
      <c r="AK299" s="219"/>
      <c r="AL299" s="219"/>
      <c r="AM299" s="219"/>
      <c r="AN299" s="219"/>
      <c r="AO299" s="219"/>
      <c r="AP299" s="219"/>
      <c r="AQ299" s="219"/>
      <c r="AR299" s="219"/>
      <c r="AS299" s="219"/>
      <c r="AT299" s="219"/>
      <c r="AU299" s="219"/>
      <c r="AV299" s="219"/>
      <c r="AW299" s="219"/>
      <c r="AX299" s="219"/>
      <c r="AY299" s="219"/>
      <c r="AZ299" s="219"/>
      <c r="BA299" s="219"/>
      <c r="BB299" s="219"/>
      <c r="BC299" s="219"/>
      <c r="BD299" s="219"/>
      <c r="BE299" s="219"/>
      <c r="BF299" s="219"/>
      <c r="BG299" s="219"/>
      <c r="BH299" s="219"/>
      <c r="BI299" s="219"/>
      <c r="BJ299" s="219"/>
      <c r="BK299" s="219"/>
      <c r="BL299" s="219"/>
      <c r="BM299" s="219"/>
      <c r="BN299" s="219"/>
      <c r="BO299" s="219"/>
      <c r="BP299" s="219"/>
      <c r="BQ299" s="219"/>
      <c r="BR299" s="219"/>
      <c r="BS299" s="219"/>
      <c r="BT299" s="219"/>
      <c r="BU299" s="219"/>
      <c r="BV299" s="219"/>
      <c r="BW299" s="219"/>
      <c r="BX299" s="219"/>
      <c r="BY299" s="219"/>
      <c r="BZ299" s="219"/>
      <c r="CA299" s="219"/>
      <c r="CB299" s="219"/>
      <c r="CC299" s="219"/>
      <c r="CD299" s="219"/>
      <c r="CE299" s="219"/>
      <c r="CF299" s="219"/>
      <c r="CG299" s="219"/>
      <c r="CH299" s="219"/>
      <c r="CI299" s="219"/>
      <c r="CJ299" s="219"/>
      <c r="CK299" s="219"/>
      <c r="CL299" s="219"/>
      <c r="CM299" s="219"/>
      <c r="CN299" s="219"/>
      <c r="CO299" s="219"/>
      <c r="CP299" s="219"/>
      <c r="CQ299" s="219"/>
      <c r="CR299" s="219"/>
      <c r="CS299" s="219"/>
      <c r="CT299" s="219"/>
      <c r="CU299" s="219"/>
      <c r="CV299" s="219"/>
      <c r="CW299" s="219"/>
      <c r="CX299" s="219"/>
      <c r="CY299" s="219"/>
      <c r="CZ299" s="219"/>
      <c r="DA299" s="219"/>
      <c r="DB299" s="219"/>
      <c r="DC299" s="219"/>
      <c r="DD299" s="219"/>
      <c r="DE299" s="219"/>
      <c r="DF299" s="219"/>
      <c r="DG299" s="219"/>
      <c r="DH299" s="219"/>
      <c r="DI299" s="219"/>
      <c r="DJ299" s="219"/>
      <c r="DK299" s="219"/>
      <c r="DL299" s="219"/>
      <c r="DM299" s="219"/>
      <c r="DN299" s="219"/>
      <c r="DO299" s="219"/>
      <c r="DP299" s="219"/>
      <c r="DQ299" s="219"/>
      <c r="DR299" s="219"/>
      <c r="DS299" s="219"/>
      <c r="DT299" s="219"/>
      <c r="DU299" s="219"/>
      <c r="DV299" s="219"/>
      <c r="DW299" s="219"/>
      <c r="DX299" s="219"/>
      <c r="DY299" s="219"/>
      <c r="DZ299" s="219"/>
      <c r="EA299" s="219"/>
      <c r="EB299" s="219"/>
      <c r="EC299" s="219"/>
      <c r="ED299" s="219"/>
      <c r="EE299" s="219"/>
      <c r="EF299" s="219"/>
      <c r="EG299" s="219"/>
      <c r="EH299" s="219"/>
      <c r="EI299" s="219"/>
      <c r="EJ299" s="219"/>
      <c r="EK299" s="219"/>
      <c r="EL299" s="219"/>
      <c r="EM299" s="219"/>
      <c r="EN299" s="219"/>
      <c r="EO299" s="219"/>
      <c r="EP299" s="219"/>
      <c r="EQ299" s="219"/>
      <c r="ER299" s="219"/>
      <c r="ES299" s="219"/>
      <c r="ET299" s="219"/>
      <c r="EU299" s="219"/>
      <c r="EV299" s="219"/>
      <c r="EW299" s="219"/>
      <c r="EX299" s="219"/>
      <c r="EY299" s="219"/>
      <c r="EZ299" s="219"/>
      <c r="FA299" s="219"/>
      <c r="FB299" s="219"/>
      <c r="FC299" s="219"/>
      <c r="FD299" s="219"/>
      <c r="FE299" s="219"/>
      <c r="FF299" s="219"/>
      <c r="FG299" s="219"/>
      <c r="FH299" s="219"/>
      <c r="FI299" s="219"/>
      <c r="FJ299" s="219"/>
      <c r="FK299" s="219"/>
      <c r="FL299" s="219"/>
      <c r="FM299" s="219"/>
      <c r="FN299" s="219"/>
      <c r="FO299" s="219"/>
      <c r="FP299" s="219"/>
      <c r="FQ299" s="219"/>
      <c r="FR299" s="219"/>
      <c r="FS299" s="219"/>
      <c r="FT299" s="219"/>
      <c r="FU299" s="219"/>
      <c r="FV299" s="219"/>
      <c r="FW299" s="219"/>
      <c r="FX299" s="219"/>
      <c r="FY299" s="219"/>
      <c r="FZ299" s="219"/>
      <c r="GA299" s="219"/>
      <c r="GB299" s="219"/>
      <c r="GC299" s="219"/>
      <c r="GD299" s="219"/>
      <c r="GE299" s="219"/>
      <c r="GF299" s="219"/>
      <c r="GG299" s="219"/>
      <c r="GH299" s="219"/>
      <c r="GI299" s="219"/>
      <c r="GJ299" s="219"/>
      <c r="GK299" s="219"/>
      <c r="GL299" s="219"/>
      <c r="GM299" s="219"/>
      <c r="GN299" s="219"/>
      <c r="GO299" s="219"/>
      <c r="GP299" s="219"/>
      <c r="GQ299" s="219"/>
      <c r="GR299" s="219"/>
      <c r="GS299" s="219"/>
      <c r="GT299" s="219"/>
      <c r="GU299" s="219"/>
      <c r="GV299" s="219"/>
      <c r="GW299" s="219"/>
      <c r="GX299" s="219"/>
      <c r="GY299" s="219"/>
      <c r="GZ299" s="219"/>
      <c r="HA299" s="219"/>
      <c r="HB299" s="219"/>
      <c r="HC299" s="219"/>
      <c r="HD299" s="219"/>
      <c r="HE299" s="219"/>
      <c r="HF299" s="219"/>
      <c r="HG299" s="219"/>
      <c r="HH299" s="219"/>
      <c r="HI299" s="219"/>
      <c r="HJ299" s="219"/>
      <c r="HK299" s="219"/>
      <c r="HL299" s="219"/>
    </row>
    <row r="300" spans="1:220" s="251" customFormat="1">
      <c r="A300" s="258"/>
      <c r="B300" s="258"/>
      <c r="C300" s="258"/>
      <c r="D300" s="258"/>
      <c r="E300" s="258"/>
      <c r="F300" s="258"/>
      <c r="G300" s="261"/>
      <c r="H300" s="262"/>
      <c r="I300" s="262"/>
      <c r="J300" s="216"/>
      <c r="K300" s="219"/>
      <c r="L300" s="219"/>
      <c r="M300" s="219"/>
      <c r="N300" s="219"/>
      <c r="O300" s="219"/>
      <c r="P300" s="219"/>
      <c r="Q300" s="219"/>
      <c r="R300" s="219"/>
      <c r="S300" s="219"/>
      <c r="T300" s="219"/>
      <c r="U300" s="219"/>
      <c r="V300" s="219"/>
      <c r="W300" s="219"/>
      <c r="X300" s="219"/>
      <c r="Y300" s="219"/>
      <c r="Z300" s="219"/>
      <c r="AA300" s="219"/>
      <c r="AB300" s="219"/>
      <c r="AC300" s="219"/>
      <c r="AD300" s="219"/>
      <c r="AE300" s="219"/>
      <c r="AF300" s="219"/>
      <c r="AG300" s="219"/>
      <c r="AH300" s="219"/>
      <c r="AI300" s="219"/>
      <c r="AJ300" s="219"/>
      <c r="AK300" s="219"/>
      <c r="AL300" s="219"/>
      <c r="AM300" s="219"/>
      <c r="AN300" s="219"/>
      <c r="AO300" s="219"/>
      <c r="AP300" s="219"/>
      <c r="AQ300" s="219"/>
      <c r="AR300" s="219"/>
      <c r="AS300" s="219"/>
      <c r="AT300" s="219"/>
      <c r="AU300" s="219"/>
      <c r="AV300" s="219"/>
      <c r="AW300" s="219"/>
      <c r="AX300" s="219"/>
      <c r="AY300" s="219"/>
      <c r="AZ300" s="219"/>
      <c r="BA300" s="219"/>
      <c r="BB300" s="219"/>
      <c r="BC300" s="219"/>
      <c r="BD300" s="219"/>
      <c r="BE300" s="219"/>
      <c r="BF300" s="219"/>
      <c r="BG300" s="219"/>
      <c r="BH300" s="219"/>
      <c r="BI300" s="219"/>
      <c r="BJ300" s="219"/>
      <c r="BK300" s="219"/>
      <c r="BL300" s="219"/>
      <c r="BM300" s="219"/>
      <c r="BN300" s="219"/>
      <c r="BO300" s="219"/>
      <c r="BP300" s="219"/>
      <c r="BQ300" s="219"/>
      <c r="BR300" s="219"/>
      <c r="BS300" s="219"/>
      <c r="BT300" s="219"/>
      <c r="BU300" s="219"/>
      <c r="BV300" s="219"/>
      <c r="BW300" s="219"/>
      <c r="BX300" s="219"/>
      <c r="BY300" s="219"/>
      <c r="BZ300" s="219"/>
      <c r="CA300" s="219"/>
      <c r="CB300" s="219"/>
      <c r="CC300" s="219"/>
      <c r="CD300" s="219"/>
      <c r="CE300" s="219"/>
      <c r="CF300" s="219"/>
      <c r="CG300" s="219"/>
      <c r="CH300" s="219"/>
      <c r="CI300" s="219"/>
      <c r="CJ300" s="219"/>
      <c r="CK300" s="219"/>
      <c r="CL300" s="219"/>
      <c r="CM300" s="219"/>
      <c r="CN300" s="219"/>
      <c r="CO300" s="219"/>
      <c r="CP300" s="219"/>
      <c r="CQ300" s="219"/>
      <c r="CR300" s="219"/>
      <c r="CS300" s="219"/>
      <c r="CT300" s="219"/>
      <c r="CU300" s="219"/>
      <c r="CV300" s="219"/>
      <c r="CW300" s="219"/>
      <c r="CX300" s="219"/>
      <c r="CY300" s="219"/>
      <c r="CZ300" s="219"/>
      <c r="DA300" s="219"/>
      <c r="DB300" s="219"/>
      <c r="DC300" s="219"/>
      <c r="DD300" s="219"/>
      <c r="DE300" s="219"/>
      <c r="DF300" s="219"/>
      <c r="DG300" s="219"/>
      <c r="DH300" s="219"/>
      <c r="DI300" s="219"/>
      <c r="DJ300" s="219"/>
      <c r="DK300" s="219"/>
      <c r="DL300" s="219"/>
      <c r="DM300" s="219"/>
      <c r="DN300" s="219"/>
      <c r="DO300" s="219"/>
      <c r="DP300" s="219"/>
      <c r="DQ300" s="219"/>
      <c r="DR300" s="219"/>
      <c r="DS300" s="219"/>
      <c r="DT300" s="219"/>
      <c r="DU300" s="219"/>
      <c r="DV300" s="219"/>
      <c r="DW300" s="219"/>
      <c r="DX300" s="219"/>
      <c r="DY300" s="219"/>
      <c r="DZ300" s="219"/>
      <c r="EA300" s="219"/>
      <c r="EB300" s="219"/>
      <c r="EC300" s="219"/>
      <c r="ED300" s="219"/>
      <c r="EE300" s="219"/>
      <c r="EF300" s="219"/>
      <c r="EG300" s="219"/>
      <c r="EH300" s="219"/>
      <c r="EI300" s="219"/>
      <c r="EJ300" s="219"/>
      <c r="EK300" s="219"/>
      <c r="EL300" s="219"/>
      <c r="EM300" s="219"/>
      <c r="EN300" s="219"/>
      <c r="EO300" s="219"/>
      <c r="EP300" s="219"/>
      <c r="EQ300" s="219"/>
      <c r="ER300" s="219"/>
      <c r="ES300" s="219"/>
      <c r="ET300" s="219"/>
      <c r="EU300" s="219"/>
      <c r="EV300" s="219"/>
      <c r="EW300" s="219"/>
      <c r="EX300" s="219"/>
      <c r="EY300" s="219"/>
      <c r="EZ300" s="219"/>
      <c r="FA300" s="219"/>
      <c r="FB300" s="219"/>
      <c r="FC300" s="219"/>
      <c r="FD300" s="219"/>
      <c r="FE300" s="219"/>
      <c r="FF300" s="219"/>
      <c r="FG300" s="219"/>
      <c r="FH300" s="219"/>
      <c r="FI300" s="219"/>
      <c r="FJ300" s="219"/>
      <c r="FK300" s="219"/>
      <c r="FL300" s="219"/>
      <c r="FM300" s="219"/>
      <c r="FN300" s="219"/>
      <c r="FO300" s="219"/>
      <c r="FP300" s="219"/>
      <c r="FQ300" s="219"/>
      <c r="FR300" s="219"/>
      <c r="FS300" s="219"/>
      <c r="FT300" s="219"/>
      <c r="FU300" s="219"/>
      <c r="FV300" s="219"/>
      <c r="FW300" s="219"/>
      <c r="FX300" s="219"/>
      <c r="FY300" s="219"/>
      <c r="FZ300" s="219"/>
      <c r="GA300" s="219"/>
      <c r="GB300" s="219"/>
      <c r="GC300" s="219"/>
      <c r="GD300" s="219"/>
      <c r="GE300" s="219"/>
      <c r="GF300" s="219"/>
      <c r="GG300" s="219"/>
      <c r="GH300" s="219"/>
      <c r="GI300" s="219"/>
      <c r="GJ300" s="219"/>
      <c r="GK300" s="219"/>
      <c r="GL300" s="219"/>
      <c r="GM300" s="219"/>
      <c r="GN300" s="219"/>
      <c r="GO300" s="219"/>
      <c r="GP300" s="219"/>
      <c r="GQ300" s="219"/>
      <c r="GR300" s="219"/>
      <c r="GS300" s="219"/>
      <c r="GT300" s="219"/>
      <c r="GU300" s="219"/>
      <c r="GV300" s="219"/>
      <c r="GW300" s="219"/>
      <c r="GX300" s="219"/>
      <c r="GY300" s="219"/>
      <c r="GZ300" s="219"/>
      <c r="HA300" s="219"/>
      <c r="HB300" s="219"/>
      <c r="HC300" s="219"/>
      <c r="HD300" s="219"/>
      <c r="HE300" s="219"/>
      <c r="HF300" s="219"/>
      <c r="HG300" s="219"/>
      <c r="HH300" s="219"/>
      <c r="HI300" s="219"/>
      <c r="HJ300" s="219"/>
      <c r="HK300" s="219"/>
      <c r="HL300" s="219"/>
    </row>
    <row r="301" spans="1:220" s="251" customFormat="1">
      <c r="A301" s="258"/>
      <c r="B301" s="258"/>
      <c r="C301" s="258"/>
      <c r="D301" s="258"/>
      <c r="E301" s="258"/>
      <c r="F301" s="258"/>
      <c r="G301" s="261"/>
      <c r="H301" s="262"/>
      <c r="I301" s="262"/>
      <c r="J301" s="216"/>
      <c r="K301" s="219"/>
      <c r="L301" s="219"/>
      <c r="M301" s="219"/>
      <c r="N301" s="219"/>
      <c r="O301" s="219"/>
      <c r="P301" s="219"/>
      <c r="Q301" s="219"/>
      <c r="R301" s="219"/>
      <c r="S301" s="219"/>
      <c r="T301" s="219"/>
      <c r="U301" s="219"/>
      <c r="V301" s="219"/>
      <c r="W301" s="219"/>
      <c r="X301" s="219"/>
      <c r="Y301" s="219"/>
      <c r="Z301" s="219"/>
      <c r="AA301" s="219"/>
      <c r="AB301" s="219"/>
      <c r="AC301" s="219"/>
      <c r="AD301" s="219"/>
      <c r="AE301" s="219"/>
      <c r="AF301" s="219"/>
      <c r="AG301" s="219"/>
      <c r="AH301" s="219"/>
      <c r="AI301" s="219"/>
      <c r="AJ301" s="219"/>
      <c r="AK301" s="219"/>
      <c r="AL301" s="219"/>
      <c r="AM301" s="219"/>
      <c r="AN301" s="219"/>
      <c r="AO301" s="219"/>
      <c r="AP301" s="219"/>
      <c r="AQ301" s="219"/>
      <c r="AR301" s="219"/>
      <c r="AS301" s="219"/>
      <c r="AT301" s="219"/>
      <c r="AU301" s="219"/>
      <c r="AV301" s="219"/>
      <c r="AW301" s="219"/>
      <c r="AX301" s="219"/>
      <c r="AY301" s="219"/>
      <c r="AZ301" s="219"/>
      <c r="BA301" s="219"/>
      <c r="BB301" s="219"/>
      <c r="BC301" s="219"/>
      <c r="BD301" s="219"/>
      <c r="BE301" s="219"/>
      <c r="BF301" s="219"/>
      <c r="BG301" s="219"/>
      <c r="BH301" s="219"/>
      <c r="BI301" s="219"/>
      <c r="BJ301" s="219"/>
      <c r="BK301" s="219"/>
      <c r="BL301" s="219"/>
      <c r="BM301" s="219"/>
      <c r="BN301" s="219"/>
      <c r="BO301" s="219"/>
      <c r="BP301" s="219"/>
      <c r="BQ301" s="219"/>
      <c r="BR301" s="219"/>
      <c r="BS301" s="219"/>
      <c r="BT301" s="219"/>
      <c r="BU301" s="219"/>
      <c r="BV301" s="219"/>
      <c r="BW301" s="219"/>
      <c r="BX301" s="219"/>
      <c r="BY301" s="219"/>
      <c r="BZ301" s="219"/>
      <c r="CA301" s="219"/>
      <c r="CB301" s="219"/>
      <c r="CC301" s="219"/>
      <c r="CD301" s="219"/>
      <c r="CE301" s="219"/>
      <c r="CF301" s="219"/>
      <c r="CG301" s="219"/>
      <c r="CH301" s="219"/>
      <c r="CI301" s="219"/>
      <c r="CJ301" s="219"/>
      <c r="CK301" s="219"/>
      <c r="CL301" s="219"/>
      <c r="CM301" s="219"/>
      <c r="CN301" s="219"/>
      <c r="CO301" s="219"/>
      <c r="CP301" s="219"/>
      <c r="CQ301" s="219"/>
      <c r="CR301" s="219"/>
      <c r="CS301" s="219"/>
      <c r="CT301" s="219"/>
      <c r="CU301" s="219"/>
      <c r="CV301" s="219"/>
      <c r="CW301" s="219"/>
      <c r="CX301" s="219"/>
      <c r="CY301" s="219"/>
      <c r="CZ301" s="219"/>
      <c r="DA301" s="219"/>
      <c r="DB301" s="219"/>
      <c r="DC301" s="219"/>
      <c r="DD301" s="219"/>
      <c r="DE301" s="219"/>
      <c r="DF301" s="219"/>
      <c r="DG301" s="219"/>
      <c r="DH301" s="219"/>
      <c r="DI301" s="219"/>
      <c r="DJ301" s="219"/>
      <c r="DK301" s="219"/>
      <c r="DL301" s="219"/>
      <c r="DM301" s="219"/>
      <c r="DN301" s="219"/>
      <c r="DO301" s="219"/>
      <c r="DP301" s="219"/>
      <c r="DQ301" s="219"/>
      <c r="DR301" s="219"/>
      <c r="DS301" s="219"/>
      <c r="DT301" s="219"/>
      <c r="DU301" s="219"/>
      <c r="DV301" s="219"/>
      <c r="DW301" s="219"/>
      <c r="DX301" s="219"/>
      <c r="DY301" s="219"/>
      <c r="DZ301" s="219"/>
      <c r="EA301" s="219"/>
      <c r="EB301" s="219"/>
      <c r="EC301" s="219"/>
      <c r="ED301" s="219"/>
      <c r="EE301" s="219"/>
      <c r="EF301" s="219"/>
      <c r="EG301" s="219"/>
      <c r="EH301" s="219"/>
      <c r="EI301" s="219"/>
      <c r="EJ301" s="219"/>
      <c r="EK301" s="219"/>
      <c r="EL301" s="219"/>
      <c r="EM301" s="219"/>
      <c r="EN301" s="219"/>
      <c r="EO301" s="219"/>
      <c r="EP301" s="219"/>
      <c r="EQ301" s="219"/>
      <c r="ER301" s="219"/>
      <c r="ES301" s="219"/>
      <c r="ET301" s="219"/>
      <c r="EU301" s="219"/>
      <c r="EV301" s="219"/>
      <c r="EW301" s="219"/>
      <c r="EX301" s="219"/>
      <c r="EY301" s="219"/>
      <c r="EZ301" s="219"/>
      <c r="FA301" s="219"/>
      <c r="FB301" s="219"/>
      <c r="FC301" s="219"/>
      <c r="FD301" s="219"/>
      <c r="FE301" s="219"/>
      <c r="FF301" s="219"/>
      <c r="FG301" s="219"/>
      <c r="FH301" s="219"/>
      <c r="FI301" s="219"/>
      <c r="FJ301" s="219"/>
      <c r="FK301" s="219"/>
      <c r="FL301" s="219"/>
      <c r="FM301" s="219"/>
      <c r="FN301" s="219"/>
      <c r="FO301" s="219"/>
      <c r="FP301" s="219"/>
      <c r="FQ301" s="219"/>
      <c r="FR301" s="219"/>
      <c r="FS301" s="219"/>
      <c r="FT301" s="219"/>
      <c r="FU301" s="219"/>
      <c r="FV301" s="219"/>
      <c r="FW301" s="219"/>
      <c r="FX301" s="219"/>
      <c r="FY301" s="219"/>
      <c r="FZ301" s="219"/>
      <c r="GA301" s="219"/>
      <c r="GB301" s="219"/>
      <c r="GC301" s="219"/>
      <c r="GD301" s="219"/>
      <c r="GE301" s="219"/>
      <c r="GF301" s="219"/>
      <c r="GG301" s="219"/>
      <c r="GH301" s="219"/>
      <c r="GI301" s="219"/>
      <c r="GJ301" s="219"/>
      <c r="GK301" s="219"/>
      <c r="GL301" s="219"/>
      <c r="GM301" s="219"/>
      <c r="GN301" s="219"/>
      <c r="GO301" s="219"/>
      <c r="GP301" s="219"/>
      <c r="GQ301" s="219"/>
      <c r="GR301" s="219"/>
      <c r="GS301" s="219"/>
      <c r="GT301" s="219"/>
      <c r="GU301" s="219"/>
      <c r="GV301" s="219"/>
      <c r="GW301" s="219"/>
      <c r="GX301" s="219"/>
      <c r="GY301" s="219"/>
      <c r="GZ301" s="219"/>
      <c r="HA301" s="219"/>
      <c r="HB301" s="219"/>
      <c r="HC301" s="219"/>
      <c r="HD301" s="219"/>
      <c r="HE301" s="219"/>
      <c r="HF301" s="219"/>
      <c r="HG301" s="219"/>
      <c r="HH301" s="219"/>
      <c r="HI301" s="219"/>
      <c r="HJ301" s="219"/>
      <c r="HK301" s="219"/>
      <c r="HL301" s="219"/>
    </row>
    <row r="302" spans="1:220" s="251" customFormat="1">
      <c r="A302" s="258"/>
      <c r="B302" s="258"/>
      <c r="C302" s="258"/>
      <c r="D302" s="258"/>
      <c r="E302" s="258"/>
      <c r="F302" s="258"/>
      <c r="G302" s="261"/>
      <c r="H302" s="262"/>
      <c r="I302" s="262"/>
      <c r="J302" s="216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  <c r="AD302" s="219"/>
      <c r="AE302" s="219"/>
      <c r="AF302" s="219"/>
      <c r="AG302" s="219"/>
      <c r="AH302" s="219"/>
      <c r="AI302" s="219"/>
      <c r="AJ302" s="219"/>
      <c r="AK302" s="219"/>
      <c r="AL302" s="219"/>
      <c r="AM302" s="219"/>
      <c r="AN302" s="219"/>
      <c r="AO302" s="219"/>
      <c r="AP302" s="219"/>
      <c r="AQ302" s="219"/>
      <c r="AR302" s="219"/>
      <c r="AS302" s="219"/>
      <c r="AT302" s="219"/>
      <c r="AU302" s="219"/>
      <c r="AV302" s="219"/>
      <c r="AW302" s="219"/>
      <c r="AX302" s="219"/>
      <c r="AY302" s="219"/>
      <c r="AZ302" s="219"/>
      <c r="BA302" s="219"/>
      <c r="BB302" s="219"/>
      <c r="BC302" s="219"/>
      <c r="BD302" s="219"/>
      <c r="BE302" s="219"/>
      <c r="BF302" s="219"/>
      <c r="BG302" s="219"/>
      <c r="BH302" s="219"/>
      <c r="BI302" s="219"/>
      <c r="BJ302" s="219"/>
      <c r="BK302" s="219"/>
      <c r="BL302" s="219"/>
      <c r="BM302" s="219"/>
      <c r="BN302" s="219"/>
      <c r="BO302" s="219"/>
      <c r="BP302" s="219"/>
      <c r="BQ302" s="219"/>
      <c r="BR302" s="219"/>
      <c r="BS302" s="219"/>
      <c r="BT302" s="219"/>
      <c r="BU302" s="219"/>
      <c r="BV302" s="219"/>
      <c r="BW302" s="219"/>
      <c r="BX302" s="219"/>
      <c r="BY302" s="219"/>
      <c r="BZ302" s="219"/>
      <c r="CA302" s="219"/>
      <c r="CB302" s="219"/>
      <c r="CC302" s="219"/>
      <c r="CD302" s="219"/>
      <c r="CE302" s="219"/>
      <c r="CF302" s="219"/>
      <c r="CG302" s="219"/>
      <c r="CH302" s="219"/>
      <c r="CI302" s="219"/>
      <c r="CJ302" s="219"/>
      <c r="CK302" s="219"/>
      <c r="CL302" s="219"/>
      <c r="CM302" s="219"/>
      <c r="CN302" s="219"/>
      <c r="CO302" s="219"/>
      <c r="CP302" s="219"/>
      <c r="CQ302" s="219"/>
      <c r="CR302" s="219"/>
      <c r="CS302" s="219"/>
      <c r="CT302" s="219"/>
      <c r="CU302" s="219"/>
      <c r="CV302" s="219"/>
      <c r="CW302" s="219"/>
      <c r="CX302" s="219"/>
      <c r="CY302" s="219"/>
      <c r="CZ302" s="219"/>
      <c r="DA302" s="219"/>
      <c r="DB302" s="219"/>
      <c r="DC302" s="219"/>
      <c r="DD302" s="219"/>
      <c r="DE302" s="219"/>
      <c r="DF302" s="219"/>
      <c r="DG302" s="219"/>
      <c r="DH302" s="219"/>
      <c r="DI302" s="219"/>
      <c r="DJ302" s="219"/>
      <c r="DK302" s="219"/>
      <c r="DL302" s="219"/>
      <c r="DM302" s="219"/>
      <c r="DN302" s="219"/>
      <c r="DO302" s="219"/>
      <c r="DP302" s="219"/>
      <c r="DQ302" s="219"/>
      <c r="DR302" s="219"/>
      <c r="DS302" s="219"/>
      <c r="DT302" s="219"/>
      <c r="DU302" s="219"/>
      <c r="DV302" s="219"/>
      <c r="DW302" s="219"/>
      <c r="DX302" s="219"/>
      <c r="DY302" s="219"/>
      <c r="DZ302" s="219"/>
      <c r="EA302" s="219"/>
      <c r="EB302" s="219"/>
      <c r="EC302" s="219"/>
      <c r="ED302" s="219"/>
      <c r="EE302" s="219"/>
      <c r="EF302" s="219"/>
      <c r="EG302" s="219"/>
      <c r="EH302" s="219"/>
      <c r="EI302" s="219"/>
      <c r="EJ302" s="219"/>
      <c r="EK302" s="219"/>
      <c r="EL302" s="219"/>
      <c r="EM302" s="219"/>
      <c r="EN302" s="219"/>
      <c r="EO302" s="219"/>
      <c r="EP302" s="219"/>
      <c r="EQ302" s="219"/>
      <c r="ER302" s="219"/>
      <c r="ES302" s="219"/>
      <c r="ET302" s="219"/>
      <c r="EU302" s="219"/>
      <c r="EV302" s="219"/>
      <c r="EW302" s="219"/>
      <c r="EX302" s="219"/>
      <c r="EY302" s="219"/>
      <c r="EZ302" s="219"/>
      <c r="FA302" s="219"/>
      <c r="FB302" s="219"/>
      <c r="FC302" s="219"/>
      <c r="FD302" s="219"/>
      <c r="FE302" s="219"/>
      <c r="FF302" s="219"/>
      <c r="FG302" s="219"/>
      <c r="FH302" s="219"/>
      <c r="FI302" s="219"/>
      <c r="FJ302" s="219"/>
      <c r="FK302" s="219"/>
      <c r="FL302" s="219"/>
      <c r="FM302" s="219"/>
      <c r="FN302" s="219"/>
      <c r="FO302" s="219"/>
      <c r="FP302" s="219"/>
      <c r="FQ302" s="219"/>
      <c r="FR302" s="219"/>
      <c r="FS302" s="219"/>
      <c r="FT302" s="219"/>
      <c r="FU302" s="219"/>
      <c r="FV302" s="219"/>
      <c r="FW302" s="219"/>
      <c r="FX302" s="219"/>
      <c r="FY302" s="219"/>
      <c r="FZ302" s="219"/>
      <c r="GA302" s="219"/>
      <c r="GB302" s="219"/>
      <c r="GC302" s="219"/>
      <c r="GD302" s="219"/>
      <c r="GE302" s="219"/>
      <c r="GF302" s="219"/>
      <c r="GG302" s="219"/>
      <c r="GH302" s="219"/>
      <c r="GI302" s="219"/>
      <c r="GJ302" s="219"/>
      <c r="GK302" s="219"/>
      <c r="GL302" s="219"/>
      <c r="GM302" s="219"/>
      <c r="GN302" s="219"/>
      <c r="GO302" s="219"/>
      <c r="GP302" s="219"/>
      <c r="GQ302" s="219"/>
      <c r="GR302" s="219"/>
      <c r="GS302" s="219"/>
      <c r="GT302" s="219"/>
      <c r="GU302" s="219"/>
      <c r="GV302" s="219"/>
      <c r="GW302" s="219"/>
      <c r="GX302" s="219"/>
      <c r="GY302" s="219"/>
      <c r="GZ302" s="219"/>
      <c r="HA302" s="219"/>
      <c r="HB302" s="219"/>
      <c r="HC302" s="219"/>
      <c r="HD302" s="219"/>
      <c r="HE302" s="219"/>
      <c r="HF302" s="219"/>
      <c r="HG302" s="219"/>
      <c r="HH302" s="219"/>
      <c r="HI302" s="219"/>
      <c r="HJ302" s="219"/>
      <c r="HK302" s="219"/>
      <c r="HL302" s="219"/>
    </row>
    <row r="303" spans="1:220" s="251" customFormat="1">
      <c r="A303" s="258"/>
      <c r="B303" s="258"/>
      <c r="C303" s="258"/>
      <c r="D303" s="258"/>
      <c r="E303" s="258"/>
      <c r="F303" s="258"/>
      <c r="G303" s="261"/>
      <c r="H303" s="262"/>
      <c r="I303" s="262"/>
      <c r="J303" s="216"/>
      <c r="K303" s="219"/>
      <c r="L303" s="219"/>
      <c r="M303" s="219"/>
      <c r="N303" s="219"/>
      <c r="O303" s="219"/>
      <c r="P303" s="219"/>
      <c r="Q303" s="219"/>
      <c r="R303" s="219"/>
      <c r="S303" s="219"/>
      <c r="T303" s="219"/>
      <c r="U303" s="219"/>
      <c r="V303" s="219"/>
      <c r="W303" s="219"/>
      <c r="X303" s="219"/>
      <c r="Y303" s="219"/>
      <c r="Z303" s="219"/>
      <c r="AA303" s="219"/>
      <c r="AB303" s="219"/>
      <c r="AC303" s="219"/>
      <c r="AD303" s="219"/>
      <c r="AE303" s="219"/>
      <c r="AF303" s="219"/>
      <c r="AG303" s="219"/>
      <c r="AH303" s="219"/>
      <c r="AI303" s="219"/>
      <c r="AJ303" s="219"/>
      <c r="AK303" s="219"/>
      <c r="AL303" s="219"/>
      <c r="AM303" s="219"/>
      <c r="AN303" s="219"/>
      <c r="AO303" s="219"/>
      <c r="AP303" s="219"/>
      <c r="AQ303" s="219"/>
      <c r="AR303" s="219"/>
      <c r="AS303" s="219"/>
      <c r="AT303" s="219"/>
      <c r="AU303" s="219"/>
      <c r="AV303" s="219"/>
      <c r="AW303" s="219"/>
      <c r="AX303" s="219"/>
      <c r="AY303" s="219"/>
      <c r="AZ303" s="219"/>
      <c r="BA303" s="219"/>
      <c r="BB303" s="219"/>
      <c r="BC303" s="219"/>
      <c r="BD303" s="219"/>
      <c r="BE303" s="219"/>
      <c r="BF303" s="219"/>
      <c r="BG303" s="219"/>
      <c r="BH303" s="219"/>
      <c r="BI303" s="219"/>
      <c r="BJ303" s="219"/>
      <c r="BK303" s="219"/>
      <c r="BL303" s="219"/>
      <c r="BM303" s="219"/>
      <c r="BN303" s="219"/>
      <c r="BO303" s="219"/>
      <c r="BP303" s="219"/>
      <c r="BQ303" s="219"/>
      <c r="BR303" s="219"/>
      <c r="BS303" s="219"/>
      <c r="BT303" s="219"/>
      <c r="BU303" s="219"/>
      <c r="BV303" s="219"/>
      <c r="BW303" s="219"/>
      <c r="BX303" s="219"/>
      <c r="BY303" s="219"/>
      <c r="BZ303" s="219"/>
      <c r="CA303" s="219"/>
      <c r="CB303" s="219"/>
      <c r="CC303" s="219"/>
      <c r="CD303" s="219"/>
      <c r="CE303" s="219"/>
      <c r="CF303" s="219"/>
      <c r="CG303" s="219"/>
      <c r="CH303" s="219"/>
      <c r="CI303" s="219"/>
      <c r="CJ303" s="219"/>
      <c r="CK303" s="219"/>
      <c r="CL303" s="219"/>
      <c r="CM303" s="219"/>
      <c r="CN303" s="219"/>
      <c r="CO303" s="219"/>
      <c r="CP303" s="219"/>
      <c r="CQ303" s="219"/>
      <c r="CR303" s="219"/>
      <c r="CS303" s="219"/>
      <c r="CT303" s="219"/>
      <c r="CU303" s="219"/>
      <c r="CV303" s="219"/>
      <c r="CW303" s="219"/>
      <c r="CX303" s="219"/>
      <c r="CY303" s="219"/>
      <c r="CZ303" s="219"/>
      <c r="DA303" s="219"/>
      <c r="DB303" s="219"/>
      <c r="DC303" s="219"/>
      <c r="DD303" s="219"/>
      <c r="DE303" s="219"/>
      <c r="DF303" s="219"/>
      <c r="DG303" s="219"/>
      <c r="DH303" s="219"/>
      <c r="DI303" s="219"/>
      <c r="DJ303" s="219"/>
      <c r="DK303" s="219"/>
      <c r="DL303" s="219"/>
      <c r="DM303" s="219"/>
      <c r="DN303" s="219"/>
      <c r="DO303" s="219"/>
      <c r="DP303" s="219"/>
      <c r="DQ303" s="219"/>
      <c r="DR303" s="219"/>
      <c r="DS303" s="219"/>
      <c r="DT303" s="219"/>
      <c r="DU303" s="219"/>
      <c r="DV303" s="219"/>
      <c r="DW303" s="219"/>
      <c r="DX303" s="219"/>
      <c r="DY303" s="219"/>
      <c r="DZ303" s="219"/>
      <c r="EA303" s="219"/>
      <c r="EB303" s="219"/>
      <c r="EC303" s="219"/>
      <c r="ED303" s="219"/>
      <c r="EE303" s="219"/>
      <c r="EF303" s="219"/>
      <c r="EG303" s="219"/>
      <c r="EH303" s="219"/>
      <c r="EI303" s="219"/>
      <c r="EJ303" s="219"/>
      <c r="EK303" s="219"/>
      <c r="EL303" s="219"/>
      <c r="EM303" s="219"/>
      <c r="EN303" s="219"/>
      <c r="EO303" s="219"/>
      <c r="EP303" s="219"/>
      <c r="EQ303" s="219"/>
      <c r="ER303" s="219"/>
      <c r="ES303" s="219"/>
      <c r="ET303" s="219"/>
      <c r="EU303" s="219"/>
      <c r="EV303" s="219"/>
      <c r="EW303" s="219"/>
      <c r="EX303" s="219"/>
      <c r="EY303" s="219"/>
      <c r="EZ303" s="219"/>
      <c r="FA303" s="219"/>
      <c r="FB303" s="219"/>
      <c r="FC303" s="219"/>
      <c r="FD303" s="219"/>
      <c r="FE303" s="219"/>
      <c r="FF303" s="219"/>
      <c r="FG303" s="219"/>
      <c r="FH303" s="219"/>
      <c r="FI303" s="219"/>
      <c r="FJ303" s="219"/>
      <c r="FK303" s="219"/>
      <c r="FL303" s="219"/>
      <c r="FM303" s="219"/>
      <c r="FN303" s="219"/>
      <c r="FO303" s="219"/>
      <c r="FP303" s="219"/>
      <c r="FQ303" s="219"/>
      <c r="FR303" s="219"/>
      <c r="FS303" s="219"/>
      <c r="FT303" s="219"/>
      <c r="FU303" s="219"/>
      <c r="FV303" s="219"/>
      <c r="FW303" s="219"/>
      <c r="FX303" s="219"/>
      <c r="FY303" s="219"/>
      <c r="FZ303" s="219"/>
      <c r="GA303" s="219"/>
      <c r="GB303" s="219"/>
      <c r="GC303" s="219"/>
      <c r="GD303" s="219"/>
      <c r="GE303" s="219"/>
      <c r="GF303" s="219"/>
      <c r="GG303" s="219"/>
      <c r="GH303" s="219"/>
      <c r="GI303" s="219"/>
      <c r="GJ303" s="219"/>
      <c r="GK303" s="219"/>
      <c r="GL303" s="219"/>
      <c r="GM303" s="219"/>
      <c r="GN303" s="219"/>
      <c r="GO303" s="219"/>
      <c r="GP303" s="219"/>
      <c r="GQ303" s="219"/>
      <c r="GR303" s="219"/>
      <c r="GS303" s="219"/>
      <c r="GT303" s="219"/>
      <c r="GU303" s="219"/>
      <c r="GV303" s="219"/>
      <c r="GW303" s="219"/>
      <c r="GX303" s="219"/>
      <c r="GY303" s="219"/>
      <c r="GZ303" s="219"/>
      <c r="HA303" s="219"/>
      <c r="HB303" s="219"/>
      <c r="HC303" s="219"/>
      <c r="HD303" s="219"/>
      <c r="HE303" s="219"/>
      <c r="HF303" s="219"/>
      <c r="HG303" s="219"/>
      <c r="HH303" s="219"/>
      <c r="HI303" s="219"/>
      <c r="HJ303" s="219"/>
      <c r="HK303" s="219"/>
      <c r="HL303" s="219"/>
    </row>
    <row r="304" spans="1:220" s="251" customFormat="1">
      <c r="A304" s="258"/>
      <c r="B304" s="258"/>
      <c r="C304" s="258"/>
      <c r="D304" s="258"/>
      <c r="E304" s="258"/>
      <c r="F304" s="258"/>
      <c r="G304" s="261"/>
      <c r="H304" s="262"/>
      <c r="I304" s="262"/>
      <c r="J304" s="216"/>
      <c r="K304" s="219"/>
      <c r="L304" s="219"/>
      <c r="M304" s="219"/>
      <c r="N304" s="219"/>
      <c r="O304" s="219"/>
      <c r="P304" s="219"/>
      <c r="Q304" s="219"/>
      <c r="R304" s="219"/>
      <c r="S304" s="219"/>
      <c r="T304" s="219"/>
      <c r="U304" s="219"/>
      <c r="V304" s="219"/>
      <c r="W304" s="219"/>
      <c r="X304" s="219"/>
      <c r="Y304" s="219"/>
      <c r="Z304" s="219"/>
      <c r="AA304" s="219"/>
      <c r="AB304" s="219"/>
      <c r="AC304" s="219"/>
      <c r="AD304" s="219"/>
      <c r="AE304" s="219"/>
      <c r="AF304" s="219"/>
      <c r="AG304" s="219"/>
      <c r="AH304" s="219"/>
      <c r="AI304" s="219"/>
      <c r="AJ304" s="219"/>
      <c r="AK304" s="219"/>
      <c r="AL304" s="219"/>
      <c r="AM304" s="219"/>
      <c r="AN304" s="219"/>
      <c r="AO304" s="219"/>
      <c r="AP304" s="219"/>
      <c r="AQ304" s="219"/>
      <c r="AR304" s="219"/>
      <c r="AS304" s="219"/>
      <c r="AT304" s="219"/>
      <c r="AU304" s="219"/>
      <c r="AV304" s="219"/>
      <c r="AW304" s="219"/>
      <c r="AX304" s="219"/>
      <c r="AY304" s="219"/>
      <c r="AZ304" s="219"/>
      <c r="BA304" s="219"/>
      <c r="BB304" s="219"/>
      <c r="BC304" s="219"/>
      <c r="BD304" s="219"/>
      <c r="BE304" s="219"/>
      <c r="BF304" s="219"/>
      <c r="BG304" s="219"/>
      <c r="BH304" s="219"/>
      <c r="BI304" s="219"/>
      <c r="BJ304" s="219"/>
      <c r="BK304" s="219"/>
      <c r="BL304" s="219"/>
      <c r="BM304" s="219"/>
      <c r="BN304" s="219"/>
      <c r="BO304" s="219"/>
      <c r="BP304" s="219"/>
      <c r="BQ304" s="219"/>
      <c r="BR304" s="219"/>
      <c r="BS304" s="219"/>
      <c r="BT304" s="219"/>
      <c r="BU304" s="219"/>
      <c r="BV304" s="219"/>
      <c r="BW304" s="219"/>
      <c r="BX304" s="219"/>
      <c r="BY304" s="219"/>
      <c r="BZ304" s="219"/>
      <c r="CA304" s="219"/>
      <c r="CB304" s="219"/>
      <c r="CC304" s="219"/>
      <c r="CD304" s="219"/>
      <c r="CE304" s="219"/>
      <c r="CF304" s="219"/>
      <c r="CG304" s="219"/>
      <c r="CH304" s="219"/>
      <c r="CI304" s="219"/>
      <c r="CJ304" s="219"/>
      <c r="CK304" s="219"/>
      <c r="CL304" s="219"/>
      <c r="CM304" s="219"/>
      <c r="CN304" s="219"/>
      <c r="CO304" s="219"/>
      <c r="CP304" s="219"/>
      <c r="CQ304" s="219"/>
      <c r="CR304" s="219"/>
      <c r="CS304" s="219"/>
      <c r="CT304" s="219"/>
      <c r="CU304" s="219"/>
      <c r="CV304" s="219"/>
      <c r="CW304" s="219"/>
      <c r="CX304" s="219"/>
      <c r="CY304" s="219"/>
      <c r="CZ304" s="219"/>
      <c r="DA304" s="219"/>
      <c r="DB304" s="219"/>
      <c r="DC304" s="219"/>
      <c r="DD304" s="219"/>
      <c r="DE304" s="219"/>
      <c r="DF304" s="219"/>
      <c r="DG304" s="219"/>
      <c r="DH304" s="219"/>
      <c r="DI304" s="219"/>
      <c r="DJ304" s="219"/>
      <c r="DK304" s="219"/>
      <c r="DL304" s="219"/>
      <c r="DM304" s="219"/>
      <c r="DN304" s="219"/>
      <c r="DO304" s="219"/>
      <c r="DP304" s="219"/>
      <c r="DQ304" s="219"/>
      <c r="DR304" s="219"/>
      <c r="DS304" s="219"/>
      <c r="DT304" s="219"/>
      <c r="DU304" s="219"/>
      <c r="DV304" s="219"/>
      <c r="DW304" s="219"/>
      <c r="DX304" s="219"/>
      <c r="DY304" s="219"/>
      <c r="DZ304" s="219"/>
      <c r="EA304" s="219"/>
      <c r="EB304" s="219"/>
      <c r="EC304" s="219"/>
      <c r="ED304" s="219"/>
      <c r="EE304" s="219"/>
      <c r="EF304" s="219"/>
      <c r="EG304" s="219"/>
      <c r="EH304" s="219"/>
      <c r="EI304" s="219"/>
      <c r="EJ304" s="219"/>
      <c r="EK304" s="219"/>
      <c r="EL304" s="219"/>
      <c r="EM304" s="219"/>
      <c r="EN304" s="219"/>
      <c r="EO304" s="219"/>
      <c r="EP304" s="219"/>
      <c r="EQ304" s="219"/>
      <c r="ER304" s="219"/>
      <c r="ES304" s="219"/>
      <c r="ET304" s="219"/>
      <c r="EU304" s="219"/>
      <c r="EV304" s="219"/>
      <c r="EW304" s="219"/>
      <c r="EX304" s="219"/>
      <c r="EY304" s="219"/>
      <c r="EZ304" s="219"/>
      <c r="FA304" s="219"/>
      <c r="FB304" s="219"/>
      <c r="FC304" s="219"/>
      <c r="FD304" s="219"/>
      <c r="FE304" s="219"/>
      <c r="FF304" s="219"/>
      <c r="FG304" s="219"/>
      <c r="FH304" s="219"/>
      <c r="FI304" s="219"/>
      <c r="FJ304" s="219"/>
      <c r="FK304" s="219"/>
      <c r="FL304" s="219"/>
      <c r="FM304" s="219"/>
      <c r="FN304" s="219"/>
      <c r="FO304" s="219"/>
      <c r="FP304" s="219"/>
      <c r="FQ304" s="219"/>
      <c r="FR304" s="219"/>
      <c r="FS304" s="219"/>
      <c r="FT304" s="219"/>
      <c r="FU304" s="219"/>
      <c r="FV304" s="219"/>
      <c r="FW304" s="219"/>
      <c r="FX304" s="219"/>
      <c r="FY304" s="219"/>
      <c r="FZ304" s="219"/>
      <c r="GA304" s="219"/>
      <c r="GB304" s="219"/>
      <c r="GC304" s="219"/>
      <c r="GD304" s="219"/>
      <c r="GE304" s="219"/>
      <c r="GF304" s="219"/>
      <c r="GG304" s="219"/>
      <c r="GH304" s="219"/>
      <c r="GI304" s="219"/>
      <c r="GJ304" s="219"/>
      <c r="GK304" s="219"/>
      <c r="GL304" s="219"/>
      <c r="GM304" s="219"/>
      <c r="GN304" s="219"/>
      <c r="GO304" s="219"/>
      <c r="GP304" s="219"/>
      <c r="GQ304" s="219"/>
      <c r="GR304" s="219"/>
      <c r="GS304" s="219"/>
      <c r="GT304" s="219"/>
      <c r="GU304" s="219"/>
      <c r="GV304" s="219"/>
      <c r="GW304" s="219"/>
      <c r="GX304" s="219"/>
      <c r="GY304" s="219"/>
      <c r="GZ304" s="219"/>
      <c r="HA304" s="219"/>
      <c r="HB304" s="219"/>
      <c r="HC304" s="219"/>
      <c r="HD304" s="219"/>
      <c r="HE304" s="219"/>
      <c r="HF304" s="219"/>
      <c r="HG304" s="219"/>
      <c r="HH304" s="219"/>
      <c r="HI304" s="219"/>
      <c r="HJ304" s="219"/>
      <c r="HK304" s="219"/>
      <c r="HL304" s="219"/>
    </row>
    <row r="305" spans="1:220" s="251" customFormat="1">
      <c r="A305" s="258"/>
      <c r="B305" s="258"/>
      <c r="C305" s="258"/>
      <c r="D305" s="258"/>
      <c r="E305" s="258"/>
      <c r="F305" s="258"/>
      <c r="G305" s="261"/>
      <c r="H305" s="262"/>
      <c r="I305" s="262"/>
      <c r="J305" s="216"/>
      <c r="K305" s="219"/>
      <c r="L305" s="219"/>
      <c r="M305" s="219"/>
      <c r="N305" s="219"/>
      <c r="O305" s="219"/>
      <c r="P305" s="219"/>
      <c r="Q305" s="219"/>
      <c r="R305" s="219"/>
      <c r="S305" s="219"/>
      <c r="T305" s="219"/>
      <c r="U305" s="219"/>
      <c r="V305" s="219"/>
      <c r="W305" s="219"/>
      <c r="X305" s="219"/>
      <c r="Y305" s="219"/>
      <c r="Z305" s="219"/>
      <c r="AA305" s="219"/>
      <c r="AB305" s="219"/>
      <c r="AC305" s="219"/>
      <c r="AD305" s="219"/>
      <c r="AE305" s="219"/>
      <c r="AF305" s="219"/>
      <c r="AG305" s="219"/>
      <c r="AH305" s="219"/>
      <c r="AI305" s="219"/>
      <c r="AJ305" s="219"/>
      <c r="AK305" s="219"/>
      <c r="AL305" s="219"/>
      <c r="AM305" s="219"/>
      <c r="AN305" s="219"/>
      <c r="AO305" s="219"/>
      <c r="AP305" s="219"/>
      <c r="AQ305" s="219"/>
      <c r="AR305" s="219"/>
      <c r="AS305" s="219"/>
      <c r="AT305" s="219"/>
      <c r="AU305" s="219"/>
      <c r="AV305" s="219"/>
      <c r="AW305" s="219"/>
      <c r="AX305" s="219"/>
      <c r="AY305" s="219"/>
      <c r="AZ305" s="219"/>
      <c r="BA305" s="219"/>
      <c r="BB305" s="219"/>
      <c r="BC305" s="219"/>
      <c r="BD305" s="219"/>
      <c r="BE305" s="219"/>
      <c r="BF305" s="219"/>
      <c r="BG305" s="219"/>
      <c r="BH305" s="219"/>
      <c r="BI305" s="219"/>
      <c r="BJ305" s="219"/>
      <c r="BK305" s="219"/>
      <c r="BL305" s="219"/>
      <c r="BM305" s="219"/>
      <c r="BN305" s="219"/>
      <c r="BO305" s="219"/>
      <c r="BP305" s="219"/>
      <c r="BQ305" s="219"/>
      <c r="BR305" s="219"/>
      <c r="BS305" s="219"/>
      <c r="BT305" s="219"/>
      <c r="BU305" s="219"/>
      <c r="BV305" s="219"/>
      <c r="BW305" s="219"/>
      <c r="BX305" s="219"/>
      <c r="BY305" s="219"/>
      <c r="BZ305" s="219"/>
      <c r="CA305" s="219"/>
      <c r="CB305" s="219"/>
      <c r="CC305" s="219"/>
      <c r="CD305" s="219"/>
      <c r="CE305" s="219"/>
      <c r="CF305" s="219"/>
      <c r="CG305" s="219"/>
      <c r="CH305" s="219"/>
      <c r="CI305" s="219"/>
      <c r="CJ305" s="219"/>
      <c r="CK305" s="219"/>
      <c r="CL305" s="219"/>
      <c r="CM305" s="219"/>
      <c r="CN305" s="219"/>
      <c r="CO305" s="219"/>
      <c r="CP305" s="219"/>
      <c r="CQ305" s="219"/>
      <c r="CR305" s="219"/>
      <c r="CS305" s="219"/>
      <c r="CT305" s="219"/>
      <c r="CU305" s="219"/>
      <c r="CV305" s="219"/>
      <c r="CW305" s="219"/>
      <c r="CX305" s="219"/>
      <c r="CY305" s="219"/>
      <c r="CZ305" s="219"/>
      <c r="DA305" s="219"/>
      <c r="DB305" s="219"/>
      <c r="DC305" s="219"/>
      <c r="DD305" s="219"/>
      <c r="DE305" s="219"/>
      <c r="DF305" s="219"/>
      <c r="DG305" s="219"/>
      <c r="DH305" s="219"/>
      <c r="DI305" s="219"/>
      <c r="DJ305" s="219"/>
      <c r="DK305" s="219"/>
      <c r="DL305" s="219"/>
      <c r="DM305" s="219"/>
      <c r="DN305" s="219"/>
      <c r="DO305" s="219"/>
      <c r="DP305" s="219"/>
      <c r="DQ305" s="219"/>
      <c r="DR305" s="219"/>
      <c r="DS305" s="219"/>
      <c r="DT305" s="219"/>
      <c r="DU305" s="219"/>
      <c r="DV305" s="219"/>
      <c r="DW305" s="219"/>
      <c r="DX305" s="219"/>
      <c r="DY305" s="219"/>
      <c r="DZ305" s="219"/>
      <c r="EA305" s="219"/>
      <c r="EB305" s="219"/>
      <c r="EC305" s="219"/>
      <c r="ED305" s="219"/>
      <c r="EE305" s="219"/>
      <c r="EF305" s="219"/>
      <c r="EG305" s="219"/>
      <c r="EH305" s="219"/>
      <c r="EI305" s="219"/>
      <c r="EJ305" s="219"/>
      <c r="EK305" s="219"/>
      <c r="EL305" s="219"/>
      <c r="EM305" s="219"/>
      <c r="EN305" s="219"/>
      <c r="EO305" s="219"/>
      <c r="EP305" s="219"/>
      <c r="EQ305" s="219"/>
      <c r="ER305" s="219"/>
      <c r="ES305" s="219"/>
      <c r="ET305" s="219"/>
      <c r="EU305" s="219"/>
      <c r="EV305" s="219"/>
      <c r="EW305" s="219"/>
      <c r="EX305" s="219"/>
      <c r="EY305" s="219"/>
      <c r="EZ305" s="219"/>
      <c r="FA305" s="219"/>
      <c r="FB305" s="219"/>
      <c r="FC305" s="219"/>
      <c r="FD305" s="219"/>
      <c r="FE305" s="219"/>
      <c r="FF305" s="219"/>
      <c r="FG305" s="219"/>
      <c r="FH305" s="219"/>
      <c r="FI305" s="219"/>
      <c r="FJ305" s="219"/>
      <c r="FK305" s="219"/>
      <c r="FL305" s="219"/>
      <c r="FM305" s="219"/>
      <c r="FN305" s="219"/>
      <c r="FO305" s="219"/>
      <c r="FP305" s="219"/>
      <c r="FQ305" s="219"/>
      <c r="FR305" s="219"/>
      <c r="FS305" s="219"/>
      <c r="FT305" s="219"/>
      <c r="FU305" s="219"/>
      <c r="FV305" s="219"/>
      <c r="FW305" s="219"/>
      <c r="FX305" s="219"/>
      <c r="FY305" s="219"/>
      <c r="FZ305" s="219"/>
      <c r="GA305" s="219"/>
      <c r="GB305" s="219"/>
      <c r="GC305" s="219"/>
      <c r="GD305" s="219"/>
      <c r="GE305" s="219"/>
      <c r="GF305" s="219"/>
      <c r="GG305" s="219"/>
      <c r="GH305" s="219"/>
      <c r="GI305" s="219"/>
      <c r="GJ305" s="219"/>
      <c r="GK305" s="219"/>
      <c r="GL305" s="219"/>
      <c r="GM305" s="219"/>
      <c r="GN305" s="219"/>
      <c r="GO305" s="219"/>
      <c r="GP305" s="219"/>
      <c r="GQ305" s="219"/>
      <c r="GR305" s="219"/>
      <c r="GS305" s="219"/>
      <c r="GT305" s="219"/>
      <c r="GU305" s="219"/>
      <c r="GV305" s="219"/>
      <c r="GW305" s="219"/>
      <c r="GX305" s="219"/>
      <c r="GY305" s="219"/>
      <c r="GZ305" s="219"/>
      <c r="HA305" s="219"/>
      <c r="HB305" s="219"/>
      <c r="HC305" s="219"/>
      <c r="HD305" s="219"/>
      <c r="HE305" s="219"/>
      <c r="HF305" s="219"/>
      <c r="HG305" s="219"/>
      <c r="HH305" s="219"/>
      <c r="HI305" s="219"/>
      <c r="HJ305" s="219"/>
      <c r="HK305" s="219"/>
      <c r="HL305" s="219"/>
    </row>
    <row r="306" spans="1:220" s="251" customFormat="1">
      <c r="A306" s="258"/>
      <c r="B306" s="258"/>
      <c r="C306" s="258"/>
      <c r="D306" s="258"/>
      <c r="E306" s="258"/>
      <c r="F306" s="258"/>
      <c r="G306" s="261"/>
      <c r="H306" s="262"/>
      <c r="I306" s="262"/>
      <c r="J306" s="216"/>
      <c r="K306" s="219"/>
      <c r="L306" s="219"/>
      <c r="M306" s="219"/>
      <c r="N306" s="219"/>
      <c r="O306" s="219"/>
      <c r="P306" s="219"/>
      <c r="Q306" s="219"/>
      <c r="R306" s="219"/>
      <c r="S306" s="219"/>
      <c r="T306" s="219"/>
      <c r="U306" s="219"/>
      <c r="V306" s="219"/>
      <c r="W306" s="219"/>
      <c r="X306" s="219"/>
      <c r="Y306" s="219"/>
      <c r="Z306" s="219"/>
      <c r="AA306" s="219"/>
      <c r="AB306" s="219"/>
      <c r="AC306" s="219"/>
      <c r="AD306" s="219"/>
      <c r="AE306" s="219"/>
      <c r="AF306" s="219"/>
      <c r="AG306" s="219"/>
      <c r="AH306" s="219"/>
      <c r="AI306" s="219"/>
      <c r="AJ306" s="219"/>
      <c r="AK306" s="219"/>
      <c r="AL306" s="219"/>
      <c r="AM306" s="219"/>
      <c r="AN306" s="219"/>
      <c r="AO306" s="219"/>
      <c r="AP306" s="219"/>
      <c r="AQ306" s="219"/>
      <c r="AR306" s="219"/>
      <c r="AS306" s="219"/>
      <c r="AT306" s="219"/>
      <c r="AU306" s="219"/>
      <c r="AV306" s="219"/>
      <c r="AW306" s="219"/>
      <c r="AX306" s="219"/>
      <c r="AY306" s="219"/>
      <c r="AZ306" s="219"/>
      <c r="BA306" s="219"/>
      <c r="BB306" s="219"/>
      <c r="BC306" s="219"/>
      <c r="BD306" s="219"/>
      <c r="BE306" s="219"/>
      <c r="BF306" s="219"/>
      <c r="BG306" s="219"/>
      <c r="BH306" s="219"/>
      <c r="BI306" s="219"/>
      <c r="BJ306" s="219"/>
      <c r="BK306" s="219"/>
      <c r="BL306" s="219"/>
      <c r="BM306" s="219"/>
      <c r="BN306" s="219"/>
      <c r="BO306" s="219"/>
      <c r="BP306" s="219"/>
      <c r="BQ306" s="219"/>
      <c r="BR306" s="219"/>
      <c r="BS306" s="219"/>
      <c r="BT306" s="219"/>
      <c r="BU306" s="219"/>
      <c r="BV306" s="219"/>
      <c r="BW306" s="219"/>
      <c r="BX306" s="219"/>
      <c r="BY306" s="219"/>
      <c r="BZ306" s="219"/>
      <c r="CA306" s="219"/>
      <c r="CB306" s="219"/>
      <c r="CC306" s="219"/>
      <c r="CD306" s="219"/>
      <c r="CE306" s="219"/>
      <c r="CF306" s="219"/>
      <c r="CG306" s="219"/>
      <c r="CH306" s="219"/>
      <c r="CI306" s="219"/>
      <c r="CJ306" s="219"/>
      <c r="CK306" s="219"/>
      <c r="CL306" s="219"/>
      <c r="CM306" s="219"/>
      <c r="CN306" s="219"/>
      <c r="CO306" s="219"/>
      <c r="CP306" s="219"/>
      <c r="CQ306" s="219"/>
      <c r="CR306" s="219"/>
      <c r="CS306" s="219"/>
      <c r="CT306" s="219"/>
      <c r="CU306" s="219"/>
      <c r="CV306" s="219"/>
      <c r="CW306" s="219"/>
      <c r="CX306" s="219"/>
      <c r="CY306" s="219"/>
      <c r="CZ306" s="219"/>
      <c r="DA306" s="219"/>
      <c r="DB306" s="219"/>
      <c r="DC306" s="219"/>
      <c r="DD306" s="219"/>
      <c r="DE306" s="219"/>
      <c r="DF306" s="219"/>
      <c r="DG306" s="219"/>
      <c r="DH306" s="219"/>
      <c r="DI306" s="219"/>
      <c r="DJ306" s="219"/>
      <c r="DK306" s="219"/>
      <c r="DL306" s="219"/>
      <c r="DM306" s="219"/>
      <c r="DN306" s="219"/>
      <c r="DO306" s="219"/>
      <c r="DP306" s="219"/>
      <c r="DQ306" s="219"/>
      <c r="DR306" s="219"/>
      <c r="DS306" s="219"/>
      <c r="DT306" s="219"/>
      <c r="DU306" s="219"/>
      <c r="DV306" s="219"/>
      <c r="DW306" s="219"/>
      <c r="DX306" s="219"/>
      <c r="DY306" s="219"/>
      <c r="DZ306" s="219"/>
      <c r="EA306" s="219"/>
      <c r="EB306" s="219"/>
      <c r="EC306" s="219"/>
      <c r="ED306" s="219"/>
      <c r="EE306" s="219"/>
      <c r="EF306" s="219"/>
      <c r="EG306" s="219"/>
      <c r="EH306" s="219"/>
      <c r="EI306" s="219"/>
      <c r="EJ306" s="219"/>
      <c r="EK306" s="219"/>
      <c r="EL306" s="219"/>
      <c r="EM306" s="219"/>
      <c r="EN306" s="219"/>
      <c r="EO306" s="219"/>
      <c r="EP306" s="219"/>
      <c r="EQ306" s="219"/>
      <c r="ER306" s="219"/>
      <c r="ES306" s="219"/>
      <c r="ET306" s="219"/>
      <c r="EU306" s="219"/>
      <c r="EV306" s="219"/>
      <c r="EW306" s="219"/>
      <c r="EX306" s="219"/>
      <c r="EY306" s="219"/>
      <c r="EZ306" s="219"/>
      <c r="FA306" s="219"/>
      <c r="FB306" s="219"/>
      <c r="FC306" s="219"/>
      <c r="FD306" s="219"/>
      <c r="FE306" s="219"/>
      <c r="FF306" s="219"/>
      <c r="FG306" s="219"/>
      <c r="FH306" s="219"/>
      <c r="FI306" s="219"/>
      <c r="FJ306" s="219"/>
      <c r="FK306" s="219"/>
      <c r="FL306" s="219"/>
      <c r="FM306" s="219"/>
      <c r="FN306" s="219"/>
      <c r="FO306" s="219"/>
      <c r="FP306" s="219"/>
      <c r="FQ306" s="219"/>
      <c r="FR306" s="219"/>
      <c r="FS306" s="219"/>
      <c r="FT306" s="219"/>
      <c r="FU306" s="219"/>
      <c r="FV306" s="219"/>
      <c r="FW306" s="219"/>
      <c r="FX306" s="219"/>
      <c r="FY306" s="219"/>
      <c r="FZ306" s="219"/>
      <c r="GA306" s="219"/>
      <c r="GB306" s="219"/>
      <c r="GC306" s="219"/>
      <c r="GD306" s="219"/>
      <c r="GE306" s="219"/>
      <c r="GF306" s="219"/>
      <c r="GG306" s="219"/>
      <c r="GH306" s="219"/>
      <c r="GI306" s="219"/>
      <c r="GJ306" s="219"/>
      <c r="GK306" s="219"/>
      <c r="GL306" s="219"/>
      <c r="GM306" s="219"/>
      <c r="GN306" s="219"/>
      <c r="GO306" s="219"/>
      <c r="GP306" s="219"/>
      <c r="GQ306" s="219"/>
      <c r="GR306" s="219"/>
      <c r="GS306" s="219"/>
      <c r="GT306" s="219"/>
      <c r="GU306" s="219"/>
      <c r="GV306" s="219"/>
      <c r="GW306" s="219"/>
      <c r="GX306" s="219"/>
      <c r="GY306" s="219"/>
      <c r="GZ306" s="219"/>
      <c r="HA306" s="219"/>
      <c r="HB306" s="219"/>
      <c r="HC306" s="219"/>
      <c r="HD306" s="219"/>
      <c r="HE306" s="219"/>
      <c r="HF306" s="219"/>
      <c r="HG306" s="219"/>
      <c r="HH306" s="219"/>
      <c r="HI306" s="219"/>
      <c r="HJ306" s="219"/>
      <c r="HK306" s="219"/>
      <c r="HL306" s="219"/>
    </row>
    <row r="307" spans="1:220" s="251" customFormat="1">
      <c r="A307" s="258"/>
      <c r="B307" s="258"/>
      <c r="C307" s="258"/>
      <c r="D307" s="258"/>
      <c r="E307" s="258"/>
      <c r="F307" s="258"/>
      <c r="G307" s="261"/>
      <c r="H307" s="262"/>
      <c r="I307" s="262"/>
      <c r="J307" s="216"/>
      <c r="K307" s="219"/>
      <c r="L307" s="219"/>
      <c r="M307" s="219"/>
      <c r="N307" s="219"/>
      <c r="O307" s="219"/>
      <c r="P307" s="219"/>
      <c r="Q307" s="219"/>
      <c r="R307" s="219"/>
      <c r="S307" s="219"/>
      <c r="T307" s="219"/>
      <c r="U307" s="219"/>
      <c r="V307" s="219"/>
      <c r="W307" s="219"/>
      <c r="X307" s="219"/>
      <c r="Y307" s="219"/>
      <c r="Z307" s="219"/>
      <c r="AA307" s="219"/>
      <c r="AB307" s="219"/>
      <c r="AC307" s="219"/>
      <c r="AD307" s="219"/>
      <c r="AE307" s="219"/>
      <c r="AF307" s="219"/>
      <c r="AG307" s="219"/>
      <c r="AH307" s="219"/>
      <c r="AI307" s="219"/>
      <c r="AJ307" s="219"/>
      <c r="AK307" s="219"/>
      <c r="AL307" s="219"/>
      <c r="AM307" s="219"/>
      <c r="AN307" s="219"/>
      <c r="AO307" s="219"/>
      <c r="AP307" s="219"/>
      <c r="AQ307" s="219"/>
      <c r="AR307" s="219"/>
      <c r="AS307" s="219"/>
      <c r="AT307" s="219"/>
      <c r="AU307" s="219"/>
      <c r="AV307" s="219"/>
      <c r="AW307" s="219"/>
      <c r="AX307" s="219"/>
      <c r="AY307" s="219"/>
      <c r="AZ307" s="219"/>
      <c r="BA307" s="219"/>
      <c r="BB307" s="219"/>
      <c r="BC307" s="219"/>
      <c r="BD307" s="219"/>
      <c r="BE307" s="219"/>
      <c r="BF307" s="219"/>
      <c r="BG307" s="219"/>
      <c r="BH307" s="219"/>
      <c r="BI307" s="219"/>
      <c r="BJ307" s="219"/>
      <c r="BK307" s="219"/>
      <c r="BL307" s="219"/>
      <c r="BM307" s="219"/>
      <c r="BN307" s="219"/>
      <c r="BO307" s="219"/>
      <c r="BP307" s="219"/>
      <c r="BQ307" s="219"/>
      <c r="BR307" s="219"/>
      <c r="BS307" s="219"/>
      <c r="BT307" s="219"/>
      <c r="BU307" s="219"/>
      <c r="BV307" s="219"/>
      <c r="BW307" s="219"/>
      <c r="BX307" s="219"/>
      <c r="BY307" s="219"/>
      <c r="BZ307" s="219"/>
      <c r="CA307" s="219"/>
      <c r="CB307" s="219"/>
      <c r="CC307" s="219"/>
      <c r="CD307" s="219"/>
      <c r="CE307" s="219"/>
      <c r="CF307" s="219"/>
      <c r="CG307" s="219"/>
      <c r="CH307" s="219"/>
      <c r="CI307" s="219"/>
      <c r="CJ307" s="219"/>
      <c r="CK307" s="219"/>
      <c r="CL307" s="219"/>
      <c r="CM307" s="219"/>
      <c r="CN307" s="219"/>
      <c r="CO307" s="219"/>
      <c r="CP307" s="219"/>
      <c r="CQ307" s="219"/>
      <c r="CR307" s="219"/>
      <c r="CS307" s="219"/>
      <c r="CT307" s="219"/>
      <c r="CU307" s="219"/>
      <c r="CV307" s="219"/>
      <c r="CW307" s="219"/>
      <c r="CX307" s="219"/>
      <c r="CY307" s="219"/>
      <c r="CZ307" s="219"/>
      <c r="DA307" s="219"/>
      <c r="DB307" s="219"/>
      <c r="DC307" s="219"/>
      <c r="DD307" s="219"/>
      <c r="DE307" s="219"/>
      <c r="DF307" s="219"/>
      <c r="DG307" s="219"/>
      <c r="DH307" s="219"/>
      <c r="DI307" s="219"/>
      <c r="DJ307" s="219"/>
      <c r="DK307" s="219"/>
      <c r="DL307" s="219"/>
      <c r="DM307" s="219"/>
      <c r="DN307" s="219"/>
      <c r="DO307" s="219"/>
      <c r="DP307" s="219"/>
      <c r="DQ307" s="219"/>
      <c r="DR307" s="219"/>
      <c r="DS307" s="219"/>
      <c r="DT307" s="219"/>
      <c r="DU307" s="219"/>
      <c r="DV307" s="219"/>
      <c r="DW307" s="219"/>
      <c r="DX307" s="219"/>
      <c r="DY307" s="219"/>
      <c r="DZ307" s="219"/>
      <c r="EA307" s="219"/>
      <c r="EB307" s="219"/>
      <c r="EC307" s="219"/>
      <c r="ED307" s="219"/>
      <c r="EE307" s="219"/>
      <c r="EF307" s="219"/>
      <c r="EG307" s="219"/>
      <c r="EH307" s="219"/>
      <c r="EI307" s="219"/>
      <c r="EJ307" s="219"/>
      <c r="EK307" s="219"/>
      <c r="EL307" s="219"/>
      <c r="EM307" s="219"/>
      <c r="EN307" s="219"/>
      <c r="EO307" s="219"/>
      <c r="EP307" s="219"/>
      <c r="EQ307" s="219"/>
      <c r="ER307" s="219"/>
      <c r="ES307" s="219"/>
      <c r="ET307" s="219"/>
      <c r="EU307" s="219"/>
      <c r="EV307" s="219"/>
      <c r="EW307" s="219"/>
      <c r="EX307" s="219"/>
      <c r="EY307" s="219"/>
      <c r="EZ307" s="219"/>
      <c r="FA307" s="219"/>
      <c r="FB307" s="219"/>
      <c r="FC307" s="219"/>
      <c r="FD307" s="219"/>
      <c r="FE307" s="219"/>
      <c r="FF307" s="219"/>
      <c r="FG307" s="219"/>
      <c r="FH307" s="219"/>
      <c r="FI307" s="219"/>
      <c r="FJ307" s="219"/>
      <c r="FK307" s="219"/>
      <c r="FL307" s="219"/>
      <c r="FM307" s="219"/>
      <c r="FN307" s="219"/>
      <c r="FO307" s="219"/>
      <c r="FP307" s="219"/>
      <c r="FQ307" s="219"/>
      <c r="FR307" s="219"/>
      <c r="FS307" s="219"/>
      <c r="FT307" s="219"/>
      <c r="FU307" s="219"/>
      <c r="FV307" s="219"/>
      <c r="FW307" s="219"/>
      <c r="FX307" s="219"/>
      <c r="FY307" s="219"/>
      <c r="FZ307" s="219"/>
      <c r="GA307" s="219"/>
      <c r="GB307" s="219"/>
      <c r="GC307" s="219"/>
      <c r="GD307" s="219"/>
      <c r="GE307" s="219"/>
      <c r="GF307" s="219"/>
      <c r="GG307" s="219"/>
      <c r="GH307" s="219"/>
      <c r="GI307" s="219"/>
      <c r="GJ307" s="219"/>
      <c r="GK307" s="219"/>
      <c r="GL307" s="219"/>
      <c r="GM307" s="219"/>
      <c r="GN307" s="219"/>
      <c r="GO307" s="219"/>
      <c r="GP307" s="219"/>
      <c r="GQ307" s="219"/>
      <c r="GR307" s="219"/>
      <c r="GS307" s="219"/>
      <c r="GT307" s="219"/>
      <c r="GU307" s="219"/>
      <c r="GV307" s="219"/>
      <c r="GW307" s="219"/>
      <c r="GX307" s="219"/>
      <c r="GY307" s="219"/>
      <c r="GZ307" s="219"/>
      <c r="HA307" s="219"/>
      <c r="HB307" s="219"/>
      <c r="HC307" s="219"/>
      <c r="HD307" s="219"/>
      <c r="HE307" s="219"/>
      <c r="HF307" s="219"/>
      <c r="HG307" s="219"/>
      <c r="HH307" s="219"/>
      <c r="HI307" s="219"/>
      <c r="HJ307" s="219"/>
      <c r="HK307" s="219"/>
      <c r="HL307" s="219"/>
    </row>
    <row r="308" spans="1:220" s="251" customFormat="1">
      <c r="A308" s="258"/>
      <c r="B308" s="258"/>
      <c r="C308" s="258"/>
      <c r="D308" s="258"/>
      <c r="E308" s="258"/>
      <c r="F308" s="258"/>
      <c r="G308" s="261"/>
      <c r="H308" s="262"/>
      <c r="I308" s="262"/>
      <c r="J308" s="216"/>
      <c r="K308" s="219"/>
      <c r="L308" s="219"/>
      <c r="M308" s="219"/>
      <c r="N308" s="219"/>
      <c r="O308" s="219"/>
      <c r="P308" s="219"/>
      <c r="Q308" s="219"/>
      <c r="R308" s="219"/>
      <c r="S308" s="219"/>
      <c r="T308" s="219"/>
      <c r="U308" s="219"/>
      <c r="V308" s="219"/>
      <c r="W308" s="219"/>
      <c r="X308" s="219"/>
      <c r="Y308" s="219"/>
      <c r="Z308" s="219"/>
      <c r="AA308" s="219"/>
      <c r="AB308" s="219"/>
      <c r="AC308" s="219"/>
      <c r="AD308" s="219"/>
      <c r="AE308" s="219"/>
      <c r="AF308" s="219"/>
      <c r="AG308" s="219"/>
      <c r="AH308" s="219"/>
      <c r="AI308" s="219"/>
      <c r="AJ308" s="219"/>
      <c r="AK308" s="219"/>
      <c r="AL308" s="219"/>
      <c r="AM308" s="219"/>
      <c r="AN308" s="219"/>
      <c r="AO308" s="219"/>
      <c r="AP308" s="219"/>
      <c r="AQ308" s="219"/>
      <c r="AR308" s="219"/>
      <c r="AS308" s="219"/>
      <c r="AT308" s="219"/>
      <c r="AU308" s="219"/>
      <c r="AV308" s="219"/>
      <c r="AW308" s="219"/>
      <c r="AX308" s="219"/>
      <c r="AY308" s="219"/>
      <c r="AZ308" s="219"/>
      <c r="BA308" s="219"/>
      <c r="BB308" s="219"/>
      <c r="BC308" s="219"/>
      <c r="BD308" s="219"/>
      <c r="BE308" s="219"/>
      <c r="BF308" s="219"/>
      <c r="BG308" s="219"/>
      <c r="BH308" s="219"/>
      <c r="BI308" s="219"/>
      <c r="BJ308" s="219"/>
      <c r="BK308" s="219"/>
      <c r="BL308" s="219"/>
      <c r="BM308" s="219"/>
      <c r="BN308" s="219"/>
      <c r="BO308" s="219"/>
      <c r="BP308" s="219"/>
      <c r="BQ308" s="219"/>
      <c r="BR308" s="219"/>
      <c r="BS308" s="219"/>
      <c r="BT308" s="219"/>
      <c r="BU308" s="219"/>
      <c r="BV308" s="219"/>
      <c r="BW308" s="219"/>
      <c r="BX308" s="219"/>
      <c r="BY308" s="219"/>
      <c r="BZ308" s="219"/>
      <c r="CA308" s="219"/>
      <c r="CB308" s="219"/>
      <c r="CC308" s="219"/>
      <c r="CD308" s="219"/>
      <c r="CE308" s="219"/>
      <c r="CF308" s="219"/>
      <c r="CG308" s="219"/>
      <c r="CH308" s="219"/>
      <c r="CI308" s="219"/>
      <c r="CJ308" s="219"/>
      <c r="CK308" s="219"/>
      <c r="CL308" s="219"/>
      <c r="CM308" s="219"/>
      <c r="CN308" s="219"/>
      <c r="CO308" s="219"/>
      <c r="CP308" s="219"/>
      <c r="CQ308" s="219"/>
      <c r="CR308" s="219"/>
      <c r="CS308" s="219"/>
      <c r="CT308" s="219"/>
      <c r="CU308" s="219"/>
      <c r="CV308" s="219"/>
      <c r="CW308" s="219"/>
      <c r="CX308" s="219"/>
      <c r="CY308" s="219"/>
      <c r="CZ308" s="219"/>
      <c r="DA308" s="219"/>
      <c r="DB308" s="219"/>
      <c r="DC308" s="219"/>
      <c r="DD308" s="219"/>
      <c r="DE308" s="219"/>
      <c r="DF308" s="219"/>
      <c r="DG308" s="219"/>
      <c r="DH308" s="219"/>
      <c r="DI308" s="219"/>
      <c r="DJ308" s="219"/>
      <c r="DK308" s="219"/>
      <c r="DL308" s="219"/>
      <c r="DM308" s="219"/>
      <c r="DN308" s="219"/>
      <c r="DO308" s="219"/>
      <c r="DP308" s="219"/>
      <c r="DQ308" s="219"/>
      <c r="DR308" s="219"/>
      <c r="DS308" s="219"/>
      <c r="DT308" s="219"/>
      <c r="DU308" s="219"/>
      <c r="DV308" s="219"/>
      <c r="DW308" s="219"/>
      <c r="DX308" s="219"/>
      <c r="DY308" s="219"/>
      <c r="DZ308" s="219"/>
      <c r="EA308" s="219"/>
      <c r="EB308" s="219"/>
      <c r="EC308" s="219"/>
      <c r="ED308" s="219"/>
      <c r="EE308" s="219"/>
      <c r="EF308" s="219"/>
      <c r="EG308" s="219"/>
      <c r="EH308" s="219"/>
      <c r="EI308" s="219"/>
      <c r="EJ308" s="219"/>
      <c r="EK308" s="219"/>
      <c r="EL308" s="219"/>
      <c r="EM308" s="219"/>
      <c r="EN308" s="219"/>
      <c r="EO308" s="219"/>
      <c r="EP308" s="219"/>
      <c r="EQ308" s="219"/>
      <c r="ER308" s="219"/>
      <c r="ES308" s="219"/>
      <c r="ET308" s="219"/>
      <c r="EU308" s="219"/>
      <c r="EV308" s="219"/>
      <c r="EW308" s="219"/>
      <c r="EX308" s="219"/>
      <c r="EY308" s="219"/>
      <c r="EZ308" s="219"/>
      <c r="FA308" s="219"/>
      <c r="FB308" s="219"/>
      <c r="FC308" s="219"/>
      <c r="FD308" s="219"/>
      <c r="FE308" s="219"/>
      <c r="FF308" s="219"/>
      <c r="FG308" s="219"/>
      <c r="FH308" s="219"/>
      <c r="FI308" s="219"/>
      <c r="FJ308" s="219"/>
      <c r="FK308" s="219"/>
      <c r="FL308" s="219"/>
      <c r="FM308" s="219"/>
      <c r="FN308" s="219"/>
      <c r="FO308" s="219"/>
      <c r="FP308" s="219"/>
      <c r="FQ308" s="219"/>
      <c r="FR308" s="219"/>
      <c r="FS308" s="219"/>
      <c r="FT308" s="219"/>
      <c r="FU308" s="219"/>
      <c r="FV308" s="219"/>
      <c r="FW308" s="219"/>
      <c r="FX308" s="219"/>
      <c r="FY308" s="219"/>
      <c r="FZ308" s="219"/>
      <c r="GA308" s="219"/>
      <c r="GB308" s="219"/>
      <c r="GC308" s="219"/>
      <c r="GD308" s="219"/>
      <c r="GE308" s="219"/>
      <c r="GF308" s="219"/>
      <c r="GG308" s="219"/>
      <c r="GH308" s="219"/>
      <c r="GI308" s="219"/>
      <c r="GJ308" s="219"/>
      <c r="GK308" s="219"/>
      <c r="GL308" s="219"/>
      <c r="GM308" s="219"/>
      <c r="GN308" s="219"/>
      <c r="GO308" s="219"/>
      <c r="GP308" s="219"/>
      <c r="GQ308" s="219"/>
      <c r="GR308" s="219"/>
      <c r="GS308" s="219"/>
      <c r="GT308" s="219"/>
      <c r="GU308" s="219"/>
      <c r="GV308" s="219"/>
      <c r="GW308" s="219"/>
      <c r="GX308" s="219"/>
      <c r="GY308" s="219"/>
      <c r="GZ308" s="219"/>
      <c r="HA308" s="219"/>
      <c r="HB308" s="219"/>
      <c r="HC308" s="219"/>
      <c r="HD308" s="219"/>
      <c r="HE308" s="219"/>
      <c r="HF308" s="219"/>
      <c r="HG308" s="219"/>
      <c r="HH308" s="219"/>
      <c r="HI308" s="219"/>
      <c r="HJ308" s="219"/>
      <c r="HK308" s="219"/>
      <c r="HL308" s="219"/>
    </row>
    <row r="309" spans="1:220" s="251" customFormat="1">
      <c r="A309" s="258"/>
      <c r="B309" s="258"/>
      <c r="C309" s="258"/>
      <c r="D309" s="258"/>
      <c r="E309" s="258"/>
      <c r="F309" s="258"/>
      <c r="G309" s="261"/>
      <c r="H309" s="262"/>
      <c r="I309" s="262"/>
      <c r="J309" s="216"/>
      <c r="K309" s="219"/>
      <c r="L309" s="219"/>
      <c r="M309" s="219"/>
      <c r="N309" s="219"/>
      <c r="O309" s="219"/>
      <c r="P309" s="219"/>
      <c r="Q309" s="219"/>
      <c r="R309" s="219"/>
      <c r="S309" s="219"/>
      <c r="T309" s="219"/>
      <c r="U309" s="219"/>
      <c r="V309" s="219"/>
      <c r="W309" s="219"/>
      <c r="X309" s="219"/>
      <c r="Y309" s="219"/>
      <c r="Z309" s="219"/>
      <c r="AA309" s="219"/>
      <c r="AB309" s="219"/>
      <c r="AC309" s="219"/>
      <c r="AD309" s="219"/>
      <c r="AE309" s="219"/>
      <c r="AF309" s="219"/>
      <c r="AG309" s="219"/>
      <c r="AH309" s="219"/>
      <c r="AI309" s="219"/>
      <c r="AJ309" s="219"/>
      <c r="AK309" s="219"/>
      <c r="AL309" s="219"/>
      <c r="AM309" s="219"/>
      <c r="AN309" s="219"/>
      <c r="AO309" s="219"/>
      <c r="AP309" s="219"/>
      <c r="AQ309" s="219"/>
      <c r="AR309" s="219"/>
      <c r="AS309" s="219"/>
      <c r="AT309" s="219"/>
      <c r="AU309" s="219"/>
      <c r="AV309" s="219"/>
      <c r="AW309" s="219"/>
      <c r="AX309" s="219"/>
      <c r="AY309" s="219"/>
      <c r="AZ309" s="219"/>
      <c r="BA309" s="219"/>
      <c r="BB309" s="219"/>
      <c r="BC309" s="219"/>
      <c r="BD309" s="219"/>
      <c r="BE309" s="219"/>
      <c r="BF309" s="219"/>
      <c r="BG309" s="219"/>
      <c r="BH309" s="219"/>
      <c r="BI309" s="219"/>
      <c r="BJ309" s="219"/>
      <c r="BK309" s="219"/>
      <c r="BL309" s="219"/>
      <c r="BM309" s="219"/>
      <c r="BN309" s="219"/>
      <c r="BO309" s="219"/>
      <c r="BP309" s="219"/>
      <c r="BQ309" s="219"/>
      <c r="BR309" s="219"/>
      <c r="BS309" s="219"/>
      <c r="BT309" s="219"/>
      <c r="BU309" s="219"/>
      <c r="BV309" s="219"/>
      <c r="BW309" s="219"/>
      <c r="BX309" s="219"/>
      <c r="BY309" s="219"/>
      <c r="BZ309" s="219"/>
      <c r="CA309" s="219"/>
      <c r="CB309" s="219"/>
      <c r="CC309" s="219"/>
      <c r="CD309" s="219"/>
      <c r="CE309" s="219"/>
      <c r="CF309" s="219"/>
      <c r="CG309" s="219"/>
      <c r="CH309" s="219"/>
      <c r="CI309" s="219"/>
      <c r="CJ309" s="219"/>
      <c r="CK309" s="219"/>
      <c r="CL309" s="219"/>
      <c r="CM309" s="219"/>
      <c r="CN309" s="219"/>
      <c r="CO309" s="219"/>
      <c r="CP309" s="219"/>
      <c r="CQ309" s="219"/>
      <c r="CR309" s="219"/>
      <c r="CS309" s="219"/>
      <c r="CT309" s="219"/>
      <c r="CU309" s="219"/>
      <c r="CV309" s="219"/>
      <c r="CW309" s="219"/>
      <c r="CX309" s="219"/>
      <c r="CY309" s="219"/>
      <c r="CZ309" s="219"/>
      <c r="DA309" s="219"/>
      <c r="DB309" s="219"/>
      <c r="DC309" s="219"/>
      <c r="DD309" s="219"/>
      <c r="DE309" s="219"/>
      <c r="DF309" s="219"/>
      <c r="DG309" s="219"/>
      <c r="DH309" s="219"/>
      <c r="DI309" s="219"/>
      <c r="DJ309" s="219"/>
      <c r="DK309" s="219"/>
      <c r="DL309" s="219"/>
      <c r="DM309" s="219"/>
      <c r="DN309" s="219"/>
      <c r="DO309" s="219"/>
      <c r="DP309" s="219"/>
      <c r="DQ309" s="219"/>
      <c r="DR309" s="219"/>
      <c r="DS309" s="219"/>
      <c r="DT309" s="219"/>
      <c r="DU309" s="219"/>
      <c r="DV309" s="219"/>
      <c r="DW309" s="219"/>
      <c r="DX309" s="219"/>
      <c r="DY309" s="219"/>
      <c r="DZ309" s="219"/>
      <c r="EA309" s="219"/>
      <c r="EB309" s="219"/>
      <c r="EC309" s="219"/>
      <c r="ED309" s="219"/>
      <c r="EE309" s="219"/>
      <c r="EF309" s="219"/>
      <c r="EG309" s="219"/>
      <c r="EH309" s="219"/>
      <c r="EI309" s="219"/>
      <c r="EJ309" s="219"/>
      <c r="EK309" s="219"/>
      <c r="EL309" s="219"/>
      <c r="EM309" s="219"/>
      <c r="EN309" s="219"/>
      <c r="EO309" s="219"/>
      <c r="EP309" s="219"/>
      <c r="EQ309" s="219"/>
      <c r="ER309" s="219"/>
      <c r="ES309" s="219"/>
      <c r="ET309" s="219"/>
      <c r="EU309" s="219"/>
      <c r="EV309" s="219"/>
      <c r="EW309" s="219"/>
      <c r="EX309" s="219"/>
      <c r="EY309" s="219"/>
      <c r="EZ309" s="219"/>
      <c r="FA309" s="219"/>
      <c r="FB309" s="219"/>
      <c r="FC309" s="219"/>
      <c r="FD309" s="219"/>
      <c r="FE309" s="219"/>
      <c r="FF309" s="219"/>
      <c r="FG309" s="219"/>
      <c r="FH309" s="219"/>
      <c r="FI309" s="219"/>
      <c r="FJ309" s="219"/>
      <c r="FK309" s="219"/>
      <c r="FL309" s="219"/>
      <c r="FM309" s="219"/>
      <c r="FN309" s="219"/>
      <c r="FO309" s="219"/>
      <c r="FP309" s="219"/>
      <c r="FQ309" s="219"/>
      <c r="FR309" s="219"/>
      <c r="FS309" s="219"/>
      <c r="FT309" s="219"/>
      <c r="FU309" s="219"/>
      <c r="FV309" s="219"/>
      <c r="FW309" s="219"/>
      <c r="FX309" s="219"/>
      <c r="FY309" s="219"/>
      <c r="FZ309" s="219"/>
      <c r="GA309" s="219"/>
      <c r="GB309" s="219"/>
      <c r="GC309" s="219"/>
      <c r="GD309" s="219"/>
      <c r="GE309" s="219"/>
      <c r="GF309" s="219"/>
      <c r="GG309" s="219"/>
      <c r="GH309" s="219"/>
      <c r="GI309" s="219"/>
      <c r="GJ309" s="219"/>
      <c r="GK309" s="219"/>
      <c r="GL309" s="219"/>
      <c r="GM309" s="219"/>
      <c r="GN309" s="219"/>
      <c r="GO309" s="219"/>
      <c r="GP309" s="219"/>
      <c r="GQ309" s="219"/>
      <c r="GR309" s="219"/>
      <c r="GS309" s="219"/>
      <c r="GT309" s="219"/>
      <c r="GU309" s="219"/>
      <c r="GV309" s="219"/>
      <c r="GW309" s="219"/>
      <c r="GX309" s="219"/>
      <c r="GY309" s="219"/>
      <c r="GZ309" s="219"/>
      <c r="HA309" s="219"/>
      <c r="HB309" s="219"/>
      <c r="HC309" s="219"/>
      <c r="HD309" s="219"/>
      <c r="HE309" s="219"/>
      <c r="HF309" s="219"/>
      <c r="HG309" s="219"/>
      <c r="HH309" s="219"/>
      <c r="HI309" s="219"/>
      <c r="HJ309" s="219"/>
      <c r="HK309" s="219"/>
      <c r="HL309" s="219"/>
    </row>
    <row r="310" spans="1:220" s="251" customFormat="1">
      <c r="A310" s="258"/>
      <c r="B310" s="258"/>
      <c r="C310" s="258"/>
      <c r="D310" s="258"/>
      <c r="E310" s="258"/>
      <c r="F310" s="258"/>
      <c r="G310" s="261"/>
      <c r="H310" s="262"/>
      <c r="I310" s="262"/>
      <c r="J310" s="216"/>
      <c r="K310" s="219"/>
      <c r="L310" s="219"/>
      <c r="M310" s="219"/>
      <c r="N310" s="219"/>
      <c r="O310" s="219"/>
      <c r="P310" s="219"/>
      <c r="Q310" s="219"/>
      <c r="R310" s="219"/>
      <c r="S310" s="219"/>
      <c r="T310" s="219"/>
      <c r="U310" s="219"/>
      <c r="V310" s="219"/>
      <c r="W310" s="219"/>
      <c r="X310" s="219"/>
      <c r="Y310" s="219"/>
      <c r="Z310" s="219"/>
      <c r="AA310" s="219"/>
      <c r="AB310" s="219"/>
      <c r="AC310" s="219"/>
      <c r="AD310" s="219"/>
      <c r="AE310" s="219"/>
      <c r="AF310" s="219"/>
      <c r="AG310" s="219"/>
      <c r="AH310" s="219"/>
      <c r="AI310" s="219"/>
      <c r="AJ310" s="219"/>
      <c r="AK310" s="219"/>
      <c r="AL310" s="219"/>
      <c r="AM310" s="219"/>
      <c r="AN310" s="219"/>
      <c r="AO310" s="219"/>
      <c r="AP310" s="219"/>
      <c r="AQ310" s="219"/>
      <c r="AR310" s="219"/>
      <c r="AS310" s="219"/>
      <c r="AT310" s="219"/>
      <c r="AU310" s="219"/>
      <c r="AV310" s="219"/>
      <c r="AW310" s="219"/>
      <c r="AX310" s="219"/>
      <c r="AY310" s="219"/>
      <c r="AZ310" s="219"/>
      <c r="BA310" s="219"/>
      <c r="BB310" s="219"/>
      <c r="BC310" s="219"/>
      <c r="BD310" s="219"/>
      <c r="BE310" s="219"/>
      <c r="BF310" s="219"/>
      <c r="BG310" s="219"/>
      <c r="BH310" s="219"/>
      <c r="BI310" s="219"/>
      <c r="BJ310" s="219"/>
      <c r="BK310" s="219"/>
      <c r="BL310" s="219"/>
      <c r="BM310" s="219"/>
      <c r="BN310" s="219"/>
      <c r="BO310" s="219"/>
      <c r="BP310" s="219"/>
      <c r="BQ310" s="219"/>
      <c r="BR310" s="219"/>
      <c r="BS310" s="219"/>
      <c r="BT310" s="219"/>
      <c r="BU310" s="219"/>
      <c r="BV310" s="219"/>
      <c r="BW310" s="219"/>
      <c r="BX310" s="219"/>
      <c r="BY310" s="219"/>
      <c r="BZ310" s="219"/>
      <c r="CA310" s="219"/>
      <c r="CB310" s="219"/>
      <c r="CC310" s="219"/>
      <c r="CD310" s="219"/>
      <c r="CE310" s="219"/>
      <c r="CF310" s="219"/>
      <c r="CG310" s="219"/>
      <c r="CH310" s="219"/>
      <c r="CI310" s="219"/>
      <c r="CJ310" s="219"/>
      <c r="CK310" s="219"/>
      <c r="CL310" s="219"/>
      <c r="CM310" s="219"/>
      <c r="CN310" s="219"/>
      <c r="CO310" s="219"/>
      <c r="CP310" s="219"/>
      <c r="CQ310" s="219"/>
      <c r="CR310" s="219"/>
      <c r="CS310" s="219"/>
      <c r="CT310" s="219"/>
      <c r="CU310" s="219"/>
      <c r="CV310" s="219"/>
      <c r="CW310" s="219"/>
      <c r="CX310" s="219"/>
      <c r="CY310" s="219"/>
      <c r="CZ310" s="219"/>
      <c r="DA310" s="219"/>
      <c r="DB310" s="219"/>
      <c r="DC310" s="219"/>
      <c r="DD310" s="219"/>
      <c r="DE310" s="219"/>
      <c r="DF310" s="219"/>
      <c r="DG310" s="219"/>
      <c r="DH310" s="219"/>
      <c r="DI310" s="219"/>
      <c r="DJ310" s="219"/>
      <c r="DK310" s="219"/>
      <c r="DL310" s="219"/>
      <c r="DM310" s="219"/>
      <c r="DN310" s="219"/>
      <c r="DO310" s="219"/>
      <c r="DP310" s="219"/>
      <c r="DQ310" s="219"/>
      <c r="DR310" s="219"/>
      <c r="DS310" s="219"/>
      <c r="DT310" s="219"/>
      <c r="DU310" s="219"/>
      <c r="DV310" s="219"/>
      <c r="DW310" s="219"/>
      <c r="DX310" s="219"/>
      <c r="DY310" s="219"/>
      <c r="DZ310" s="219"/>
      <c r="EA310" s="219"/>
      <c r="EB310" s="219"/>
      <c r="EC310" s="219"/>
      <c r="ED310" s="219"/>
      <c r="EE310" s="219"/>
      <c r="EF310" s="219"/>
      <c r="EG310" s="219"/>
      <c r="EH310" s="219"/>
      <c r="EI310" s="219"/>
      <c r="EJ310" s="219"/>
      <c r="EK310" s="219"/>
      <c r="EL310" s="219"/>
      <c r="EM310" s="219"/>
      <c r="EN310" s="219"/>
      <c r="EO310" s="219"/>
      <c r="EP310" s="219"/>
      <c r="EQ310" s="219"/>
      <c r="ER310" s="219"/>
      <c r="ES310" s="219"/>
      <c r="ET310" s="219"/>
      <c r="EU310" s="219"/>
      <c r="EV310" s="219"/>
      <c r="EW310" s="219"/>
      <c r="EX310" s="219"/>
      <c r="EY310" s="219"/>
      <c r="EZ310" s="219"/>
      <c r="FA310" s="219"/>
      <c r="FB310" s="219"/>
      <c r="FC310" s="219"/>
      <c r="FD310" s="219"/>
      <c r="FE310" s="219"/>
      <c r="FF310" s="219"/>
      <c r="FG310" s="219"/>
      <c r="FH310" s="219"/>
      <c r="FI310" s="219"/>
      <c r="FJ310" s="219"/>
      <c r="FK310" s="219"/>
      <c r="FL310" s="219"/>
      <c r="FM310" s="219"/>
      <c r="FN310" s="219"/>
      <c r="FO310" s="219"/>
      <c r="FP310" s="219"/>
      <c r="FQ310" s="219"/>
      <c r="FR310" s="219"/>
      <c r="FS310" s="219"/>
      <c r="FT310" s="219"/>
      <c r="FU310" s="219"/>
      <c r="FV310" s="219"/>
      <c r="FW310" s="219"/>
      <c r="FX310" s="219"/>
      <c r="FY310" s="219"/>
      <c r="FZ310" s="219"/>
      <c r="GA310" s="219"/>
      <c r="GB310" s="219"/>
      <c r="GC310" s="219"/>
      <c r="GD310" s="219"/>
      <c r="GE310" s="219"/>
      <c r="GF310" s="219"/>
      <c r="GG310" s="219"/>
      <c r="GH310" s="219"/>
      <c r="GI310" s="219"/>
      <c r="GJ310" s="219"/>
      <c r="GK310" s="219"/>
      <c r="GL310" s="219"/>
      <c r="GM310" s="219"/>
      <c r="GN310" s="219"/>
      <c r="GO310" s="219"/>
      <c r="GP310" s="219"/>
      <c r="GQ310" s="219"/>
      <c r="GR310" s="219"/>
      <c r="GS310" s="219"/>
      <c r="GT310" s="219"/>
      <c r="GU310" s="219"/>
      <c r="GV310" s="219"/>
      <c r="GW310" s="219"/>
      <c r="GX310" s="219"/>
      <c r="GY310" s="219"/>
      <c r="GZ310" s="219"/>
      <c r="HA310" s="219"/>
      <c r="HB310" s="219"/>
      <c r="HC310" s="219"/>
      <c r="HD310" s="219"/>
      <c r="HE310" s="219"/>
      <c r="HF310" s="219"/>
      <c r="HG310" s="219"/>
      <c r="HH310" s="219"/>
      <c r="HI310" s="219"/>
      <c r="HJ310" s="219"/>
      <c r="HK310" s="219"/>
      <c r="HL310" s="219"/>
    </row>
    <row r="311" spans="1:220" s="251" customFormat="1">
      <c r="A311" s="258"/>
      <c r="B311" s="258"/>
      <c r="C311" s="258"/>
      <c r="D311" s="258"/>
      <c r="E311" s="258"/>
      <c r="F311" s="258"/>
      <c r="G311" s="261"/>
      <c r="H311" s="262"/>
      <c r="I311" s="262"/>
      <c r="J311" s="216"/>
      <c r="K311" s="219"/>
      <c r="L311" s="219"/>
      <c r="M311" s="219"/>
      <c r="N311" s="219"/>
      <c r="O311" s="219"/>
      <c r="P311" s="219"/>
      <c r="Q311" s="219"/>
      <c r="R311" s="219"/>
      <c r="S311" s="219"/>
      <c r="T311" s="219"/>
      <c r="U311" s="219"/>
      <c r="V311" s="219"/>
      <c r="W311" s="219"/>
      <c r="X311" s="219"/>
      <c r="Y311" s="219"/>
      <c r="Z311" s="219"/>
      <c r="AA311" s="219"/>
      <c r="AB311" s="219"/>
      <c r="AC311" s="219"/>
      <c r="AD311" s="219"/>
      <c r="AE311" s="219"/>
      <c r="AF311" s="219"/>
      <c r="AG311" s="219"/>
      <c r="AH311" s="219"/>
      <c r="AI311" s="219"/>
      <c r="AJ311" s="219"/>
      <c r="AK311" s="219"/>
      <c r="AL311" s="219"/>
      <c r="AM311" s="219"/>
      <c r="AN311" s="219"/>
      <c r="AO311" s="219"/>
      <c r="AP311" s="219"/>
      <c r="AQ311" s="219"/>
      <c r="AR311" s="219"/>
      <c r="AS311" s="219"/>
      <c r="AT311" s="219"/>
      <c r="AU311" s="219"/>
      <c r="AV311" s="219"/>
      <c r="AW311" s="219"/>
      <c r="AX311" s="219"/>
      <c r="AY311" s="219"/>
      <c r="AZ311" s="219"/>
      <c r="BA311" s="219"/>
      <c r="BB311" s="219"/>
      <c r="BC311" s="219"/>
      <c r="BD311" s="219"/>
      <c r="BE311" s="219"/>
      <c r="BF311" s="219"/>
      <c r="BG311" s="219"/>
      <c r="BH311" s="219"/>
      <c r="BI311" s="219"/>
      <c r="BJ311" s="219"/>
      <c r="BK311" s="219"/>
      <c r="BL311" s="219"/>
      <c r="BM311" s="219"/>
      <c r="BN311" s="219"/>
      <c r="BO311" s="219"/>
      <c r="BP311" s="219"/>
      <c r="BQ311" s="219"/>
      <c r="BR311" s="219"/>
      <c r="BS311" s="219"/>
      <c r="BT311" s="219"/>
      <c r="BU311" s="219"/>
      <c r="BV311" s="219"/>
      <c r="BW311" s="219"/>
      <c r="BX311" s="219"/>
      <c r="BY311" s="219"/>
      <c r="BZ311" s="219"/>
      <c r="CA311" s="219"/>
      <c r="CB311" s="219"/>
      <c r="CC311" s="219"/>
      <c r="CD311" s="219"/>
      <c r="CE311" s="219"/>
      <c r="CF311" s="219"/>
      <c r="CG311" s="219"/>
      <c r="CH311" s="219"/>
      <c r="CI311" s="219"/>
      <c r="CJ311" s="219"/>
      <c r="CK311" s="219"/>
      <c r="CL311" s="219"/>
      <c r="CM311" s="219"/>
      <c r="CN311" s="219"/>
      <c r="CO311" s="219"/>
      <c r="CP311" s="219"/>
      <c r="CQ311" s="219"/>
      <c r="CR311" s="219"/>
      <c r="CS311" s="219"/>
      <c r="CT311" s="219"/>
      <c r="CU311" s="219"/>
      <c r="CV311" s="219"/>
      <c r="CW311" s="219"/>
      <c r="CX311" s="219"/>
      <c r="CY311" s="219"/>
      <c r="CZ311" s="219"/>
      <c r="DA311" s="219"/>
      <c r="DB311" s="219"/>
      <c r="DC311" s="219"/>
      <c r="DD311" s="219"/>
      <c r="DE311" s="219"/>
      <c r="DF311" s="219"/>
      <c r="DG311" s="219"/>
      <c r="DH311" s="219"/>
      <c r="DI311" s="219"/>
      <c r="DJ311" s="219"/>
      <c r="DK311" s="219"/>
      <c r="DL311" s="219"/>
      <c r="DM311" s="219"/>
      <c r="DN311" s="219"/>
      <c r="DO311" s="219"/>
      <c r="DP311" s="219"/>
      <c r="DQ311" s="219"/>
      <c r="DR311" s="219"/>
      <c r="DS311" s="219"/>
      <c r="DT311" s="219"/>
      <c r="DU311" s="219"/>
      <c r="DV311" s="219"/>
      <c r="DW311" s="219"/>
      <c r="DX311" s="219"/>
      <c r="DY311" s="219"/>
      <c r="DZ311" s="219"/>
      <c r="EA311" s="219"/>
      <c r="EB311" s="219"/>
      <c r="EC311" s="219"/>
      <c r="ED311" s="219"/>
      <c r="EE311" s="219"/>
      <c r="EF311" s="219"/>
      <c r="EG311" s="219"/>
      <c r="EH311" s="219"/>
      <c r="EI311" s="219"/>
      <c r="EJ311" s="219"/>
      <c r="EK311" s="219"/>
      <c r="EL311" s="219"/>
      <c r="EM311" s="219"/>
      <c r="EN311" s="219"/>
      <c r="EO311" s="219"/>
      <c r="EP311" s="219"/>
      <c r="EQ311" s="219"/>
      <c r="ER311" s="219"/>
      <c r="ES311" s="219"/>
      <c r="ET311" s="219"/>
      <c r="EU311" s="219"/>
      <c r="EV311" s="219"/>
      <c r="EW311" s="219"/>
      <c r="EX311" s="219"/>
      <c r="EY311" s="219"/>
      <c r="EZ311" s="219"/>
      <c r="FA311" s="219"/>
      <c r="FB311" s="219"/>
      <c r="FC311" s="219"/>
      <c r="FD311" s="219"/>
      <c r="FE311" s="219"/>
      <c r="FF311" s="219"/>
      <c r="FG311" s="219"/>
      <c r="FH311" s="219"/>
      <c r="FI311" s="219"/>
      <c r="FJ311" s="219"/>
      <c r="FK311" s="219"/>
      <c r="FL311" s="219"/>
      <c r="FM311" s="219"/>
      <c r="FN311" s="219"/>
      <c r="FO311" s="219"/>
      <c r="FP311" s="219"/>
      <c r="FQ311" s="219"/>
      <c r="FR311" s="219"/>
      <c r="FS311" s="219"/>
      <c r="FT311" s="219"/>
      <c r="FU311" s="219"/>
      <c r="FV311" s="219"/>
      <c r="FW311" s="219"/>
      <c r="FX311" s="219"/>
      <c r="FY311" s="219"/>
      <c r="FZ311" s="219"/>
      <c r="GA311" s="219"/>
      <c r="GB311" s="219"/>
      <c r="GC311" s="219"/>
      <c r="GD311" s="219"/>
      <c r="GE311" s="219"/>
      <c r="GF311" s="219"/>
      <c r="GG311" s="219"/>
      <c r="GH311" s="219"/>
      <c r="GI311" s="219"/>
      <c r="GJ311" s="219"/>
      <c r="GK311" s="219"/>
      <c r="GL311" s="219"/>
      <c r="GM311" s="219"/>
      <c r="GN311" s="219"/>
      <c r="GO311" s="219"/>
      <c r="GP311" s="219"/>
      <c r="GQ311" s="219"/>
      <c r="GR311" s="219"/>
      <c r="GS311" s="219"/>
      <c r="GT311" s="219"/>
      <c r="GU311" s="219"/>
      <c r="GV311" s="219"/>
      <c r="GW311" s="219"/>
      <c r="GX311" s="219"/>
      <c r="GY311" s="219"/>
      <c r="GZ311" s="219"/>
      <c r="HA311" s="219"/>
      <c r="HB311" s="219"/>
      <c r="HC311" s="219"/>
      <c r="HD311" s="219"/>
      <c r="HE311" s="219"/>
      <c r="HF311" s="219"/>
      <c r="HG311" s="219"/>
      <c r="HH311" s="219"/>
      <c r="HI311" s="219"/>
      <c r="HJ311" s="219"/>
      <c r="HK311" s="219"/>
      <c r="HL311" s="219"/>
    </row>
    <row r="312" spans="1:220" s="251" customFormat="1">
      <c r="A312" s="258"/>
      <c r="B312" s="258"/>
      <c r="C312" s="258"/>
      <c r="D312" s="258"/>
      <c r="E312" s="258"/>
      <c r="F312" s="258"/>
      <c r="G312" s="261"/>
      <c r="H312" s="262"/>
      <c r="I312" s="262"/>
      <c r="J312" s="216"/>
      <c r="K312" s="219"/>
      <c r="L312" s="219"/>
      <c r="M312" s="219"/>
      <c r="N312" s="219"/>
      <c r="O312" s="219"/>
      <c r="P312" s="219"/>
      <c r="Q312" s="219"/>
      <c r="R312" s="219"/>
      <c r="S312" s="219"/>
      <c r="T312" s="219"/>
      <c r="U312" s="219"/>
      <c r="V312" s="219"/>
      <c r="W312" s="219"/>
      <c r="X312" s="219"/>
      <c r="Y312" s="219"/>
      <c r="Z312" s="219"/>
      <c r="AA312" s="219"/>
      <c r="AB312" s="219"/>
      <c r="AC312" s="219"/>
      <c r="AD312" s="219"/>
      <c r="AE312" s="219"/>
      <c r="AF312" s="219"/>
      <c r="AG312" s="219"/>
      <c r="AH312" s="219"/>
      <c r="AI312" s="219"/>
      <c r="AJ312" s="219"/>
      <c r="AK312" s="219"/>
      <c r="AL312" s="219"/>
      <c r="AM312" s="219"/>
      <c r="AN312" s="219"/>
      <c r="AO312" s="219"/>
      <c r="AP312" s="219"/>
      <c r="AQ312" s="219"/>
      <c r="AR312" s="219"/>
      <c r="AS312" s="219"/>
      <c r="AT312" s="219"/>
      <c r="AU312" s="219"/>
      <c r="AV312" s="219"/>
      <c r="AW312" s="219"/>
      <c r="AX312" s="219"/>
      <c r="AY312" s="219"/>
      <c r="AZ312" s="219"/>
      <c r="BA312" s="219"/>
      <c r="BB312" s="219"/>
      <c r="BC312" s="219"/>
      <c r="BD312" s="219"/>
      <c r="BE312" s="219"/>
      <c r="BF312" s="219"/>
      <c r="BG312" s="219"/>
      <c r="BH312" s="219"/>
      <c r="BI312" s="219"/>
      <c r="BJ312" s="219"/>
      <c r="BK312" s="219"/>
      <c r="BL312" s="219"/>
      <c r="BM312" s="219"/>
      <c r="BN312" s="219"/>
      <c r="BO312" s="219"/>
      <c r="BP312" s="219"/>
      <c r="BQ312" s="219"/>
      <c r="BR312" s="219"/>
      <c r="BS312" s="219"/>
      <c r="BT312" s="219"/>
      <c r="BU312" s="219"/>
      <c r="BV312" s="219"/>
      <c r="BW312" s="219"/>
      <c r="BX312" s="219"/>
      <c r="BY312" s="219"/>
      <c r="BZ312" s="219"/>
      <c r="CA312" s="219"/>
      <c r="CB312" s="219"/>
      <c r="CC312" s="219"/>
      <c r="CD312" s="219"/>
      <c r="CE312" s="219"/>
      <c r="CF312" s="219"/>
      <c r="CG312" s="219"/>
      <c r="CH312" s="219"/>
      <c r="CI312" s="219"/>
      <c r="CJ312" s="219"/>
      <c r="CK312" s="219"/>
      <c r="CL312" s="219"/>
      <c r="CM312" s="219"/>
      <c r="CN312" s="219"/>
      <c r="CO312" s="219"/>
      <c r="CP312" s="219"/>
      <c r="CQ312" s="219"/>
      <c r="CR312" s="219"/>
      <c r="CS312" s="219"/>
      <c r="CT312" s="219"/>
      <c r="CU312" s="219"/>
      <c r="CV312" s="219"/>
      <c r="CW312" s="219"/>
      <c r="CX312" s="219"/>
      <c r="CY312" s="219"/>
      <c r="CZ312" s="219"/>
      <c r="DA312" s="219"/>
      <c r="DB312" s="219"/>
      <c r="DC312" s="219"/>
      <c r="DD312" s="219"/>
      <c r="DE312" s="219"/>
      <c r="DF312" s="219"/>
      <c r="DG312" s="219"/>
      <c r="DH312" s="219"/>
      <c r="DI312" s="219"/>
      <c r="DJ312" s="219"/>
      <c r="DK312" s="219"/>
      <c r="DL312" s="219"/>
      <c r="DM312" s="219"/>
      <c r="DN312" s="219"/>
      <c r="DO312" s="219"/>
      <c r="DP312" s="219"/>
      <c r="DQ312" s="219"/>
      <c r="DR312" s="219"/>
      <c r="DS312" s="219"/>
      <c r="DT312" s="219"/>
      <c r="DU312" s="219"/>
      <c r="DV312" s="219"/>
      <c r="DW312" s="219"/>
      <c r="DX312" s="219"/>
      <c r="DY312" s="219"/>
      <c r="DZ312" s="219"/>
      <c r="EA312" s="219"/>
      <c r="EB312" s="219"/>
      <c r="EC312" s="219"/>
      <c r="ED312" s="219"/>
      <c r="EE312" s="219"/>
      <c r="EF312" s="219"/>
      <c r="EG312" s="219"/>
      <c r="EH312" s="219"/>
      <c r="EI312" s="219"/>
      <c r="EJ312" s="219"/>
      <c r="EK312" s="219"/>
      <c r="EL312" s="219"/>
      <c r="EM312" s="219"/>
      <c r="EN312" s="219"/>
      <c r="EO312" s="219"/>
      <c r="EP312" s="219"/>
      <c r="EQ312" s="219"/>
      <c r="ER312" s="219"/>
      <c r="ES312" s="219"/>
      <c r="ET312" s="219"/>
      <c r="EU312" s="219"/>
      <c r="EV312" s="219"/>
      <c r="EW312" s="219"/>
      <c r="EX312" s="219"/>
      <c r="EY312" s="219"/>
      <c r="EZ312" s="219"/>
      <c r="FA312" s="219"/>
      <c r="FB312" s="219"/>
      <c r="FC312" s="219"/>
      <c r="FD312" s="219"/>
      <c r="FE312" s="219"/>
      <c r="FF312" s="219"/>
      <c r="FG312" s="219"/>
      <c r="FH312" s="219"/>
      <c r="FI312" s="219"/>
      <c r="FJ312" s="219"/>
      <c r="FK312" s="219"/>
      <c r="FL312" s="219"/>
      <c r="FM312" s="219"/>
      <c r="FN312" s="219"/>
      <c r="FO312" s="219"/>
      <c r="FP312" s="219"/>
      <c r="FQ312" s="219"/>
      <c r="FR312" s="219"/>
      <c r="FS312" s="219"/>
      <c r="FT312" s="219"/>
      <c r="FU312" s="219"/>
      <c r="FV312" s="219"/>
      <c r="FW312" s="219"/>
      <c r="FX312" s="219"/>
      <c r="FY312" s="219"/>
      <c r="FZ312" s="219"/>
      <c r="GA312" s="219"/>
      <c r="GB312" s="219"/>
      <c r="GC312" s="219"/>
      <c r="GD312" s="219"/>
      <c r="GE312" s="219"/>
      <c r="GF312" s="219"/>
      <c r="GG312" s="219"/>
      <c r="GH312" s="219"/>
      <c r="GI312" s="219"/>
      <c r="GJ312" s="219"/>
      <c r="GK312" s="219"/>
      <c r="GL312" s="219"/>
      <c r="GM312" s="219"/>
      <c r="GN312" s="219"/>
      <c r="GO312" s="219"/>
      <c r="GP312" s="219"/>
      <c r="GQ312" s="219"/>
      <c r="GR312" s="219"/>
      <c r="GS312" s="219"/>
      <c r="GT312" s="219"/>
      <c r="GU312" s="219"/>
      <c r="GV312" s="219"/>
      <c r="GW312" s="219"/>
      <c r="GX312" s="219"/>
      <c r="GY312" s="219"/>
      <c r="GZ312" s="219"/>
      <c r="HA312" s="219"/>
      <c r="HB312" s="219"/>
      <c r="HC312" s="219"/>
      <c r="HD312" s="219"/>
      <c r="HE312" s="219"/>
      <c r="HF312" s="219"/>
      <c r="HG312" s="219"/>
      <c r="HH312" s="219"/>
      <c r="HI312" s="219"/>
      <c r="HJ312" s="219"/>
      <c r="HK312" s="219"/>
      <c r="HL312" s="219"/>
    </row>
    <row r="313" spans="1:220" s="251" customFormat="1">
      <c r="A313" s="258"/>
      <c r="B313" s="258"/>
      <c r="C313" s="258"/>
      <c r="D313" s="258"/>
      <c r="E313" s="258"/>
      <c r="F313" s="258"/>
      <c r="G313" s="261"/>
      <c r="H313" s="262"/>
      <c r="I313" s="262"/>
      <c r="J313" s="216"/>
      <c r="K313" s="219"/>
      <c r="L313" s="219"/>
      <c r="M313" s="219"/>
      <c r="N313" s="219"/>
      <c r="O313" s="219"/>
      <c r="P313" s="219"/>
      <c r="Q313" s="219"/>
      <c r="R313" s="219"/>
      <c r="S313" s="219"/>
      <c r="T313" s="219"/>
      <c r="U313" s="219"/>
      <c r="V313" s="219"/>
      <c r="W313" s="219"/>
      <c r="X313" s="219"/>
      <c r="Y313" s="219"/>
      <c r="Z313" s="219"/>
      <c r="AA313" s="219"/>
      <c r="AB313" s="219"/>
      <c r="AC313" s="219"/>
      <c r="AD313" s="219"/>
      <c r="AE313" s="219"/>
      <c r="AF313" s="219"/>
      <c r="AG313" s="219"/>
      <c r="AH313" s="219"/>
      <c r="AI313" s="219"/>
      <c r="AJ313" s="219"/>
      <c r="AK313" s="219"/>
      <c r="AL313" s="219"/>
      <c r="AM313" s="219"/>
      <c r="AN313" s="219"/>
      <c r="AO313" s="219"/>
      <c r="AP313" s="219"/>
      <c r="AQ313" s="219"/>
      <c r="AR313" s="219"/>
      <c r="AS313" s="219"/>
      <c r="AT313" s="219"/>
      <c r="AU313" s="219"/>
      <c r="AV313" s="219"/>
      <c r="AW313" s="219"/>
      <c r="AX313" s="219"/>
      <c r="AY313" s="219"/>
      <c r="AZ313" s="219"/>
      <c r="BA313" s="219"/>
      <c r="BB313" s="219"/>
      <c r="BC313" s="219"/>
      <c r="BD313" s="219"/>
      <c r="BE313" s="219"/>
      <c r="BF313" s="219"/>
      <c r="BG313" s="219"/>
      <c r="BH313" s="219"/>
      <c r="BI313" s="219"/>
      <c r="BJ313" s="219"/>
      <c r="BK313" s="219"/>
      <c r="BL313" s="219"/>
      <c r="BM313" s="219"/>
      <c r="BN313" s="219"/>
      <c r="BO313" s="219"/>
      <c r="BP313" s="219"/>
      <c r="BQ313" s="219"/>
      <c r="BR313" s="219"/>
      <c r="BS313" s="219"/>
      <c r="BT313" s="219"/>
      <c r="BU313" s="219"/>
      <c r="BV313" s="219"/>
      <c r="BW313" s="219"/>
      <c r="BX313" s="219"/>
      <c r="BY313" s="219"/>
      <c r="BZ313" s="219"/>
      <c r="CA313" s="219"/>
      <c r="CB313" s="219"/>
      <c r="CC313" s="219"/>
      <c r="CD313" s="219"/>
      <c r="CE313" s="219"/>
      <c r="CF313" s="219"/>
      <c r="CG313" s="219"/>
      <c r="CH313" s="219"/>
      <c r="CI313" s="219"/>
      <c r="CJ313" s="219"/>
      <c r="CK313" s="219"/>
      <c r="CL313" s="219"/>
      <c r="CM313" s="219"/>
      <c r="CN313" s="219"/>
      <c r="CO313" s="219"/>
      <c r="CP313" s="219"/>
      <c r="CQ313" s="219"/>
      <c r="CR313" s="219"/>
      <c r="CS313" s="219"/>
      <c r="CT313" s="219"/>
      <c r="CU313" s="219"/>
      <c r="CV313" s="219"/>
      <c r="CW313" s="219"/>
      <c r="CX313" s="219"/>
      <c r="CY313" s="219"/>
      <c r="CZ313" s="219"/>
      <c r="DA313" s="219"/>
      <c r="DB313" s="219"/>
      <c r="DC313" s="219"/>
      <c r="DD313" s="219"/>
      <c r="DE313" s="219"/>
      <c r="DF313" s="219"/>
      <c r="DG313" s="219"/>
      <c r="DH313" s="219"/>
      <c r="DI313" s="219"/>
      <c r="DJ313" s="219"/>
      <c r="DK313" s="219"/>
      <c r="DL313" s="219"/>
      <c r="DM313" s="219"/>
      <c r="DN313" s="219"/>
      <c r="DO313" s="219"/>
      <c r="DP313" s="219"/>
      <c r="DQ313" s="219"/>
      <c r="DR313" s="219"/>
      <c r="DS313" s="219"/>
      <c r="DT313" s="219"/>
      <c r="DU313" s="219"/>
      <c r="DV313" s="219"/>
      <c r="DW313" s="219"/>
      <c r="DX313" s="219"/>
      <c r="DY313" s="219"/>
      <c r="DZ313" s="219"/>
      <c r="EA313" s="219"/>
      <c r="EB313" s="219"/>
      <c r="EC313" s="219"/>
      <c r="ED313" s="219"/>
      <c r="EE313" s="219"/>
      <c r="EF313" s="219"/>
      <c r="EG313" s="219"/>
      <c r="EH313" s="219"/>
      <c r="EI313" s="219"/>
      <c r="EJ313" s="219"/>
      <c r="EK313" s="219"/>
      <c r="EL313" s="219"/>
      <c r="EM313" s="219"/>
      <c r="EN313" s="219"/>
      <c r="EO313" s="219"/>
      <c r="EP313" s="219"/>
      <c r="EQ313" s="219"/>
      <c r="ER313" s="219"/>
      <c r="ES313" s="219"/>
      <c r="ET313" s="219"/>
      <c r="EU313" s="219"/>
      <c r="EV313" s="219"/>
      <c r="EW313" s="219"/>
      <c r="EX313" s="219"/>
      <c r="EY313" s="219"/>
      <c r="EZ313" s="219"/>
      <c r="FA313" s="219"/>
      <c r="FB313" s="219"/>
      <c r="FC313" s="219"/>
      <c r="FD313" s="219"/>
      <c r="FE313" s="219"/>
      <c r="FF313" s="219"/>
      <c r="FG313" s="219"/>
      <c r="FH313" s="219"/>
      <c r="FI313" s="219"/>
      <c r="FJ313" s="219"/>
      <c r="FK313" s="219"/>
      <c r="FL313" s="219"/>
      <c r="FM313" s="219"/>
      <c r="FN313" s="219"/>
      <c r="FO313" s="219"/>
      <c r="FP313" s="219"/>
      <c r="FQ313" s="219"/>
      <c r="FR313" s="219"/>
      <c r="FS313" s="219"/>
      <c r="FT313" s="219"/>
      <c r="FU313" s="219"/>
      <c r="FV313" s="219"/>
      <c r="FW313" s="219"/>
      <c r="FX313" s="219"/>
      <c r="FY313" s="219"/>
      <c r="FZ313" s="219"/>
      <c r="GA313" s="219"/>
      <c r="GB313" s="219"/>
      <c r="GC313" s="219"/>
      <c r="GD313" s="219"/>
      <c r="GE313" s="219"/>
      <c r="GF313" s="219"/>
      <c r="GG313" s="219"/>
      <c r="GH313" s="219"/>
      <c r="GI313" s="219"/>
      <c r="GJ313" s="219"/>
      <c r="GK313" s="219"/>
      <c r="GL313" s="219"/>
      <c r="GM313" s="219"/>
      <c r="GN313" s="219"/>
      <c r="GO313" s="219"/>
      <c r="GP313" s="219"/>
      <c r="GQ313" s="219"/>
      <c r="GR313" s="219"/>
      <c r="GS313" s="219"/>
      <c r="GT313" s="219"/>
      <c r="GU313" s="219"/>
      <c r="GV313" s="219"/>
      <c r="GW313" s="219"/>
      <c r="GX313" s="219"/>
      <c r="GY313" s="219"/>
      <c r="GZ313" s="219"/>
      <c r="HA313" s="219"/>
      <c r="HB313" s="219"/>
      <c r="HC313" s="219"/>
      <c r="HD313" s="219"/>
      <c r="HE313" s="219"/>
      <c r="HF313" s="219"/>
      <c r="HG313" s="219"/>
      <c r="HH313" s="219"/>
      <c r="HI313" s="219"/>
      <c r="HJ313" s="219"/>
      <c r="HK313" s="219"/>
      <c r="HL313" s="219"/>
    </row>
    <row r="314" spans="1:220" s="251" customFormat="1">
      <c r="A314" s="258"/>
      <c r="B314" s="258"/>
      <c r="C314" s="258"/>
      <c r="D314" s="258"/>
      <c r="E314" s="258"/>
      <c r="F314" s="258"/>
      <c r="G314" s="261"/>
      <c r="H314" s="262"/>
      <c r="I314" s="262"/>
      <c r="J314" s="216"/>
      <c r="K314" s="219"/>
      <c r="L314" s="219"/>
      <c r="M314" s="219"/>
      <c r="N314" s="219"/>
      <c r="O314" s="219"/>
      <c r="P314" s="219"/>
      <c r="Q314" s="219"/>
      <c r="R314" s="219"/>
      <c r="S314" s="219"/>
      <c r="T314" s="219"/>
      <c r="U314" s="219"/>
      <c r="V314" s="219"/>
      <c r="W314" s="219"/>
      <c r="X314" s="219"/>
      <c r="Y314" s="219"/>
      <c r="Z314" s="219"/>
      <c r="AA314" s="219"/>
      <c r="AB314" s="219"/>
      <c r="AC314" s="219"/>
      <c r="AD314" s="219"/>
      <c r="AE314" s="219"/>
      <c r="AF314" s="219"/>
      <c r="AG314" s="219"/>
      <c r="AH314" s="219"/>
      <c r="AI314" s="219"/>
      <c r="AJ314" s="219"/>
      <c r="AK314" s="219"/>
      <c r="AL314" s="219"/>
      <c r="AM314" s="219"/>
      <c r="AN314" s="219"/>
      <c r="AO314" s="219"/>
      <c r="AP314" s="219"/>
      <c r="AQ314" s="219"/>
      <c r="AR314" s="219"/>
      <c r="AS314" s="219"/>
      <c r="AT314" s="219"/>
      <c r="AU314" s="219"/>
      <c r="AV314" s="219"/>
      <c r="AW314" s="219"/>
      <c r="AX314" s="219"/>
      <c r="AY314" s="219"/>
      <c r="AZ314" s="219"/>
      <c r="BA314" s="219"/>
      <c r="BB314" s="219"/>
      <c r="BC314" s="219"/>
      <c r="BD314" s="219"/>
      <c r="BE314" s="219"/>
      <c r="BF314" s="219"/>
      <c r="BG314" s="219"/>
      <c r="BH314" s="219"/>
      <c r="BI314" s="219"/>
      <c r="BJ314" s="219"/>
      <c r="BK314" s="219"/>
      <c r="BL314" s="219"/>
      <c r="BM314" s="219"/>
      <c r="BN314" s="219"/>
      <c r="BO314" s="219"/>
      <c r="BP314" s="219"/>
      <c r="BQ314" s="219"/>
      <c r="BR314" s="219"/>
      <c r="BS314" s="219"/>
      <c r="BT314" s="219"/>
      <c r="BU314" s="219"/>
      <c r="BV314" s="219"/>
      <c r="BW314" s="219"/>
      <c r="BX314" s="219"/>
      <c r="BY314" s="219"/>
      <c r="BZ314" s="219"/>
      <c r="CA314" s="219"/>
      <c r="CB314" s="219"/>
      <c r="CC314" s="219"/>
      <c r="CD314" s="219"/>
      <c r="CE314" s="219"/>
      <c r="CF314" s="219"/>
      <c r="CG314" s="219"/>
      <c r="CH314" s="219"/>
      <c r="CI314" s="219"/>
      <c r="CJ314" s="219"/>
      <c r="CK314" s="219"/>
      <c r="CL314" s="219"/>
      <c r="CM314" s="219"/>
      <c r="CN314" s="219"/>
      <c r="CO314" s="219"/>
      <c r="CP314" s="219"/>
      <c r="CQ314" s="219"/>
      <c r="CR314" s="219"/>
      <c r="CS314" s="219"/>
      <c r="CT314" s="219"/>
      <c r="CU314" s="219"/>
      <c r="CV314" s="219"/>
      <c r="CW314" s="219"/>
      <c r="CX314" s="219"/>
      <c r="CY314" s="219"/>
      <c r="CZ314" s="219"/>
      <c r="DA314" s="219"/>
      <c r="DB314" s="219"/>
      <c r="DC314" s="219"/>
      <c r="DD314" s="219"/>
      <c r="DE314" s="219"/>
      <c r="DF314" s="219"/>
      <c r="DG314" s="219"/>
      <c r="DH314" s="219"/>
      <c r="DI314" s="219"/>
      <c r="DJ314" s="219"/>
      <c r="DK314" s="219"/>
      <c r="DL314" s="219"/>
      <c r="DM314" s="219"/>
      <c r="DN314" s="219"/>
      <c r="DO314" s="219"/>
      <c r="DP314" s="219"/>
      <c r="DQ314" s="219"/>
      <c r="DR314" s="219"/>
      <c r="DS314" s="219"/>
      <c r="DT314" s="219"/>
      <c r="DU314" s="219"/>
      <c r="DV314" s="219"/>
      <c r="DW314" s="219"/>
      <c r="DX314" s="219"/>
      <c r="DY314" s="219"/>
      <c r="DZ314" s="219"/>
      <c r="EA314" s="219"/>
      <c r="EB314" s="219"/>
      <c r="EC314" s="219"/>
      <c r="ED314" s="219"/>
      <c r="EE314" s="219"/>
      <c r="EF314" s="219"/>
      <c r="EG314" s="219"/>
      <c r="EH314" s="219"/>
      <c r="EI314" s="219"/>
      <c r="EJ314" s="219"/>
      <c r="EK314" s="219"/>
      <c r="EL314" s="219"/>
      <c r="EM314" s="219"/>
      <c r="EN314" s="219"/>
      <c r="EO314" s="219"/>
      <c r="EP314" s="219"/>
      <c r="EQ314" s="219"/>
      <c r="ER314" s="219"/>
      <c r="ES314" s="219"/>
      <c r="ET314" s="219"/>
      <c r="EU314" s="219"/>
      <c r="EV314" s="219"/>
      <c r="EW314" s="219"/>
      <c r="EX314" s="219"/>
      <c r="EY314" s="219"/>
      <c r="EZ314" s="219"/>
      <c r="FA314" s="219"/>
      <c r="FB314" s="219"/>
      <c r="FC314" s="219"/>
      <c r="FD314" s="219"/>
      <c r="FE314" s="219"/>
      <c r="FF314" s="219"/>
      <c r="FG314" s="219"/>
      <c r="FH314" s="219"/>
      <c r="FI314" s="219"/>
      <c r="FJ314" s="219"/>
      <c r="FK314" s="219"/>
      <c r="FL314" s="219"/>
      <c r="FM314" s="219"/>
      <c r="FN314" s="219"/>
      <c r="FO314" s="219"/>
      <c r="FP314" s="219"/>
      <c r="FQ314" s="219"/>
      <c r="FR314" s="219"/>
      <c r="FS314" s="219"/>
      <c r="FT314" s="219"/>
      <c r="FU314" s="219"/>
      <c r="FV314" s="219"/>
      <c r="FW314" s="219"/>
      <c r="FX314" s="219"/>
      <c r="FY314" s="219"/>
      <c r="FZ314" s="219"/>
      <c r="GA314" s="219"/>
      <c r="GB314" s="219"/>
      <c r="GC314" s="219"/>
      <c r="GD314" s="219"/>
      <c r="GE314" s="219"/>
      <c r="GF314" s="219"/>
      <c r="GG314" s="219"/>
      <c r="GH314" s="219"/>
      <c r="GI314" s="219"/>
      <c r="GJ314" s="219"/>
      <c r="GK314" s="219"/>
      <c r="GL314" s="219"/>
      <c r="GM314" s="219"/>
      <c r="GN314" s="219"/>
      <c r="GO314" s="219"/>
      <c r="GP314" s="219"/>
      <c r="GQ314" s="219"/>
      <c r="GR314" s="219"/>
      <c r="GS314" s="219"/>
      <c r="GT314" s="219"/>
      <c r="GU314" s="219"/>
      <c r="GV314" s="219"/>
      <c r="GW314" s="219"/>
      <c r="GX314" s="219"/>
      <c r="GY314" s="219"/>
      <c r="GZ314" s="219"/>
      <c r="HA314" s="219"/>
      <c r="HB314" s="219"/>
      <c r="HC314" s="219"/>
      <c r="HD314" s="219"/>
      <c r="HE314" s="219"/>
      <c r="HF314" s="219"/>
      <c r="HG314" s="219"/>
      <c r="HH314" s="219"/>
      <c r="HI314" s="219"/>
      <c r="HJ314" s="219"/>
      <c r="HK314" s="219"/>
      <c r="HL314" s="219"/>
    </row>
    <row r="315" spans="1:220" s="251" customFormat="1">
      <c r="A315" s="258"/>
      <c r="B315" s="258"/>
      <c r="C315" s="258"/>
      <c r="D315" s="258"/>
      <c r="E315" s="258"/>
      <c r="F315" s="258"/>
      <c r="G315" s="261"/>
      <c r="H315" s="262"/>
      <c r="I315" s="262"/>
      <c r="J315" s="216"/>
      <c r="K315" s="219"/>
      <c r="L315" s="219"/>
      <c r="M315" s="219"/>
      <c r="N315" s="219"/>
      <c r="O315" s="219"/>
      <c r="P315" s="219"/>
      <c r="Q315" s="219"/>
      <c r="R315" s="219"/>
      <c r="S315" s="219"/>
      <c r="T315" s="219"/>
      <c r="U315" s="219"/>
      <c r="V315" s="219"/>
      <c r="W315" s="219"/>
      <c r="X315" s="219"/>
      <c r="Y315" s="219"/>
      <c r="Z315" s="219"/>
      <c r="AA315" s="219"/>
      <c r="AB315" s="219"/>
      <c r="AC315" s="219"/>
      <c r="AD315" s="219"/>
      <c r="AE315" s="219"/>
      <c r="AF315" s="219"/>
      <c r="AG315" s="219"/>
      <c r="AH315" s="219"/>
      <c r="AI315" s="219"/>
      <c r="AJ315" s="219"/>
      <c r="AK315" s="219"/>
      <c r="AL315" s="219"/>
      <c r="AM315" s="219"/>
      <c r="AN315" s="219"/>
      <c r="AO315" s="219"/>
      <c r="AP315" s="219"/>
      <c r="AQ315" s="219"/>
      <c r="AR315" s="219"/>
      <c r="AS315" s="219"/>
      <c r="AT315" s="219"/>
      <c r="AU315" s="219"/>
      <c r="AV315" s="219"/>
      <c r="AW315" s="219"/>
      <c r="AX315" s="219"/>
      <c r="AY315" s="219"/>
      <c r="AZ315" s="219"/>
      <c r="BA315" s="219"/>
      <c r="BB315" s="219"/>
      <c r="BC315" s="219"/>
      <c r="BD315" s="219"/>
      <c r="BE315" s="219"/>
      <c r="BF315" s="219"/>
      <c r="BG315" s="219"/>
      <c r="BH315" s="219"/>
      <c r="BI315" s="219"/>
      <c r="BJ315" s="219"/>
      <c r="BK315" s="219"/>
      <c r="BL315" s="219"/>
      <c r="BM315" s="219"/>
      <c r="BN315" s="219"/>
      <c r="BO315" s="219"/>
      <c r="BP315" s="219"/>
      <c r="BQ315" s="219"/>
      <c r="BR315" s="219"/>
      <c r="BS315" s="219"/>
      <c r="BT315" s="219"/>
      <c r="BU315" s="219"/>
      <c r="BV315" s="219"/>
      <c r="BW315" s="219"/>
      <c r="BX315" s="219"/>
      <c r="BY315" s="219"/>
      <c r="BZ315" s="219"/>
      <c r="CA315" s="219"/>
      <c r="CB315" s="219"/>
      <c r="CC315" s="219"/>
      <c r="CD315" s="219"/>
      <c r="CE315" s="219"/>
      <c r="CF315" s="219"/>
      <c r="CG315" s="219"/>
      <c r="CH315" s="219"/>
      <c r="CI315" s="219"/>
      <c r="CJ315" s="219"/>
      <c r="CK315" s="219"/>
      <c r="CL315" s="219"/>
      <c r="CM315" s="219"/>
      <c r="CN315" s="219"/>
      <c r="CO315" s="219"/>
      <c r="CP315" s="219"/>
      <c r="CQ315" s="219"/>
      <c r="CR315" s="219"/>
      <c r="CS315" s="219"/>
      <c r="CT315" s="219"/>
      <c r="CU315" s="219"/>
      <c r="CV315" s="219"/>
      <c r="CW315" s="219"/>
      <c r="CX315" s="219"/>
      <c r="CY315" s="219"/>
      <c r="CZ315" s="219"/>
      <c r="DA315" s="219"/>
      <c r="DB315" s="219"/>
      <c r="DC315" s="219"/>
      <c r="DD315" s="219"/>
      <c r="DE315" s="219"/>
      <c r="DF315" s="219"/>
      <c r="DG315" s="219"/>
      <c r="DH315" s="219"/>
      <c r="DI315" s="219"/>
      <c r="DJ315" s="219"/>
      <c r="DK315" s="219"/>
      <c r="DL315" s="219"/>
      <c r="DM315" s="219"/>
      <c r="DN315" s="219"/>
      <c r="DO315" s="219"/>
      <c r="DP315" s="219"/>
      <c r="DQ315" s="219"/>
      <c r="DR315" s="219"/>
      <c r="DS315" s="219"/>
      <c r="DT315" s="219"/>
      <c r="DU315" s="219"/>
      <c r="DV315" s="219"/>
      <c r="DW315" s="219"/>
      <c r="DX315" s="219"/>
      <c r="DY315" s="219"/>
      <c r="DZ315" s="219"/>
      <c r="EA315" s="219"/>
      <c r="EB315" s="219"/>
      <c r="EC315" s="219"/>
      <c r="ED315" s="219"/>
      <c r="EE315" s="219"/>
      <c r="EF315" s="219"/>
      <c r="EG315" s="219"/>
      <c r="EH315" s="219"/>
      <c r="EI315" s="219"/>
      <c r="EJ315" s="219"/>
      <c r="EK315" s="219"/>
      <c r="EL315" s="219"/>
      <c r="EM315" s="219"/>
      <c r="EN315" s="219"/>
      <c r="EO315" s="219"/>
      <c r="EP315" s="219"/>
      <c r="EQ315" s="219"/>
      <c r="ER315" s="219"/>
      <c r="ES315" s="219"/>
      <c r="ET315" s="219"/>
      <c r="EU315" s="219"/>
      <c r="EV315" s="219"/>
      <c r="EW315" s="219"/>
      <c r="EX315" s="219"/>
      <c r="EY315" s="219"/>
      <c r="EZ315" s="219"/>
      <c r="FA315" s="219"/>
      <c r="FB315" s="219"/>
      <c r="FC315" s="219"/>
      <c r="FD315" s="219"/>
      <c r="FE315" s="219"/>
      <c r="FF315" s="219"/>
      <c r="FG315" s="219"/>
      <c r="FH315" s="219"/>
      <c r="FI315" s="219"/>
      <c r="FJ315" s="219"/>
      <c r="FK315" s="219"/>
      <c r="FL315" s="219"/>
      <c r="FM315" s="219"/>
      <c r="FN315" s="219"/>
      <c r="FO315" s="219"/>
      <c r="FP315" s="219"/>
      <c r="FQ315" s="219"/>
      <c r="FR315" s="219"/>
      <c r="FS315" s="219"/>
      <c r="FT315" s="219"/>
      <c r="FU315" s="219"/>
      <c r="FV315" s="219"/>
      <c r="FW315" s="219"/>
      <c r="FX315" s="219"/>
      <c r="FY315" s="219"/>
      <c r="FZ315" s="219"/>
      <c r="GA315" s="219"/>
      <c r="GB315" s="219"/>
      <c r="GC315" s="219"/>
      <c r="GD315" s="219"/>
      <c r="GE315" s="219"/>
      <c r="GF315" s="219"/>
      <c r="GG315" s="219"/>
      <c r="GH315" s="219"/>
      <c r="GI315" s="219"/>
      <c r="GJ315" s="219"/>
      <c r="GK315" s="219"/>
      <c r="GL315" s="219"/>
      <c r="GM315" s="219"/>
      <c r="GN315" s="219"/>
      <c r="GO315" s="219"/>
      <c r="GP315" s="219"/>
      <c r="GQ315" s="219"/>
      <c r="GR315" s="219"/>
      <c r="GS315" s="219"/>
      <c r="GT315" s="219"/>
      <c r="GU315" s="219"/>
      <c r="GV315" s="219"/>
      <c r="GW315" s="219"/>
      <c r="GX315" s="219"/>
      <c r="GY315" s="219"/>
      <c r="GZ315" s="219"/>
      <c r="HA315" s="219"/>
      <c r="HB315" s="219"/>
      <c r="HC315" s="219"/>
      <c r="HD315" s="219"/>
      <c r="HE315" s="219"/>
      <c r="HF315" s="219"/>
      <c r="HG315" s="219"/>
      <c r="HH315" s="219"/>
      <c r="HI315" s="219"/>
      <c r="HJ315" s="219"/>
      <c r="HK315" s="219"/>
      <c r="HL315" s="219"/>
    </row>
    <row r="316" spans="1:220" s="251" customFormat="1">
      <c r="A316" s="258"/>
      <c r="B316" s="258"/>
      <c r="C316" s="258"/>
      <c r="D316" s="258"/>
      <c r="E316" s="258"/>
      <c r="F316" s="258"/>
      <c r="G316" s="261"/>
      <c r="H316" s="262"/>
      <c r="I316" s="262"/>
      <c r="J316" s="216"/>
      <c r="K316" s="219"/>
      <c r="L316" s="219"/>
      <c r="M316" s="219"/>
      <c r="N316" s="219"/>
      <c r="O316" s="219"/>
      <c r="P316" s="219"/>
      <c r="Q316" s="219"/>
      <c r="R316" s="219"/>
      <c r="S316" s="219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19"/>
      <c r="AI316" s="219"/>
      <c r="AJ316" s="219"/>
      <c r="AK316" s="219"/>
      <c r="AL316" s="219"/>
      <c r="AM316" s="219"/>
      <c r="AN316" s="219"/>
      <c r="AO316" s="219"/>
      <c r="AP316" s="219"/>
      <c r="AQ316" s="219"/>
      <c r="AR316" s="219"/>
      <c r="AS316" s="219"/>
      <c r="AT316" s="219"/>
      <c r="AU316" s="219"/>
      <c r="AV316" s="219"/>
      <c r="AW316" s="219"/>
      <c r="AX316" s="219"/>
      <c r="AY316" s="219"/>
      <c r="AZ316" s="219"/>
      <c r="BA316" s="219"/>
      <c r="BB316" s="219"/>
      <c r="BC316" s="219"/>
      <c r="BD316" s="219"/>
      <c r="BE316" s="219"/>
      <c r="BF316" s="219"/>
      <c r="BG316" s="219"/>
      <c r="BH316" s="219"/>
      <c r="BI316" s="219"/>
      <c r="BJ316" s="219"/>
      <c r="BK316" s="219"/>
      <c r="BL316" s="219"/>
      <c r="BM316" s="219"/>
      <c r="BN316" s="219"/>
      <c r="BO316" s="219"/>
      <c r="BP316" s="219"/>
      <c r="BQ316" s="219"/>
      <c r="BR316" s="219"/>
      <c r="BS316" s="219"/>
      <c r="BT316" s="219"/>
      <c r="BU316" s="219"/>
      <c r="BV316" s="219"/>
      <c r="BW316" s="219"/>
      <c r="BX316" s="219"/>
      <c r="BY316" s="219"/>
      <c r="BZ316" s="219"/>
      <c r="CA316" s="219"/>
      <c r="CB316" s="219"/>
      <c r="CC316" s="219"/>
      <c r="CD316" s="219"/>
      <c r="CE316" s="219"/>
      <c r="CF316" s="219"/>
      <c r="CG316" s="219"/>
      <c r="CH316" s="219"/>
      <c r="CI316" s="219"/>
      <c r="CJ316" s="219"/>
      <c r="CK316" s="219"/>
      <c r="CL316" s="219"/>
      <c r="CM316" s="219"/>
      <c r="CN316" s="219"/>
      <c r="CO316" s="219"/>
      <c r="CP316" s="219"/>
      <c r="CQ316" s="219"/>
      <c r="CR316" s="219"/>
      <c r="CS316" s="219"/>
      <c r="CT316" s="219"/>
      <c r="CU316" s="219"/>
      <c r="CV316" s="219"/>
      <c r="CW316" s="219"/>
      <c r="CX316" s="219"/>
      <c r="CY316" s="219"/>
      <c r="CZ316" s="219"/>
      <c r="DA316" s="219"/>
      <c r="DB316" s="219"/>
      <c r="DC316" s="219"/>
      <c r="DD316" s="219"/>
      <c r="DE316" s="219"/>
      <c r="DF316" s="219"/>
      <c r="DG316" s="219"/>
      <c r="DH316" s="219"/>
      <c r="DI316" s="219"/>
      <c r="DJ316" s="219"/>
      <c r="DK316" s="219"/>
      <c r="DL316" s="219"/>
      <c r="DM316" s="219"/>
      <c r="DN316" s="219"/>
      <c r="DO316" s="219"/>
      <c r="DP316" s="219"/>
      <c r="DQ316" s="219"/>
      <c r="DR316" s="219"/>
      <c r="DS316" s="219"/>
      <c r="DT316" s="219"/>
      <c r="DU316" s="219"/>
      <c r="DV316" s="219"/>
      <c r="DW316" s="219"/>
      <c r="DX316" s="219"/>
      <c r="DY316" s="219"/>
      <c r="DZ316" s="219"/>
      <c r="EA316" s="219"/>
      <c r="EB316" s="219"/>
      <c r="EC316" s="219"/>
      <c r="ED316" s="219"/>
      <c r="EE316" s="219"/>
      <c r="EF316" s="219"/>
      <c r="EG316" s="219"/>
      <c r="EH316" s="219"/>
      <c r="EI316" s="219"/>
      <c r="EJ316" s="219"/>
      <c r="EK316" s="219"/>
      <c r="EL316" s="219"/>
      <c r="EM316" s="219"/>
      <c r="EN316" s="219"/>
      <c r="EO316" s="219"/>
      <c r="EP316" s="219"/>
      <c r="EQ316" s="219"/>
      <c r="ER316" s="219"/>
      <c r="ES316" s="219"/>
      <c r="ET316" s="219"/>
      <c r="EU316" s="219"/>
      <c r="EV316" s="219"/>
      <c r="EW316" s="219"/>
      <c r="EX316" s="219"/>
      <c r="EY316" s="219"/>
      <c r="EZ316" s="219"/>
      <c r="FA316" s="219"/>
      <c r="FB316" s="219"/>
      <c r="FC316" s="219"/>
      <c r="FD316" s="219"/>
      <c r="FE316" s="219"/>
      <c r="FF316" s="219"/>
      <c r="FG316" s="219"/>
      <c r="FH316" s="219"/>
      <c r="FI316" s="219"/>
      <c r="FJ316" s="219"/>
      <c r="FK316" s="219"/>
      <c r="FL316" s="219"/>
      <c r="FM316" s="219"/>
      <c r="FN316" s="219"/>
      <c r="FO316" s="219"/>
      <c r="FP316" s="219"/>
      <c r="FQ316" s="219"/>
      <c r="FR316" s="219"/>
      <c r="FS316" s="219"/>
      <c r="FT316" s="219"/>
      <c r="FU316" s="219"/>
      <c r="FV316" s="219"/>
      <c r="FW316" s="219"/>
      <c r="FX316" s="219"/>
      <c r="FY316" s="219"/>
      <c r="FZ316" s="219"/>
      <c r="GA316" s="219"/>
      <c r="GB316" s="219"/>
      <c r="GC316" s="219"/>
      <c r="GD316" s="219"/>
      <c r="GE316" s="219"/>
      <c r="GF316" s="219"/>
      <c r="GG316" s="219"/>
      <c r="GH316" s="219"/>
      <c r="GI316" s="219"/>
      <c r="GJ316" s="219"/>
      <c r="GK316" s="219"/>
      <c r="GL316" s="219"/>
      <c r="GM316" s="219"/>
      <c r="GN316" s="219"/>
      <c r="GO316" s="219"/>
      <c r="GP316" s="219"/>
      <c r="GQ316" s="219"/>
      <c r="GR316" s="219"/>
      <c r="GS316" s="219"/>
      <c r="GT316" s="219"/>
      <c r="GU316" s="219"/>
      <c r="GV316" s="219"/>
      <c r="GW316" s="219"/>
      <c r="GX316" s="219"/>
      <c r="GY316" s="219"/>
      <c r="GZ316" s="219"/>
      <c r="HA316" s="219"/>
      <c r="HB316" s="219"/>
      <c r="HC316" s="219"/>
      <c r="HD316" s="219"/>
      <c r="HE316" s="219"/>
      <c r="HF316" s="219"/>
      <c r="HG316" s="219"/>
      <c r="HH316" s="219"/>
      <c r="HI316" s="219"/>
      <c r="HJ316" s="219"/>
      <c r="HK316" s="219"/>
      <c r="HL316" s="219"/>
    </row>
    <row r="317" spans="1:220" s="251" customFormat="1">
      <c r="A317" s="258"/>
      <c r="B317" s="258"/>
      <c r="C317" s="258"/>
      <c r="D317" s="258"/>
      <c r="E317" s="258"/>
      <c r="F317" s="258"/>
      <c r="G317" s="261"/>
      <c r="H317" s="262"/>
      <c r="I317" s="262"/>
      <c r="J317" s="216"/>
      <c r="K317" s="219"/>
      <c r="L317" s="219"/>
      <c r="M317" s="219"/>
      <c r="N317" s="219"/>
      <c r="O317" s="219"/>
      <c r="P317" s="219"/>
      <c r="Q317" s="219"/>
      <c r="R317" s="219"/>
      <c r="S317" s="219"/>
      <c r="T317" s="219"/>
      <c r="U317" s="219"/>
      <c r="V317" s="219"/>
      <c r="W317" s="219"/>
      <c r="X317" s="219"/>
      <c r="Y317" s="219"/>
      <c r="Z317" s="219"/>
      <c r="AA317" s="219"/>
      <c r="AB317" s="219"/>
      <c r="AC317" s="219"/>
      <c r="AD317" s="219"/>
      <c r="AE317" s="219"/>
      <c r="AF317" s="219"/>
      <c r="AG317" s="219"/>
      <c r="AH317" s="219"/>
      <c r="AI317" s="219"/>
      <c r="AJ317" s="219"/>
      <c r="AK317" s="219"/>
      <c r="AL317" s="219"/>
      <c r="AM317" s="219"/>
      <c r="AN317" s="219"/>
      <c r="AO317" s="219"/>
      <c r="AP317" s="219"/>
      <c r="AQ317" s="219"/>
      <c r="AR317" s="219"/>
      <c r="AS317" s="219"/>
      <c r="AT317" s="219"/>
      <c r="AU317" s="219"/>
      <c r="AV317" s="219"/>
      <c r="AW317" s="219"/>
      <c r="AX317" s="219"/>
      <c r="AY317" s="219"/>
      <c r="AZ317" s="219"/>
      <c r="BA317" s="219"/>
      <c r="BB317" s="219"/>
      <c r="BC317" s="219"/>
      <c r="BD317" s="219"/>
      <c r="BE317" s="219"/>
      <c r="BF317" s="219"/>
      <c r="BG317" s="219"/>
      <c r="BH317" s="219"/>
      <c r="BI317" s="219"/>
      <c r="BJ317" s="219"/>
      <c r="BK317" s="219"/>
      <c r="BL317" s="219"/>
      <c r="BM317" s="219"/>
      <c r="BN317" s="219"/>
      <c r="BO317" s="219"/>
      <c r="BP317" s="219"/>
      <c r="BQ317" s="219"/>
      <c r="BR317" s="219"/>
      <c r="BS317" s="219"/>
      <c r="BT317" s="219"/>
      <c r="BU317" s="219"/>
      <c r="BV317" s="219"/>
      <c r="BW317" s="219"/>
      <c r="BX317" s="219"/>
      <c r="BY317" s="219"/>
      <c r="BZ317" s="219"/>
      <c r="CA317" s="219"/>
      <c r="CB317" s="219"/>
      <c r="CC317" s="219"/>
      <c r="CD317" s="219"/>
      <c r="CE317" s="219"/>
      <c r="CF317" s="219"/>
      <c r="CG317" s="219"/>
      <c r="CH317" s="219"/>
      <c r="CI317" s="219"/>
      <c r="CJ317" s="219"/>
      <c r="CK317" s="219"/>
      <c r="CL317" s="219"/>
      <c r="CM317" s="219"/>
      <c r="CN317" s="219"/>
      <c r="CO317" s="219"/>
      <c r="CP317" s="219"/>
      <c r="CQ317" s="219"/>
      <c r="CR317" s="219"/>
      <c r="CS317" s="219"/>
      <c r="CT317" s="219"/>
      <c r="CU317" s="219"/>
      <c r="CV317" s="219"/>
      <c r="CW317" s="219"/>
      <c r="CX317" s="219"/>
      <c r="CY317" s="219"/>
      <c r="CZ317" s="219"/>
      <c r="DA317" s="219"/>
      <c r="DB317" s="219"/>
      <c r="DC317" s="219"/>
      <c r="DD317" s="219"/>
      <c r="DE317" s="219"/>
      <c r="DF317" s="219"/>
      <c r="DG317" s="219"/>
      <c r="DH317" s="219"/>
      <c r="DI317" s="219"/>
      <c r="DJ317" s="219"/>
      <c r="DK317" s="219"/>
      <c r="DL317" s="219"/>
      <c r="DM317" s="219"/>
      <c r="DN317" s="219"/>
      <c r="DO317" s="219"/>
      <c r="DP317" s="219"/>
      <c r="DQ317" s="219"/>
      <c r="DR317" s="219"/>
      <c r="DS317" s="219"/>
      <c r="DT317" s="219"/>
      <c r="DU317" s="219"/>
      <c r="DV317" s="219"/>
      <c r="DW317" s="219"/>
      <c r="DX317" s="219"/>
      <c r="DY317" s="219"/>
      <c r="DZ317" s="219"/>
      <c r="EA317" s="219"/>
      <c r="EB317" s="219"/>
      <c r="EC317" s="219"/>
      <c r="ED317" s="219"/>
      <c r="EE317" s="219"/>
      <c r="EF317" s="219"/>
      <c r="EG317" s="219"/>
      <c r="EH317" s="219"/>
      <c r="EI317" s="219"/>
      <c r="EJ317" s="219"/>
      <c r="EK317" s="219"/>
      <c r="EL317" s="219"/>
      <c r="EM317" s="219"/>
      <c r="EN317" s="219"/>
      <c r="EO317" s="219"/>
      <c r="EP317" s="219"/>
      <c r="EQ317" s="219"/>
      <c r="ER317" s="219"/>
      <c r="ES317" s="219"/>
      <c r="ET317" s="219"/>
      <c r="EU317" s="219"/>
      <c r="EV317" s="219"/>
      <c r="EW317" s="219"/>
      <c r="EX317" s="219"/>
      <c r="EY317" s="219"/>
      <c r="EZ317" s="219"/>
      <c r="FA317" s="219"/>
      <c r="FB317" s="219"/>
      <c r="FC317" s="219"/>
      <c r="FD317" s="219"/>
      <c r="FE317" s="219"/>
      <c r="FF317" s="219"/>
      <c r="FG317" s="219"/>
      <c r="FH317" s="219"/>
      <c r="FI317" s="219"/>
      <c r="FJ317" s="219"/>
      <c r="FK317" s="219"/>
      <c r="FL317" s="219"/>
      <c r="FM317" s="219"/>
      <c r="FN317" s="219"/>
      <c r="FO317" s="219"/>
      <c r="FP317" s="219"/>
      <c r="FQ317" s="219"/>
      <c r="FR317" s="219"/>
      <c r="FS317" s="219"/>
      <c r="FT317" s="219"/>
      <c r="FU317" s="219"/>
      <c r="FV317" s="219"/>
      <c r="FW317" s="219"/>
      <c r="FX317" s="219"/>
      <c r="FY317" s="219"/>
      <c r="FZ317" s="219"/>
      <c r="GA317" s="219"/>
      <c r="GB317" s="219"/>
      <c r="GC317" s="219"/>
      <c r="GD317" s="219"/>
      <c r="GE317" s="219"/>
      <c r="GF317" s="219"/>
      <c r="GG317" s="219"/>
      <c r="GH317" s="219"/>
      <c r="GI317" s="219"/>
      <c r="GJ317" s="219"/>
      <c r="GK317" s="219"/>
      <c r="GL317" s="219"/>
      <c r="GM317" s="219"/>
      <c r="GN317" s="219"/>
      <c r="GO317" s="219"/>
      <c r="GP317" s="219"/>
      <c r="GQ317" s="219"/>
      <c r="GR317" s="219"/>
      <c r="GS317" s="219"/>
      <c r="GT317" s="219"/>
      <c r="GU317" s="219"/>
      <c r="GV317" s="219"/>
      <c r="GW317" s="219"/>
      <c r="GX317" s="219"/>
      <c r="GY317" s="219"/>
      <c r="GZ317" s="219"/>
      <c r="HA317" s="219"/>
      <c r="HB317" s="219"/>
      <c r="HC317" s="219"/>
      <c r="HD317" s="219"/>
      <c r="HE317" s="219"/>
      <c r="HF317" s="219"/>
      <c r="HG317" s="219"/>
      <c r="HH317" s="219"/>
      <c r="HI317" s="219"/>
      <c r="HJ317" s="219"/>
      <c r="HK317" s="219"/>
      <c r="HL317" s="219"/>
    </row>
    <row r="318" spans="1:220" s="251" customFormat="1">
      <c r="A318" s="258"/>
      <c r="B318" s="258"/>
      <c r="C318" s="258"/>
      <c r="D318" s="258"/>
      <c r="E318" s="258"/>
      <c r="F318" s="258"/>
      <c r="G318" s="261"/>
      <c r="H318" s="262"/>
      <c r="I318" s="262"/>
      <c r="J318" s="216"/>
      <c r="K318" s="219"/>
      <c r="L318" s="219"/>
      <c r="M318" s="219"/>
      <c r="N318" s="219"/>
      <c r="O318" s="219"/>
      <c r="P318" s="219"/>
      <c r="Q318" s="219"/>
      <c r="R318" s="219"/>
      <c r="S318" s="219"/>
      <c r="T318" s="219"/>
      <c r="U318" s="219"/>
      <c r="V318" s="219"/>
      <c r="W318" s="219"/>
      <c r="X318" s="219"/>
      <c r="Y318" s="219"/>
      <c r="Z318" s="219"/>
      <c r="AA318" s="219"/>
      <c r="AB318" s="219"/>
      <c r="AC318" s="219"/>
      <c r="AD318" s="219"/>
      <c r="AE318" s="219"/>
      <c r="AF318" s="219"/>
      <c r="AG318" s="219"/>
      <c r="AH318" s="219"/>
      <c r="AI318" s="219"/>
      <c r="AJ318" s="219"/>
      <c r="AK318" s="219"/>
      <c r="AL318" s="219"/>
      <c r="AM318" s="219"/>
      <c r="AN318" s="219"/>
      <c r="AO318" s="219"/>
      <c r="AP318" s="219"/>
      <c r="AQ318" s="219"/>
      <c r="AR318" s="219"/>
      <c r="AS318" s="219"/>
      <c r="AT318" s="219"/>
      <c r="AU318" s="219"/>
      <c r="AV318" s="219"/>
      <c r="AW318" s="219"/>
      <c r="AX318" s="219"/>
      <c r="AY318" s="219"/>
      <c r="AZ318" s="219"/>
      <c r="BA318" s="219"/>
      <c r="BB318" s="219"/>
      <c r="BC318" s="219"/>
      <c r="BD318" s="219"/>
      <c r="BE318" s="219"/>
      <c r="BF318" s="219"/>
      <c r="BG318" s="219"/>
      <c r="BH318" s="219"/>
      <c r="BI318" s="219"/>
      <c r="BJ318" s="219"/>
      <c r="BK318" s="219"/>
      <c r="BL318" s="219"/>
      <c r="BM318" s="219"/>
      <c r="BN318" s="219"/>
      <c r="BO318" s="219"/>
      <c r="BP318" s="219"/>
      <c r="BQ318" s="219"/>
      <c r="BR318" s="219"/>
      <c r="BS318" s="219"/>
      <c r="BT318" s="219"/>
      <c r="BU318" s="219"/>
      <c r="BV318" s="219"/>
      <c r="BW318" s="219"/>
      <c r="BX318" s="219"/>
      <c r="BY318" s="219"/>
      <c r="BZ318" s="219"/>
      <c r="CA318" s="219"/>
      <c r="CB318" s="219"/>
      <c r="CC318" s="219"/>
      <c r="CD318" s="219"/>
      <c r="CE318" s="219"/>
      <c r="CF318" s="219"/>
      <c r="CG318" s="219"/>
      <c r="CH318" s="219"/>
      <c r="CI318" s="219"/>
      <c r="CJ318" s="219"/>
      <c r="CK318" s="219"/>
      <c r="CL318" s="219"/>
      <c r="CM318" s="219"/>
      <c r="CN318" s="219"/>
      <c r="CO318" s="219"/>
      <c r="CP318" s="219"/>
      <c r="CQ318" s="219"/>
      <c r="CR318" s="219"/>
      <c r="CS318" s="219"/>
      <c r="CT318" s="219"/>
      <c r="CU318" s="219"/>
      <c r="CV318" s="219"/>
      <c r="CW318" s="219"/>
      <c r="CX318" s="219"/>
      <c r="CY318" s="219"/>
      <c r="CZ318" s="219"/>
      <c r="DA318" s="219"/>
      <c r="DB318" s="219"/>
      <c r="DC318" s="219"/>
      <c r="DD318" s="219"/>
      <c r="DE318" s="219"/>
      <c r="DF318" s="219"/>
      <c r="DG318" s="219"/>
      <c r="DH318" s="219"/>
      <c r="DI318" s="219"/>
      <c r="DJ318" s="219"/>
      <c r="DK318" s="219"/>
      <c r="DL318" s="219"/>
      <c r="DM318" s="219"/>
      <c r="DN318" s="219"/>
      <c r="DO318" s="219"/>
      <c r="DP318" s="219"/>
      <c r="DQ318" s="219"/>
      <c r="DR318" s="219"/>
      <c r="DS318" s="219"/>
      <c r="DT318" s="219"/>
      <c r="DU318" s="219"/>
      <c r="DV318" s="219"/>
      <c r="DW318" s="219"/>
      <c r="DX318" s="219"/>
      <c r="DY318" s="219"/>
      <c r="DZ318" s="219"/>
      <c r="EA318" s="219"/>
      <c r="EB318" s="219"/>
      <c r="EC318" s="219"/>
      <c r="ED318" s="219"/>
      <c r="EE318" s="219"/>
      <c r="EF318" s="219"/>
      <c r="EG318" s="219"/>
      <c r="EH318" s="219"/>
      <c r="EI318" s="219"/>
      <c r="EJ318" s="219"/>
      <c r="EK318" s="219"/>
      <c r="EL318" s="219"/>
      <c r="EM318" s="219"/>
      <c r="EN318" s="219"/>
      <c r="EO318" s="219"/>
      <c r="EP318" s="219"/>
      <c r="EQ318" s="219"/>
      <c r="ER318" s="219"/>
      <c r="ES318" s="219"/>
      <c r="ET318" s="219"/>
      <c r="EU318" s="219"/>
      <c r="EV318" s="219"/>
      <c r="EW318" s="219"/>
      <c r="EX318" s="219"/>
      <c r="EY318" s="219"/>
      <c r="EZ318" s="219"/>
      <c r="FA318" s="219"/>
      <c r="FB318" s="219"/>
      <c r="FC318" s="219"/>
      <c r="FD318" s="219"/>
      <c r="FE318" s="219"/>
      <c r="FF318" s="219"/>
      <c r="FG318" s="219"/>
      <c r="FH318" s="219"/>
      <c r="FI318" s="219"/>
      <c r="FJ318" s="219"/>
      <c r="FK318" s="219"/>
      <c r="FL318" s="219"/>
      <c r="FM318" s="219"/>
      <c r="FN318" s="219"/>
      <c r="FO318" s="219"/>
      <c r="FP318" s="219"/>
      <c r="FQ318" s="219"/>
      <c r="FR318" s="219"/>
      <c r="FS318" s="219"/>
      <c r="FT318" s="219"/>
      <c r="FU318" s="219"/>
      <c r="FV318" s="219"/>
      <c r="FW318" s="219"/>
      <c r="FX318" s="219"/>
      <c r="FY318" s="219"/>
      <c r="FZ318" s="219"/>
      <c r="GA318" s="219"/>
      <c r="GB318" s="219"/>
      <c r="GC318" s="219"/>
      <c r="GD318" s="219"/>
      <c r="GE318" s="219"/>
      <c r="GF318" s="219"/>
      <c r="GG318" s="219"/>
      <c r="GH318" s="219"/>
      <c r="GI318" s="219"/>
      <c r="GJ318" s="219"/>
      <c r="GK318" s="219"/>
      <c r="GL318" s="219"/>
      <c r="GM318" s="219"/>
      <c r="GN318" s="219"/>
      <c r="GO318" s="219"/>
      <c r="GP318" s="219"/>
      <c r="GQ318" s="219"/>
      <c r="GR318" s="219"/>
      <c r="GS318" s="219"/>
      <c r="GT318" s="219"/>
      <c r="GU318" s="219"/>
      <c r="GV318" s="219"/>
      <c r="GW318" s="219"/>
      <c r="GX318" s="219"/>
      <c r="GY318" s="219"/>
      <c r="GZ318" s="219"/>
      <c r="HA318" s="219"/>
      <c r="HB318" s="219"/>
      <c r="HC318" s="219"/>
      <c r="HD318" s="219"/>
      <c r="HE318" s="219"/>
      <c r="HF318" s="219"/>
      <c r="HG318" s="219"/>
      <c r="HH318" s="219"/>
      <c r="HI318" s="219"/>
      <c r="HJ318" s="219"/>
      <c r="HK318" s="219"/>
      <c r="HL318" s="219"/>
    </row>
    <row r="319" spans="1:220" s="251" customFormat="1">
      <c r="A319" s="258"/>
      <c r="B319" s="258"/>
      <c r="C319" s="258"/>
      <c r="D319" s="258"/>
      <c r="E319" s="258"/>
      <c r="F319" s="258"/>
      <c r="G319" s="261"/>
      <c r="H319" s="262"/>
      <c r="I319" s="262"/>
      <c r="J319" s="216"/>
      <c r="K319" s="219"/>
      <c r="L319" s="219"/>
      <c r="M319" s="219"/>
      <c r="N319" s="219"/>
      <c r="O319" s="219"/>
      <c r="P319" s="219"/>
      <c r="Q319" s="219"/>
      <c r="R319" s="219"/>
      <c r="S319" s="219"/>
      <c r="T319" s="219"/>
      <c r="U319" s="219"/>
      <c r="V319" s="219"/>
      <c r="W319" s="219"/>
      <c r="X319" s="219"/>
      <c r="Y319" s="219"/>
      <c r="Z319" s="219"/>
      <c r="AA319" s="219"/>
      <c r="AB319" s="219"/>
      <c r="AC319" s="219"/>
      <c r="AD319" s="219"/>
      <c r="AE319" s="219"/>
      <c r="AF319" s="219"/>
      <c r="AG319" s="219"/>
      <c r="AH319" s="219"/>
      <c r="AI319" s="219"/>
      <c r="AJ319" s="219"/>
      <c r="AK319" s="219"/>
      <c r="AL319" s="219"/>
      <c r="AM319" s="219"/>
      <c r="AN319" s="219"/>
      <c r="AO319" s="219"/>
      <c r="AP319" s="219"/>
      <c r="AQ319" s="219"/>
      <c r="AR319" s="219"/>
      <c r="AS319" s="219"/>
      <c r="AT319" s="219"/>
      <c r="AU319" s="219"/>
      <c r="AV319" s="219"/>
      <c r="AW319" s="219"/>
      <c r="AX319" s="219"/>
      <c r="AY319" s="219"/>
      <c r="AZ319" s="219"/>
      <c r="BA319" s="219"/>
      <c r="BB319" s="219"/>
      <c r="BC319" s="219"/>
      <c r="BD319" s="219"/>
      <c r="BE319" s="219"/>
      <c r="BF319" s="219"/>
      <c r="BG319" s="219"/>
      <c r="BH319" s="219"/>
      <c r="BI319" s="219"/>
      <c r="BJ319" s="219"/>
      <c r="BK319" s="219"/>
      <c r="BL319" s="219"/>
      <c r="BM319" s="219"/>
      <c r="BN319" s="219"/>
      <c r="BO319" s="219"/>
      <c r="BP319" s="219"/>
      <c r="BQ319" s="219"/>
      <c r="BR319" s="219"/>
      <c r="BS319" s="219"/>
      <c r="BT319" s="219"/>
      <c r="BU319" s="219"/>
      <c r="BV319" s="219"/>
      <c r="BW319" s="219"/>
      <c r="BX319" s="219"/>
      <c r="BY319" s="219"/>
      <c r="BZ319" s="219"/>
      <c r="CA319" s="219"/>
      <c r="CB319" s="219"/>
      <c r="CC319" s="219"/>
      <c r="CD319" s="219"/>
      <c r="CE319" s="219"/>
      <c r="CF319" s="219"/>
      <c r="CG319" s="219"/>
      <c r="CH319" s="219"/>
      <c r="CI319" s="219"/>
      <c r="CJ319" s="219"/>
      <c r="CK319" s="219"/>
      <c r="CL319" s="219"/>
      <c r="CM319" s="219"/>
      <c r="CN319" s="219"/>
      <c r="CO319" s="219"/>
      <c r="CP319" s="219"/>
      <c r="CQ319" s="219"/>
      <c r="CR319" s="219"/>
      <c r="CS319" s="219"/>
      <c r="CT319" s="219"/>
      <c r="CU319" s="219"/>
      <c r="CV319" s="219"/>
      <c r="CW319" s="219"/>
      <c r="CX319" s="219"/>
      <c r="CY319" s="219"/>
      <c r="CZ319" s="219"/>
      <c r="DA319" s="219"/>
      <c r="DB319" s="219"/>
      <c r="DC319" s="219"/>
      <c r="DD319" s="219"/>
      <c r="DE319" s="219"/>
      <c r="DF319" s="219"/>
      <c r="DG319" s="219"/>
      <c r="DH319" s="219"/>
      <c r="DI319" s="219"/>
      <c r="DJ319" s="219"/>
      <c r="DK319" s="219"/>
      <c r="DL319" s="219"/>
      <c r="DM319" s="219"/>
      <c r="DN319" s="219"/>
      <c r="DO319" s="219"/>
      <c r="DP319" s="219"/>
      <c r="DQ319" s="219"/>
      <c r="DR319" s="219"/>
      <c r="DS319" s="219"/>
      <c r="DT319" s="219"/>
      <c r="DU319" s="219"/>
      <c r="DV319" s="219"/>
      <c r="DW319" s="219"/>
      <c r="DX319" s="219"/>
      <c r="DY319" s="219"/>
      <c r="DZ319" s="219"/>
      <c r="EA319" s="219"/>
      <c r="EB319" s="219"/>
      <c r="EC319" s="219"/>
      <c r="ED319" s="219"/>
      <c r="EE319" s="219"/>
      <c r="EF319" s="219"/>
      <c r="EG319" s="219"/>
      <c r="EH319" s="219"/>
      <c r="EI319" s="219"/>
      <c r="EJ319" s="219"/>
      <c r="EK319" s="219"/>
      <c r="EL319" s="219"/>
      <c r="EM319" s="219"/>
      <c r="EN319" s="219"/>
      <c r="EO319" s="219"/>
      <c r="EP319" s="219"/>
      <c r="EQ319" s="219"/>
      <c r="ER319" s="219"/>
      <c r="ES319" s="219"/>
      <c r="ET319" s="219"/>
      <c r="EU319" s="219"/>
      <c r="EV319" s="219"/>
      <c r="EW319" s="219"/>
      <c r="EX319" s="219"/>
      <c r="EY319" s="219"/>
      <c r="EZ319" s="219"/>
      <c r="FA319" s="219"/>
      <c r="FB319" s="219"/>
      <c r="FC319" s="219"/>
      <c r="FD319" s="219"/>
      <c r="FE319" s="219"/>
      <c r="FF319" s="219"/>
      <c r="FG319" s="219"/>
      <c r="FH319" s="219"/>
      <c r="FI319" s="219"/>
      <c r="FJ319" s="219"/>
      <c r="FK319" s="219"/>
      <c r="FL319" s="219"/>
      <c r="FM319" s="219"/>
      <c r="FN319" s="219"/>
      <c r="FO319" s="219"/>
      <c r="FP319" s="219"/>
      <c r="FQ319" s="219"/>
      <c r="FR319" s="219"/>
      <c r="FS319" s="219"/>
      <c r="FT319" s="219"/>
      <c r="FU319" s="219"/>
      <c r="FV319" s="219"/>
      <c r="FW319" s="219"/>
      <c r="FX319" s="219"/>
      <c r="FY319" s="219"/>
      <c r="FZ319" s="219"/>
      <c r="GA319" s="219"/>
      <c r="GB319" s="219"/>
      <c r="GC319" s="219"/>
      <c r="GD319" s="219"/>
      <c r="GE319" s="219"/>
      <c r="GF319" s="219"/>
      <c r="GG319" s="219"/>
      <c r="GH319" s="219"/>
      <c r="GI319" s="219"/>
      <c r="GJ319" s="219"/>
      <c r="GK319" s="219"/>
      <c r="GL319" s="219"/>
      <c r="GM319" s="219"/>
      <c r="GN319" s="219"/>
      <c r="GO319" s="219"/>
      <c r="GP319" s="219"/>
      <c r="GQ319" s="219"/>
      <c r="GR319" s="219"/>
      <c r="GS319" s="219"/>
      <c r="GT319" s="219"/>
      <c r="GU319" s="219"/>
      <c r="GV319" s="219"/>
      <c r="GW319" s="219"/>
      <c r="GX319" s="219"/>
      <c r="GY319" s="219"/>
      <c r="GZ319" s="219"/>
      <c r="HA319" s="219"/>
      <c r="HB319" s="219"/>
      <c r="HC319" s="219"/>
      <c r="HD319" s="219"/>
      <c r="HE319" s="219"/>
      <c r="HF319" s="219"/>
      <c r="HG319" s="219"/>
      <c r="HH319" s="219"/>
      <c r="HI319" s="219"/>
      <c r="HJ319" s="219"/>
      <c r="HK319" s="219"/>
      <c r="HL319" s="219"/>
    </row>
    <row r="320" spans="1:220" s="251" customFormat="1">
      <c r="A320" s="258"/>
      <c r="B320" s="258"/>
      <c r="C320" s="258"/>
      <c r="D320" s="258"/>
      <c r="E320" s="258"/>
      <c r="F320" s="258"/>
      <c r="G320" s="261"/>
      <c r="H320" s="262"/>
      <c r="I320" s="262"/>
      <c r="J320" s="216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</row>
    <row r="321" spans="1:220" s="251" customFormat="1">
      <c r="A321" s="258"/>
      <c r="B321" s="258"/>
      <c r="C321" s="258"/>
      <c r="D321" s="258"/>
      <c r="E321" s="258"/>
      <c r="F321" s="258"/>
      <c r="G321" s="261"/>
      <c r="H321" s="262"/>
      <c r="I321" s="262"/>
      <c r="J321" s="216"/>
      <c r="K321" s="219"/>
      <c r="L321" s="219"/>
      <c r="M321" s="219"/>
      <c r="N321" s="219"/>
      <c r="O321" s="219"/>
      <c r="P321" s="219"/>
      <c r="Q321" s="219"/>
      <c r="R321" s="219"/>
      <c r="S321" s="219"/>
      <c r="T321" s="219"/>
      <c r="U321" s="219"/>
      <c r="V321" s="219"/>
      <c r="W321" s="219"/>
      <c r="X321" s="219"/>
      <c r="Y321" s="219"/>
      <c r="Z321" s="219"/>
      <c r="AA321" s="219"/>
      <c r="AB321" s="219"/>
      <c r="AC321" s="219"/>
      <c r="AD321" s="219"/>
      <c r="AE321" s="219"/>
      <c r="AF321" s="219"/>
      <c r="AG321" s="219"/>
      <c r="AH321" s="219"/>
      <c r="AI321" s="219"/>
      <c r="AJ321" s="219"/>
      <c r="AK321" s="219"/>
      <c r="AL321" s="219"/>
      <c r="AM321" s="219"/>
      <c r="AN321" s="219"/>
      <c r="AO321" s="219"/>
      <c r="AP321" s="219"/>
      <c r="AQ321" s="219"/>
      <c r="AR321" s="219"/>
      <c r="AS321" s="219"/>
      <c r="AT321" s="219"/>
      <c r="AU321" s="219"/>
      <c r="AV321" s="219"/>
      <c r="AW321" s="219"/>
      <c r="AX321" s="219"/>
      <c r="AY321" s="219"/>
      <c r="AZ321" s="219"/>
      <c r="BA321" s="219"/>
      <c r="BB321" s="219"/>
      <c r="BC321" s="219"/>
      <c r="BD321" s="219"/>
      <c r="BE321" s="219"/>
      <c r="BF321" s="219"/>
      <c r="BG321" s="219"/>
      <c r="BH321" s="219"/>
      <c r="BI321" s="219"/>
      <c r="BJ321" s="219"/>
      <c r="BK321" s="219"/>
      <c r="BL321" s="219"/>
      <c r="BM321" s="219"/>
      <c r="BN321" s="219"/>
      <c r="BO321" s="219"/>
      <c r="BP321" s="219"/>
      <c r="BQ321" s="219"/>
      <c r="BR321" s="219"/>
      <c r="BS321" s="219"/>
      <c r="BT321" s="219"/>
      <c r="BU321" s="219"/>
      <c r="BV321" s="219"/>
      <c r="BW321" s="219"/>
      <c r="BX321" s="219"/>
      <c r="BY321" s="219"/>
      <c r="BZ321" s="219"/>
      <c r="CA321" s="219"/>
      <c r="CB321" s="219"/>
      <c r="CC321" s="219"/>
      <c r="CD321" s="219"/>
      <c r="CE321" s="219"/>
      <c r="CF321" s="219"/>
      <c r="CG321" s="219"/>
      <c r="CH321" s="219"/>
      <c r="CI321" s="219"/>
      <c r="CJ321" s="219"/>
      <c r="CK321" s="219"/>
      <c r="CL321" s="219"/>
      <c r="CM321" s="219"/>
      <c r="CN321" s="219"/>
      <c r="CO321" s="219"/>
      <c r="CP321" s="219"/>
      <c r="CQ321" s="219"/>
      <c r="CR321" s="219"/>
      <c r="CS321" s="219"/>
      <c r="CT321" s="219"/>
      <c r="CU321" s="219"/>
      <c r="CV321" s="219"/>
      <c r="CW321" s="219"/>
      <c r="CX321" s="219"/>
      <c r="CY321" s="219"/>
      <c r="CZ321" s="219"/>
      <c r="DA321" s="219"/>
      <c r="DB321" s="219"/>
      <c r="DC321" s="219"/>
      <c r="DD321" s="219"/>
      <c r="DE321" s="219"/>
      <c r="DF321" s="219"/>
      <c r="DG321" s="219"/>
      <c r="DH321" s="219"/>
      <c r="DI321" s="219"/>
      <c r="DJ321" s="219"/>
      <c r="DK321" s="219"/>
      <c r="DL321" s="219"/>
      <c r="DM321" s="219"/>
      <c r="DN321" s="219"/>
      <c r="DO321" s="219"/>
      <c r="DP321" s="219"/>
      <c r="DQ321" s="219"/>
      <c r="DR321" s="219"/>
      <c r="DS321" s="219"/>
      <c r="DT321" s="219"/>
      <c r="DU321" s="219"/>
      <c r="DV321" s="219"/>
      <c r="DW321" s="219"/>
      <c r="DX321" s="219"/>
      <c r="DY321" s="219"/>
      <c r="DZ321" s="219"/>
      <c r="EA321" s="219"/>
      <c r="EB321" s="219"/>
      <c r="EC321" s="219"/>
      <c r="ED321" s="219"/>
      <c r="EE321" s="219"/>
      <c r="EF321" s="219"/>
      <c r="EG321" s="219"/>
      <c r="EH321" s="219"/>
      <c r="EI321" s="219"/>
      <c r="EJ321" s="219"/>
      <c r="EK321" s="219"/>
      <c r="EL321" s="219"/>
      <c r="EM321" s="219"/>
      <c r="EN321" s="219"/>
      <c r="EO321" s="219"/>
      <c r="EP321" s="219"/>
      <c r="EQ321" s="219"/>
      <c r="ER321" s="219"/>
      <c r="ES321" s="219"/>
      <c r="ET321" s="219"/>
      <c r="EU321" s="219"/>
      <c r="EV321" s="219"/>
      <c r="EW321" s="219"/>
      <c r="EX321" s="219"/>
      <c r="EY321" s="219"/>
      <c r="EZ321" s="219"/>
      <c r="FA321" s="219"/>
      <c r="FB321" s="219"/>
      <c r="FC321" s="219"/>
      <c r="FD321" s="219"/>
      <c r="FE321" s="219"/>
      <c r="FF321" s="219"/>
      <c r="FG321" s="219"/>
      <c r="FH321" s="219"/>
      <c r="FI321" s="219"/>
      <c r="FJ321" s="219"/>
      <c r="FK321" s="219"/>
      <c r="FL321" s="219"/>
      <c r="FM321" s="219"/>
      <c r="FN321" s="219"/>
      <c r="FO321" s="219"/>
      <c r="FP321" s="219"/>
      <c r="FQ321" s="219"/>
      <c r="FR321" s="219"/>
      <c r="FS321" s="219"/>
      <c r="FT321" s="219"/>
      <c r="FU321" s="219"/>
      <c r="FV321" s="219"/>
      <c r="FW321" s="219"/>
      <c r="FX321" s="219"/>
      <c r="FY321" s="219"/>
      <c r="FZ321" s="219"/>
      <c r="GA321" s="219"/>
      <c r="GB321" s="219"/>
      <c r="GC321" s="219"/>
      <c r="GD321" s="219"/>
      <c r="GE321" s="219"/>
      <c r="GF321" s="219"/>
      <c r="GG321" s="219"/>
      <c r="GH321" s="219"/>
      <c r="GI321" s="219"/>
      <c r="GJ321" s="219"/>
      <c r="GK321" s="219"/>
      <c r="GL321" s="219"/>
      <c r="GM321" s="219"/>
      <c r="GN321" s="219"/>
      <c r="GO321" s="219"/>
      <c r="GP321" s="219"/>
      <c r="GQ321" s="219"/>
      <c r="GR321" s="219"/>
      <c r="GS321" s="219"/>
      <c r="GT321" s="219"/>
      <c r="GU321" s="219"/>
      <c r="GV321" s="219"/>
      <c r="GW321" s="219"/>
      <c r="GX321" s="219"/>
      <c r="GY321" s="219"/>
      <c r="GZ321" s="219"/>
      <c r="HA321" s="219"/>
      <c r="HB321" s="219"/>
      <c r="HC321" s="219"/>
      <c r="HD321" s="219"/>
      <c r="HE321" s="219"/>
      <c r="HF321" s="219"/>
      <c r="HG321" s="219"/>
      <c r="HH321" s="219"/>
      <c r="HI321" s="219"/>
      <c r="HJ321" s="219"/>
      <c r="HK321" s="219"/>
      <c r="HL321" s="219"/>
    </row>
    <row r="322" spans="1:220" s="251" customFormat="1">
      <c r="A322" s="258"/>
      <c r="B322" s="258"/>
      <c r="C322" s="258"/>
      <c r="D322" s="258"/>
      <c r="E322" s="258"/>
      <c r="F322" s="258"/>
      <c r="G322" s="261"/>
      <c r="H322" s="262"/>
      <c r="I322" s="262"/>
      <c r="J322" s="216"/>
      <c r="K322" s="219"/>
      <c r="L322" s="219"/>
      <c r="M322" s="219"/>
      <c r="N322" s="219"/>
      <c r="O322" s="219"/>
      <c r="P322" s="219"/>
      <c r="Q322" s="219"/>
      <c r="R322" s="219"/>
      <c r="S322" s="219"/>
      <c r="T322" s="219"/>
      <c r="U322" s="219"/>
      <c r="V322" s="219"/>
      <c r="W322" s="219"/>
      <c r="X322" s="219"/>
      <c r="Y322" s="219"/>
      <c r="Z322" s="219"/>
      <c r="AA322" s="219"/>
      <c r="AB322" s="219"/>
      <c r="AC322" s="219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</row>
    <row r="323" spans="1:220" s="251" customFormat="1">
      <c r="A323" s="258"/>
      <c r="B323" s="258"/>
      <c r="C323" s="258"/>
      <c r="D323" s="258"/>
      <c r="E323" s="258"/>
      <c r="F323" s="258"/>
      <c r="G323" s="261"/>
      <c r="H323" s="262"/>
      <c r="I323" s="262"/>
      <c r="J323" s="216"/>
      <c r="K323" s="219"/>
      <c r="L323" s="219"/>
      <c r="M323" s="219"/>
      <c r="N323" s="219"/>
      <c r="O323" s="219"/>
      <c r="P323" s="219"/>
      <c r="Q323" s="219"/>
      <c r="R323" s="219"/>
      <c r="S323" s="219"/>
      <c r="T323" s="219"/>
      <c r="U323" s="219"/>
      <c r="V323" s="219"/>
      <c r="W323" s="219"/>
      <c r="X323" s="219"/>
      <c r="Y323" s="219"/>
      <c r="Z323" s="219"/>
      <c r="AA323" s="219"/>
      <c r="AB323" s="219"/>
      <c r="AC323" s="219"/>
      <c r="AD323" s="219"/>
      <c r="AE323" s="219"/>
      <c r="AF323" s="219"/>
      <c r="AG323" s="219"/>
      <c r="AH323" s="219"/>
      <c r="AI323" s="219"/>
      <c r="AJ323" s="219"/>
      <c r="AK323" s="219"/>
      <c r="AL323" s="219"/>
      <c r="AM323" s="219"/>
      <c r="AN323" s="219"/>
      <c r="AO323" s="219"/>
      <c r="AP323" s="219"/>
      <c r="AQ323" s="219"/>
      <c r="AR323" s="219"/>
      <c r="AS323" s="219"/>
      <c r="AT323" s="219"/>
      <c r="AU323" s="219"/>
      <c r="AV323" s="219"/>
      <c r="AW323" s="219"/>
      <c r="AX323" s="219"/>
      <c r="AY323" s="219"/>
      <c r="AZ323" s="219"/>
      <c r="BA323" s="219"/>
      <c r="BB323" s="219"/>
      <c r="BC323" s="219"/>
      <c r="BD323" s="219"/>
      <c r="BE323" s="219"/>
      <c r="BF323" s="219"/>
      <c r="BG323" s="219"/>
      <c r="BH323" s="219"/>
      <c r="BI323" s="219"/>
      <c r="BJ323" s="219"/>
      <c r="BK323" s="219"/>
      <c r="BL323" s="219"/>
      <c r="BM323" s="219"/>
      <c r="BN323" s="219"/>
      <c r="BO323" s="219"/>
      <c r="BP323" s="219"/>
      <c r="BQ323" s="219"/>
      <c r="BR323" s="219"/>
      <c r="BS323" s="219"/>
      <c r="BT323" s="219"/>
      <c r="BU323" s="219"/>
      <c r="BV323" s="219"/>
      <c r="BW323" s="219"/>
      <c r="BX323" s="219"/>
      <c r="BY323" s="219"/>
      <c r="BZ323" s="219"/>
      <c r="CA323" s="219"/>
      <c r="CB323" s="219"/>
      <c r="CC323" s="219"/>
      <c r="CD323" s="219"/>
      <c r="CE323" s="219"/>
      <c r="CF323" s="219"/>
      <c r="CG323" s="219"/>
      <c r="CH323" s="219"/>
      <c r="CI323" s="219"/>
      <c r="CJ323" s="219"/>
      <c r="CK323" s="219"/>
      <c r="CL323" s="219"/>
      <c r="CM323" s="219"/>
      <c r="CN323" s="219"/>
      <c r="CO323" s="219"/>
      <c r="CP323" s="219"/>
      <c r="CQ323" s="219"/>
      <c r="CR323" s="219"/>
      <c r="CS323" s="219"/>
      <c r="CT323" s="219"/>
      <c r="CU323" s="219"/>
      <c r="CV323" s="219"/>
      <c r="CW323" s="219"/>
      <c r="CX323" s="219"/>
      <c r="CY323" s="219"/>
      <c r="CZ323" s="219"/>
      <c r="DA323" s="219"/>
      <c r="DB323" s="219"/>
      <c r="DC323" s="219"/>
      <c r="DD323" s="219"/>
      <c r="DE323" s="219"/>
      <c r="DF323" s="219"/>
      <c r="DG323" s="219"/>
      <c r="DH323" s="219"/>
      <c r="DI323" s="219"/>
      <c r="DJ323" s="219"/>
      <c r="DK323" s="219"/>
      <c r="DL323" s="219"/>
      <c r="DM323" s="219"/>
      <c r="DN323" s="219"/>
      <c r="DO323" s="219"/>
      <c r="DP323" s="219"/>
      <c r="DQ323" s="219"/>
      <c r="DR323" s="219"/>
      <c r="DS323" s="219"/>
      <c r="DT323" s="219"/>
      <c r="DU323" s="219"/>
      <c r="DV323" s="219"/>
      <c r="DW323" s="219"/>
      <c r="DX323" s="219"/>
      <c r="DY323" s="219"/>
      <c r="DZ323" s="219"/>
      <c r="EA323" s="219"/>
      <c r="EB323" s="219"/>
      <c r="EC323" s="219"/>
      <c r="ED323" s="219"/>
      <c r="EE323" s="219"/>
      <c r="EF323" s="219"/>
      <c r="EG323" s="219"/>
      <c r="EH323" s="219"/>
      <c r="EI323" s="219"/>
      <c r="EJ323" s="219"/>
      <c r="EK323" s="219"/>
      <c r="EL323" s="219"/>
      <c r="EM323" s="219"/>
      <c r="EN323" s="219"/>
      <c r="EO323" s="219"/>
      <c r="EP323" s="219"/>
      <c r="EQ323" s="219"/>
      <c r="ER323" s="219"/>
      <c r="ES323" s="219"/>
      <c r="ET323" s="219"/>
      <c r="EU323" s="219"/>
      <c r="EV323" s="219"/>
      <c r="EW323" s="219"/>
      <c r="EX323" s="219"/>
      <c r="EY323" s="219"/>
      <c r="EZ323" s="219"/>
      <c r="FA323" s="219"/>
      <c r="FB323" s="219"/>
      <c r="FC323" s="219"/>
      <c r="FD323" s="219"/>
      <c r="FE323" s="219"/>
      <c r="FF323" s="219"/>
      <c r="FG323" s="219"/>
      <c r="FH323" s="219"/>
      <c r="FI323" s="219"/>
      <c r="FJ323" s="219"/>
      <c r="FK323" s="219"/>
      <c r="FL323" s="219"/>
      <c r="FM323" s="219"/>
      <c r="FN323" s="219"/>
      <c r="FO323" s="219"/>
      <c r="FP323" s="219"/>
      <c r="FQ323" s="219"/>
      <c r="FR323" s="219"/>
      <c r="FS323" s="219"/>
      <c r="FT323" s="219"/>
      <c r="FU323" s="219"/>
      <c r="FV323" s="219"/>
      <c r="FW323" s="219"/>
      <c r="FX323" s="219"/>
      <c r="FY323" s="219"/>
      <c r="FZ323" s="219"/>
      <c r="GA323" s="219"/>
      <c r="GB323" s="219"/>
      <c r="GC323" s="219"/>
      <c r="GD323" s="219"/>
      <c r="GE323" s="219"/>
      <c r="GF323" s="219"/>
      <c r="GG323" s="219"/>
      <c r="GH323" s="219"/>
      <c r="GI323" s="219"/>
      <c r="GJ323" s="219"/>
      <c r="GK323" s="219"/>
      <c r="GL323" s="219"/>
      <c r="GM323" s="219"/>
      <c r="GN323" s="219"/>
      <c r="GO323" s="219"/>
      <c r="GP323" s="219"/>
      <c r="GQ323" s="219"/>
      <c r="GR323" s="219"/>
      <c r="GS323" s="219"/>
      <c r="GT323" s="219"/>
      <c r="GU323" s="219"/>
      <c r="GV323" s="219"/>
      <c r="GW323" s="219"/>
      <c r="GX323" s="219"/>
      <c r="GY323" s="219"/>
      <c r="GZ323" s="219"/>
      <c r="HA323" s="219"/>
      <c r="HB323" s="219"/>
      <c r="HC323" s="219"/>
      <c r="HD323" s="219"/>
      <c r="HE323" s="219"/>
      <c r="HF323" s="219"/>
      <c r="HG323" s="219"/>
      <c r="HH323" s="219"/>
      <c r="HI323" s="219"/>
      <c r="HJ323" s="219"/>
      <c r="HK323" s="219"/>
      <c r="HL323" s="219"/>
    </row>
    <row r="324" spans="1:220" s="251" customFormat="1">
      <c r="A324" s="258"/>
      <c r="B324" s="258"/>
      <c r="C324" s="258"/>
      <c r="D324" s="258"/>
      <c r="E324" s="258"/>
      <c r="F324" s="258"/>
      <c r="G324" s="261"/>
      <c r="H324" s="262"/>
      <c r="I324" s="262"/>
      <c r="J324" s="216"/>
      <c r="K324" s="219"/>
      <c r="L324" s="219"/>
      <c r="M324" s="219"/>
      <c r="N324" s="219"/>
      <c r="O324" s="219"/>
      <c r="P324" s="219"/>
      <c r="Q324" s="219"/>
      <c r="R324" s="219"/>
      <c r="S324" s="219"/>
      <c r="T324" s="219"/>
      <c r="U324" s="219"/>
      <c r="V324" s="219"/>
      <c r="W324" s="219"/>
      <c r="X324" s="219"/>
      <c r="Y324" s="219"/>
      <c r="Z324" s="219"/>
      <c r="AA324" s="219"/>
      <c r="AB324" s="219"/>
      <c r="AC324" s="219"/>
      <c r="AD324" s="219"/>
      <c r="AE324" s="219"/>
      <c r="AF324" s="219"/>
      <c r="AG324" s="219"/>
      <c r="AH324" s="219"/>
      <c r="AI324" s="219"/>
      <c r="AJ324" s="219"/>
      <c r="AK324" s="219"/>
      <c r="AL324" s="219"/>
      <c r="AM324" s="219"/>
      <c r="AN324" s="219"/>
      <c r="AO324" s="219"/>
      <c r="AP324" s="219"/>
      <c r="AQ324" s="219"/>
      <c r="AR324" s="219"/>
      <c r="AS324" s="219"/>
      <c r="AT324" s="219"/>
      <c r="AU324" s="219"/>
      <c r="AV324" s="219"/>
      <c r="AW324" s="219"/>
      <c r="AX324" s="219"/>
      <c r="AY324" s="219"/>
      <c r="AZ324" s="219"/>
      <c r="BA324" s="219"/>
      <c r="BB324" s="219"/>
      <c r="BC324" s="219"/>
      <c r="BD324" s="219"/>
      <c r="BE324" s="219"/>
      <c r="BF324" s="219"/>
      <c r="BG324" s="219"/>
      <c r="BH324" s="219"/>
      <c r="BI324" s="219"/>
      <c r="BJ324" s="219"/>
      <c r="BK324" s="219"/>
      <c r="BL324" s="219"/>
      <c r="BM324" s="219"/>
      <c r="BN324" s="219"/>
      <c r="BO324" s="219"/>
      <c r="BP324" s="219"/>
      <c r="BQ324" s="219"/>
      <c r="BR324" s="219"/>
      <c r="BS324" s="219"/>
      <c r="BT324" s="219"/>
      <c r="BU324" s="219"/>
      <c r="BV324" s="219"/>
      <c r="BW324" s="219"/>
      <c r="BX324" s="219"/>
      <c r="BY324" s="219"/>
      <c r="BZ324" s="219"/>
      <c r="CA324" s="219"/>
      <c r="CB324" s="219"/>
      <c r="CC324" s="219"/>
      <c r="CD324" s="219"/>
      <c r="CE324" s="219"/>
      <c r="CF324" s="219"/>
      <c r="CG324" s="219"/>
      <c r="CH324" s="219"/>
      <c r="CI324" s="219"/>
      <c r="CJ324" s="219"/>
      <c r="CK324" s="219"/>
      <c r="CL324" s="219"/>
      <c r="CM324" s="219"/>
      <c r="CN324" s="219"/>
      <c r="CO324" s="219"/>
      <c r="CP324" s="219"/>
      <c r="CQ324" s="219"/>
      <c r="CR324" s="219"/>
      <c r="CS324" s="219"/>
      <c r="CT324" s="219"/>
      <c r="CU324" s="219"/>
      <c r="CV324" s="219"/>
      <c r="CW324" s="219"/>
      <c r="CX324" s="219"/>
      <c r="CY324" s="219"/>
      <c r="CZ324" s="219"/>
      <c r="DA324" s="219"/>
      <c r="DB324" s="219"/>
      <c r="DC324" s="219"/>
      <c r="DD324" s="219"/>
      <c r="DE324" s="219"/>
      <c r="DF324" s="219"/>
      <c r="DG324" s="219"/>
      <c r="DH324" s="219"/>
      <c r="DI324" s="219"/>
      <c r="DJ324" s="219"/>
      <c r="DK324" s="219"/>
      <c r="DL324" s="219"/>
      <c r="DM324" s="219"/>
      <c r="DN324" s="219"/>
      <c r="DO324" s="219"/>
      <c r="DP324" s="219"/>
      <c r="DQ324" s="219"/>
      <c r="DR324" s="219"/>
      <c r="DS324" s="219"/>
      <c r="DT324" s="219"/>
      <c r="DU324" s="219"/>
      <c r="DV324" s="219"/>
      <c r="DW324" s="219"/>
      <c r="DX324" s="219"/>
      <c r="DY324" s="219"/>
      <c r="DZ324" s="219"/>
      <c r="EA324" s="219"/>
      <c r="EB324" s="219"/>
      <c r="EC324" s="219"/>
      <c r="ED324" s="219"/>
      <c r="EE324" s="219"/>
      <c r="EF324" s="219"/>
      <c r="EG324" s="219"/>
      <c r="EH324" s="219"/>
      <c r="EI324" s="219"/>
      <c r="EJ324" s="219"/>
      <c r="EK324" s="219"/>
      <c r="EL324" s="219"/>
      <c r="EM324" s="219"/>
      <c r="EN324" s="219"/>
      <c r="EO324" s="219"/>
      <c r="EP324" s="219"/>
      <c r="EQ324" s="219"/>
      <c r="ER324" s="219"/>
      <c r="ES324" s="219"/>
      <c r="ET324" s="219"/>
      <c r="EU324" s="219"/>
      <c r="EV324" s="219"/>
      <c r="EW324" s="219"/>
      <c r="EX324" s="219"/>
      <c r="EY324" s="219"/>
      <c r="EZ324" s="219"/>
      <c r="FA324" s="219"/>
      <c r="FB324" s="219"/>
      <c r="FC324" s="219"/>
      <c r="FD324" s="219"/>
      <c r="FE324" s="219"/>
      <c r="FF324" s="219"/>
      <c r="FG324" s="219"/>
      <c r="FH324" s="219"/>
      <c r="FI324" s="219"/>
      <c r="FJ324" s="219"/>
      <c r="FK324" s="219"/>
      <c r="FL324" s="219"/>
      <c r="FM324" s="219"/>
      <c r="FN324" s="219"/>
      <c r="FO324" s="219"/>
      <c r="FP324" s="219"/>
      <c r="FQ324" s="219"/>
      <c r="FR324" s="219"/>
      <c r="FS324" s="219"/>
      <c r="FT324" s="219"/>
      <c r="FU324" s="219"/>
      <c r="FV324" s="219"/>
      <c r="FW324" s="219"/>
      <c r="FX324" s="219"/>
      <c r="FY324" s="219"/>
      <c r="FZ324" s="219"/>
      <c r="GA324" s="219"/>
      <c r="GB324" s="219"/>
      <c r="GC324" s="219"/>
      <c r="GD324" s="219"/>
      <c r="GE324" s="219"/>
      <c r="GF324" s="219"/>
      <c r="GG324" s="219"/>
      <c r="GH324" s="219"/>
      <c r="GI324" s="219"/>
      <c r="GJ324" s="219"/>
      <c r="GK324" s="219"/>
      <c r="GL324" s="219"/>
      <c r="GM324" s="219"/>
      <c r="GN324" s="219"/>
      <c r="GO324" s="219"/>
      <c r="GP324" s="219"/>
      <c r="GQ324" s="219"/>
      <c r="GR324" s="219"/>
      <c r="GS324" s="219"/>
      <c r="GT324" s="219"/>
      <c r="GU324" s="219"/>
      <c r="GV324" s="219"/>
      <c r="GW324" s="219"/>
      <c r="GX324" s="219"/>
      <c r="GY324" s="219"/>
      <c r="GZ324" s="219"/>
      <c r="HA324" s="219"/>
      <c r="HB324" s="219"/>
      <c r="HC324" s="219"/>
      <c r="HD324" s="219"/>
      <c r="HE324" s="219"/>
      <c r="HF324" s="219"/>
      <c r="HG324" s="219"/>
      <c r="HH324" s="219"/>
      <c r="HI324" s="219"/>
      <c r="HJ324" s="219"/>
      <c r="HK324" s="219"/>
      <c r="HL324" s="219"/>
    </row>
    <row r="325" spans="1:220" s="251" customFormat="1">
      <c r="A325" s="258"/>
      <c r="B325" s="258"/>
      <c r="C325" s="258"/>
      <c r="D325" s="258"/>
      <c r="E325" s="258"/>
      <c r="F325" s="258"/>
      <c r="G325" s="261"/>
      <c r="H325" s="262"/>
      <c r="I325" s="262"/>
      <c r="J325" s="216"/>
      <c r="K325" s="219"/>
      <c r="L325" s="219"/>
      <c r="M325" s="219"/>
      <c r="N325" s="219"/>
      <c r="O325" s="219"/>
      <c r="P325" s="219"/>
      <c r="Q325" s="219"/>
      <c r="R325" s="219"/>
      <c r="S325" s="219"/>
      <c r="T325" s="219"/>
      <c r="U325" s="219"/>
      <c r="V325" s="219"/>
      <c r="W325" s="219"/>
      <c r="X325" s="219"/>
      <c r="Y325" s="219"/>
      <c r="Z325" s="219"/>
      <c r="AA325" s="219"/>
      <c r="AB325" s="219"/>
      <c r="AC325" s="219"/>
      <c r="AD325" s="219"/>
      <c r="AE325" s="219"/>
      <c r="AF325" s="219"/>
      <c r="AG325" s="219"/>
      <c r="AH325" s="219"/>
      <c r="AI325" s="219"/>
      <c r="AJ325" s="219"/>
      <c r="AK325" s="219"/>
      <c r="AL325" s="219"/>
      <c r="AM325" s="219"/>
      <c r="AN325" s="219"/>
      <c r="AO325" s="219"/>
      <c r="AP325" s="219"/>
      <c r="AQ325" s="219"/>
      <c r="AR325" s="219"/>
      <c r="AS325" s="219"/>
      <c r="AT325" s="219"/>
      <c r="AU325" s="219"/>
      <c r="AV325" s="219"/>
      <c r="AW325" s="219"/>
      <c r="AX325" s="219"/>
      <c r="AY325" s="219"/>
      <c r="AZ325" s="219"/>
      <c r="BA325" s="219"/>
      <c r="BB325" s="219"/>
      <c r="BC325" s="219"/>
      <c r="BD325" s="219"/>
      <c r="BE325" s="219"/>
      <c r="BF325" s="219"/>
      <c r="BG325" s="219"/>
      <c r="BH325" s="219"/>
      <c r="BI325" s="219"/>
      <c r="BJ325" s="219"/>
      <c r="BK325" s="219"/>
      <c r="BL325" s="219"/>
      <c r="BM325" s="219"/>
      <c r="BN325" s="219"/>
      <c r="BO325" s="219"/>
      <c r="BP325" s="219"/>
      <c r="BQ325" s="219"/>
      <c r="BR325" s="219"/>
      <c r="BS325" s="219"/>
      <c r="BT325" s="219"/>
      <c r="BU325" s="219"/>
      <c r="BV325" s="219"/>
      <c r="BW325" s="219"/>
      <c r="BX325" s="219"/>
      <c r="BY325" s="219"/>
      <c r="BZ325" s="219"/>
      <c r="CA325" s="219"/>
      <c r="CB325" s="219"/>
      <c r="CC325" s="219"/>
      <c r="CD325" s="219"/>
      <c r="CE325" s="219"/>
      <c r="CF325" s="219"/>
      <c r="CG325" s="219"/>
      <c r="CH325" s="219"/>
      <c r="CI325" s="219"/>
      <c r="CJ325" s="219"/>
      <c r="CK325" s="219"/>
      <c r="CL325" s="219"/>
      <c r="CM325" s="219"/>
      <c r="CN325" s="219"/>
      <c r="CO325" s="219"/>
      <c r="CP325" s="219"/>
      <c r="CQ325" s="219"/>
      <c r="CR325" s="219"/>
      <c r="CS325" s="219"/>
      <c r="CT325" s="219"/>
      <c r="CU325" s="219"/>
      <c r="CV325" s="219"/>
      <c r="CW325" s="219"/>
      <c r="CX325" s="219"/>
      <c r="CY325" s="219"/>
      <c r="CZ325" s="219"/>
      <c r="DA325" s="219"/>
      <c r="DB325" s="219"/>
      <c r="DC325" s="219"/>
      <c r="DD325" s="219"/>
      <c r="DE325" s="219"/>
      <c r="DF325" s="219"/>
      <c r="DG325" s="219"/>
      <c r="DH325" s="219"/>
      <c r="DI325" s="219"/>
      <c r="DJ325" s="219"/>
      <c r="DK325" s="219"/>
      <c r="DL325" s="219"/>
      <c r="DM325" s="219"/>
      <c r="DN325" s="219"/>
      <c r="DO325" s="219"/>
      <c r="DP325" s="219"/>
      <c r="DQ325" s="219"/>
      <c r="DR325" s="219"/>
      <c r="DS325" s="219"/>
      <c r="DT325" s="219"/>
      <c r="DU325" s="219"/>
      <c r="DV325" s="219"/>
      <c r="DW325" s="219"/>
      <c r="DX325" s="219"/>
      <c r="DY325" s="219"/>
      <c r="DZ325" s="219"/>
      <c r="EA325" s="219"/>
      <c r="EB325" s="219"/>
      <c r="EC325" s="219"/>
      <c r="ED325" s="219"/>
      <c r="EE325" s="219"/>
      <c r="EF325" s="219"/>
      <c r="EG325" s="219"/>
      <c r="EH325" s="219"/>
      <c r="EI325" s="219"/>
      <c r="EJ325" s="219"/>
      <c r="EK325" s="219"/>
      <c r="EL325" s="219"/>
      <c r="EM325" s="219"/>
      <c r="EN325" s="219"/>
      <c r="EO325" s="219"/>
      <c r="EP325" s="219"/>
      <c r="EQ325" s="219"/>
      <c r="ER325" s="219"/>
      <c r="ES325" s="219"/>
      <c r="ET325" s="219"/>
      <c r="EU325" s="219"/>
      <c r="EV325" s="219"/>
      <c r="EW325" s="219"/>
      <c r="EX325" s="219"/>
      <c r="EY325" s="219"/>
      <c r="EZ325" s="219"/>
      <c r="FA325" s="219"/>
      <c r="FB325" s="219"/>
      <c r="FC325" s="219"/>
      <c r="FD325" s="219"/>
      <c r="FE325" s="219"/>
      <c r="FF325" s="219"/>
      <c r="FG325" s="219"/>
      <c r="FH325" s="219"/>
      <c r="FI325" s="219"/>
      <c r="FJ325" s="219"/>
      <c r="FK325" s="219"/>
      <c r="FL325" s="219"/>
      <c r="FM325" s="219"/>
      <c r="FN325" s="219"/>
      <c r="FO325" s="219"/>
      <c r="FP325" s="219"/>
      <c r="FQ325" s="219"/>
      <c r="FR325" s="219"/>
      <c r="FS325" s="219"/>
      <c r="FT325" s="219"/>
      <c r="FU325" s="219"/>
      <c r="FV325" s="219"/>
      <c r="FW325" s="219"/>
      <c r="FX325" s="219"/>
      <c r="FY325" s="219"/>
      <c r="FZ325" s="219"/>
      <c r="GA325" s="219"/>
      <c r="GB325" s="219"/>
      <c r="GC325" s="219"/>
      <c r="GD325" s="219"/>
      <c r="GE325" s="219"/>
      <c r="GF325" s="219"/>
      <c r="GG325" s="219"/>
      <c r="GH325" s="219"/>
      <c r="GI325" s="219"/>
      <c r="GJ325" s="219"/>
      <c r="GK325" s="219"/>
      <c r="GL325" s="219"/>
      <c r="GM325" s="219"/>
      <c r="GN325" s="219"/>
      <c r="GO325" s="219"/>
      <c r="GP325" s="219"/>
      <c r="GQ325" s="219"/>
      <c r="GR325" s="219"/>
      <c r="GS325" s="219"/>
      <c r="GT325" s="219"/>
      <c r="GU325" s="219"/>
      <c r="GV325" s="219"/>
      <c r="GW325" s="219"/>
      <c r="GX325" s="219"/>
      <c r="GY325" s="219"/>
      <c r="GZ325" s="219"/>
      <c r="HA325" s="219"/>
      <c r="HB325" s="219"/>
      <c r="HC325" s="219"/>
      <c r="HD325" s="219"/>
      <c r="HE325" s="219"/>
      <c r="HF325" s="219"/>
      <c r="HG325" s="219"/>
      <c r="HH325" s="219"/>
      <c r="HI325" s="219"/>
      <c r="HJ325" s="219"/>
      <c r="HK325" s="219"/>
      <c r="HL325" s="219"/>
    </row>
    <row r="326" spans="1:220" s="251" customFormat="1">
      <c r="A326" s="258"/>
      <c r="B326" s="258"/>
      <c r="C326" s="258"/>
      <c r="D326" s="258"/>
      <c r="E326" s="258"/>
      <c r="F326" s="258"/>
      <c r="G326" s="261"/>
      <c r="H326" s="262"/>
      <c r="I326" s="262"/>
      <c r="J326" s="216"/>
      <c r="K326" s="219"/>
      <c r="L326" s="219"/>
      <c r="M326" s="219"/>
      <c r="N326" s="219"/>
      <c r="O326" s="219"/>
      <c r="P326" s="219"/>
      <c r="Q326" s="219"/>
      <c r="R326" s="219"/>
      <c r="S326" s="219"/>
      <c r="T326" s="219"/>
      <c r="U326" s="219"/>
      <c r="V326" s="219"/>
      <c r="W326" s="219"/>
      <c r="X326" s="219"/>
      <c r="Y326" s="219"/>
      <c r="Z326" s="219"/>
      <c r="AA326" s="219"/>
      <c r="AB326" s="219"/>
      <c r="AC326" s="219"/>
      <c r="AD326" s="219"/>
      <c r="AE326" s="219"/>
      <c r="AF326" s="219"/>
      <c r="AG326" s="219"/>
      <c r="AH326" s="219"/>
      <c r="AI326" s="219"/>
      <c r="AJ326" s="219"/>
      <c r="AK326" s="219"/>
      <c r="AL326" s="219"/>
      <c r="AM326" s="219"/>
      <c r="AN326" s="219"/>
      <c r="AO326" s="219"/>
      <c r="AP326" s="219"/>
      <c r="AQ326" s="219"/>
      <c r="AR326" s="219"/>
      <c r="AS326" s="219"/>
      <c r="AT326" s="219"/>
      <c r="AU326" s="219"/>
      <c r="AV326" s="219"/>
      <c r="AW326" s="219"/>
      <c r="AX326" s="219"/>
      <c r="AY326" s="219"/>
      <c r="AZ326" s="219"/>
      <c r="BA326" s="219"/>
      <c r="BB326" s="219"/>
      <c r="BC326" s="219"/>
      <c r="BD326" s="219"/>
      <c r="BE326" s="219"/>
      <c r="BF326" s="219"/>
      <c r="BG326" s="219"/>
      <c r="BH326" s="219"/>
      <c r="BI326" s="219"/>
      <c r="BJ326" s="219"/>
      <c r="BK326" s="219"/>
      <c r="BL326" s="219"/>
      <c r="BM326" s="219"/>
      <c r="BN326" s="219"/>
      <c r="BO326" s="219"/>
      <c r="BP326" s="219"/>
      <c r="BQ326" s="219"/>
      <c r="BR326" s="219"/>
      <c r="BS326" s="219"/>
      <c r="BT326" s="219"/>
      <c r="BU326" s="219"/>
      <c r="BV326" s="219"/>
      <c r="BW326" s="219"/>
      <c r="BX326" s="219"/>
      <c r="BY326" s="219"/>
      <c r="BZ326" s="219"/>
      <c r="CA326" s="219"/>
      <c r="CB326" s="219"/>
      <c r="CC326" s="219"/>
      <c r="CD326" s="219"/>
      <c r="CE326" s="219"/>
      <c r="CF326" s="219"/>
      <c r="CG326" s="219"/>
      <c r="CH326" s="219"/>
      <c r="CI326" s="219"/>
      <c r="CJ326" s="219"/>
      <c r="CK326" s="219"/>
      <c r="CL326" s="219"/>
      <c r="CM326" s="219"/>
      <c r="CN326" s="219"/>
      <c r="CO326" s="219"/>
      <c r="CP326" s="219"/>
      <c r="CQ326" s="219"/>
      <c r="CR326" s="219"/>
      <c r="CS326" s="219"/>
      <c r="CT326" s="219"/>
      <c r="CU326" s="219"/>
      <c r="CV326" s="219"/>
      <c r="CW326" s="219"/>
      <c r="CX326" s="219"/>
      <c r="CY326" s="219"/>
      <c r="CZ326" s="219"/>
      <c r="DA326" s="219"/>
      <c r="DB326" s="219"/>
      <c r="DC326" s="219"/>
      <c r="DD326" s="219"/>
      <c r="DE326" s="219"/>
      <c r="DF326" s="219"/>
      <c r="DG326" s="219"/>
      <c r="DH326" s="219"/>
      <c r="DI326" s="219"/>
      <c r="DJ326" s="219"/>
      <c r="DK326" s="219"/>
      <c r="DL326" s="219"/>
      <c r="DM326" s="219"/>
      <c r="DN326" s="219"/>
      <c r="DO326" s="219"/>
      <c r="DP326" s="219"/>
      <c r="DQ326" s="219"/>
      <c r="DR326" s="219"/>
      <c r="DS326" s="219"/>
      <c r="DT326" s="219"/>
      <c r="DU326" s="219"/>
      <c r="DV326" s="219"/>
      <c r="DW326" s="219"/>
      <c r="DX326" s="219"/>
      <c r="DY326" s="219"/>
      <c r="DZ326" s="219"/>
      <c r="EA326" s="219"/>
      <c r="EB326" s="219"/>
      <c r="EC326" s="219"/>
      <c r="ED326" s="219"/>
      <c r="EE326" s="219"/>
      <c r="EF326" s="219"/>
      <c r="EG326" s="219"/>
      <c r="EH326" s="219"/>
      <c r="EI326" s="219"/>
      <c r="EJ326" s="219"/>
      <c r="EK326" s="219"/>
      <c r="EL326" s="219"/>
      <c r="EM326" s="219"/>
      <c r="EN326" s="219"/>
      <c r="EO326" s="219"/>
      <c r="EP326" s="219"/>
      <c r="EQ326" s="219"/>
      <c r="ER326" s="219"/>
      <c r="ES326" s="219"/>
      <c r="ET326" s="219"/>
      <c r="EU326" s="219"/>
      <c r="EV326" s="219"/>
      <c r="EW326" s="219"/>
      <c r="EX326" s="219"/>
      <c r="EY326" s="219"/>
      <c r="EZ326" s="219"/>
      <c r="FA326" s="219"/>
      <c r="FB326" s="219"/>
      <c r="FC326" s="219"/>
      <c r="FD326" s="219"/>
      <c r="FE326" s="219"/>
      <c r="FF326" s="219"/>
      <c r="FG326" s="219"/>
      <c r="FH326" s="219"/>
      <c r="FI326" s="219"/>
      <c r="FJ326" s="219"/>
      <c r="FK326" s="219"/>
      <c r="FL326" s="219"/>
      <c r="FM326" s="219"/>
      <c r="FN326" s="219"/>
      <c r="FO326" s="219"/>
      <c r="FP326" s="219"/>
      <c r="FQ326" s="219"/>
      <c r="FR326" s="219"/>
      <c r="FS326" s="219"/>
      <c r="FT326" s="219"/>
      <c r="FU326" s="219"/>
      <c r="FV326" s="219"/>
      <c r="FW326" s="219"/>
      <c r="FX326" s="219"/>
      <c r="FY326" s="219"/>
      <c r="FZ326" s="219"/>
      <c r="GA326" s="219"/>
      <c r="GB326" s="219"/>
      <c r="GC326" s="219"/>
      <c r="GD326" s="219"/>
      <c r="GE326" s="219"/>
      <c r="GF326" s="219"/>
      <c r="GG326" s="219"/>
      <c r="GH326" s="219"/>
      <c r="GI326" s="219"/>
      <c r="GJ326" s="219"/>
      <c r="GK326" s="219"/>
      <c r="GL326" s="219"/>
      <c r="GM326" s="219"/>
      <c r="GN326" s="219"/>
      <c r="GO326" s="219"/>
      <c r="GP326" s="219"/>
      <c r="GQ326" s="219"/>
      <c r="GR326" s="219"/>
      <c r="GS326" s="219"/>
      <c r="GT326" s="219"/>
      <c r="GU326" s="219"/>
      <c r="GV326" s="219"/>
      <c r="GW326" s="219"/>
      <c r="GX326" s="219"/>
      <c r="GY326" s="219"/>
      <c r="GZ326" s="219"/>
      <c r="HA326" s="219"/>
      <c r="HB326" s="219"/>
      <c r="HC326" s="219"/>
      <c r="HD326" s="219"/>
      <c r="HE326" s="219"/>
      <c r="HF326" s="219"/>
      <c r="HG326" s="219"/>
      <c r="HH326" s="219"/>
      <c r="HI326" s="219"/>
      <c r="HJ326" s="219"/>
      <c r="HK326" s="219"/>
      <c r="HL326" s="219"/>
    </row>
    <row r="327" spans="1:220" s="251" customFormat="1">
      <c r="A327" s="258"/>
      <c r="B327" s="258"/>
      <c r="C327" s="258"/>
      <c r="D327" s="258"/>
      <c r="E327" s="258"/>
      <c r="F327" s="258"/>
      <c r="G327" s="261"/>
      <c r="H327" s="262"/>
      <c r="I327" s="262"/>
      <c r="J327" s="216"/>
      <c r="K327" s="219"/>
      <c r="L327" s="219"/>
      <c r="M327" s="219"/>
      <c r="N327" s="219"/>
      <c r="O327" s="219"/>
      <c r="P327" s="219"/>
      <c r="Q327" s="219"/>
      <c r="R327" s="219"/>
      <c r="S327" s="219"/>
      <c r="T327" s="219"/>
      <c r="U327" s="219"/>
      <c r="V327" s="219"/>
      <c r="W327" s="219"/>
      <c r="X327" s="219"/>
      <c r="Y327" s="219"/>
      <c r="Z327" s="219"/>
      <c r="AA327" s="219"/>
      <c r="AB327" s="219"/>
      <c r="AC327" s="219"/>
      <c r="AD327" s="219"/>
      <c r="AE327" s="219"/>
      <c r="AF327" s="219"/>
      <c r="AG327" s="219"/>
      <c r="AH327" s="219"/>
      <c r="AI327" s="219"/>
      <c r="AJ327" s="219"/>
      <c r="AK327" s="219"/>
      <c r="AL327" s="219"/>
      <c r="AM327" s="219"/>
      <c r="AN327" s="219"/>
      <c r="AO327" s="219"/>
      <c r="AP327" s="219"/>
      <c r="AQ327" s="219"/>
      <c r="AR327" s="219"/>
      <c r="AS327" s="219"/>
      <c r="AT327" s="219"/>
      <c r="AU327" s="219"/>
      <c r="AV327" s="219"/>
      <c r="AW327" s="219"/>
      <c r="AX327" s="219"/>
      <c r="AY327" s="219"/>
      <c r="AZ327" s="219"/>
      <c r="BA327" s="219"/>
      <c r="BB327" s="219"/>
      <c r="BC327" s="219"/>
      <c r="BD327" s="219"/>
      <c r="BE327" s="219"/>
      <c r="BF327" s="219"/>
      <c r="BG327" s="219"/>
      <c r="BH327" s="219"/>
      <c r="BI327" s="219"/>
      <c r="BJ327" s="219"/>
      <c r="BK327" s="219"/>
      <c r="BL327" s="219"/>
      <c r="BM327" s="219"/>
      <c r="BN327" s="219"/>
      <c r="BO327" s="219"/>
      <c r="BP327" s="219"/>
      <c r="BQ327" s="219"/>
      <c r="BR327" s="219"/>
      <c r="BS327" s="219"/>
      <c r="BT327" s="219"/>
      <c r="BU327" s="219"/>
      <c r="BV327" s="219"/>
      <c r="BW327" s="219"/>
      <c r="BX327" s="219"/>
      <c r="BY327" s="219"/>
      <c r="BZ327" s="219"/>
      <c r="CA327" s="219"/>
      <c r="CB327" s="219"/>
      <c r="CC327" s="219"/>
      <c r="CD327" s="219"/>
      <c r="CE327" s="219"/>
      <c r="CF327" s="219"/>
      <c r="CG327" s="219"/>
      <c r="CH327" s="219"/>
      <c r="CI327" s="219"/>
      <c r="CJ327" s="219"/>
      <c r="CK327" s="219"/>
      <c r="CL327" s="219"/>
      <c r="CM327" s="219"/>
      <c r="CN327" s="219"/>
      <c r="CO327" s="219"/>
      <c r="CP327" s="219"/>
      <c r="CQ327" s="219"/>
      <c r="CR327" s="219"/>
      <c r="CS327" s="219"/>
      <c r="CT327" s="219"/>
      <c r="CU327" s="219"/>
      <c r="CV327" s="219"/>
      <c r="CW327" s="219"/>
      <c r="CX327" s="219"/>
      <c r="CY327" s="219"/>
      <c r="CZ327" s="219"/>
      <c r="DA327" s="219"/>
      <c r="DB327" s="219"/>
      <c r="DC327" s="219"/>
      <c r="DD327" s="219"/>
      <c r="DE327" s="219"/>
      <c r="DF327" s="219"/>
      <c r="DG327" s="219"/>
      <c r="DH327" s="219"/>
      <c r="DI327" s="219"/>
      <c r="DJ327" s="219"/>
      <c r="DK327" s="219"/>
      <c r="DL327" s="219"/>
      <c r="DM327" s="219"/>
      <c r="DN327" s="219"/>
      <c r="DO327" s="219"/>
      <c r="DP327" s="219"/>
      <c r="DQ327" s="219"/>
      <c r="DR327" s="219"/>
      <c r="DS327" s="219"/>
      <c r="DT327" s="219"/>
      <c r="DU327" s="219"/>
      <c r="DV327" s="219"/>
      <c r="DW327" s="219"/>
      <c r="DX327" s="219"/>
      <c r="DY327" s="219"/>
      <c r="DZ327" s="219"/>
      <c r="EA327" s="219"/>
      <c r="EB327" s="219"/>
      <c r="EC327" s="219"/>
      <c r="ED327" s="219"/>
      <c r="EE327" s="219"/>
      <c r="EF327" s="219"/>
      <c r="EG327" s="219"/>
      <c r="EH327" s="219"/>
      <c r="EI327" s="219"/>
      <c r="EJ327" s="219"/>
      <c r="EK327" s="219"/>
      <c r="EL327" s="219"/>
      <c r="EM327" s="219"/>
      <c r="EN327" s="219"/>
      <c r="EO327" s="219"/>
      <c r="EP327" s="219"/>
      <c r="EQ327" s="219"/>
      <c r="ER327" s="219"/>
      <c r="ES327" s="219"/>
      <c r="ET327" s="219"/>
      <c r="EU327" s="219"/>
      <c r="EV327" s="219"/>
      <c r="EW327" s="219"/>
      <c r="EX327" s="219"/>
      <c r="EY327" s="219"/>
      <c r="EZ327" s="219"/>
      <c r="FA327" s="219"/>
      <c r="FB327" s="219"/>
      <c r="FC327" s="219"/>
      <c r="FD327" s="219"/>
      <c r="FE327" s="219"/>
      <c r="FF327" s="219"/>
      <c r="FG327" s="219"/>
      <c r="FH327" s="219"/>
      <c r="FI327" s="219"/>
      <c r="FJ327" s="219"/>
      <c r="FK327" s="219"/>
      <c r="FL327" s="219"/>
      <c r="FM327" s="219"/>
      <c r="FN327" s="219"/>
      <c r="FO327" s="219"/>
      <c r="FP327" s="219"/>
      <c r="FQ327" s="219"/>
      <c r="FR327" s="219"/>
      <c r="FS327" s="219"/>
      <c r="FT327" s="219"/>
      <c r="FU327" s="219"/>
      <c r="FV327" s="219"/>
      <c r="FW327" s="219"/>
      <c r="FX327" s="219"/>
      <c r="FY327" s="219"/>
      <c r="FZ327" s="219"/>
      <c r="GA327" s="219"/>
      <c r="GB327" s="219"/>
      <c r="GC327" s="219"/>
      <c r="GD327" s="219"/>
      <c r="GE327" s="219"/>
      <c r="GF327" s="219"/>
      <c r="GG327" s="219"/>
      <c r="GH327" s="219"/>
      <c r="GI327" s="219"/>
      <c r="GJ327" s="219"/>
      <c r="GK327" s="219"/>
      <c r="GL327" s="219"/>
      <c r="GM327" s="219"/>
      <c r="GN327" s="219"/>
      <c r="GO327" s="219"/>
      <c r="GP327" s="219"/>
      <c r="GQ327" s="219"/>
      <c r="GR327" s="219"/>
      <c r="GS327" s="219"/>
      <c r="GT327" s="219"/>
      <c r="GU327" s="219"/>
      <c r="GV327" s="219"/>
      <c r="GW327" s="219"/>
      <c r="GX327" s="219"/>
      <c r="GY327" s="219"/>
      <c r="GZ327" s="219"/>
      <c r="HA327" s="219"/>
      <c r="HB327" s="219"/>
      <c r="HC327" s="219"/>
      <c r="HD327" s="219"/>
      <c r="HE327" s="219"/>
      <c r="HF327" s="219"/>
      <c r="HG327" s="219"/>
      <c r="HH327" s="219"/>
      <c r="HI327" s="219"/>
      <c r="HJ327" s="219"/>
      <c r="HK327" s="219"/>
      <c r="HL327" s="219"/>
    </row>
    <row r="328" spans="1:220" s="251" customFormat="1">
      <c r="A328" s="258"/>
      <c r="B328" s="258"/>
      <c r="C328" s="258"/>
      <c r="D328" s="258"/>
      <c r="E328" s="258"/>
      <c r="F328" s="258"/>
      <c r="G328" s="261"/>
      <c r="H328" s="262"/>
      <c r="I328" s="262"/>
      <c r="J328" s="216"/>
      <c r="K328" s="219"/>
      <c r="L328" s="219"/>
      <c r="M328" s="219"/>
      <c r="N328" s="219"/>
      <c r="O328" s="219"/>
      <c r="P328" s="219"/>
      <c r="Q328" s="219"/>
      <c r="R328" s="219"/>
      <c r="S328" s="219"/>
      <c r="T328" s="219"/>
      <c r="U328" s="219"/>
      <c r="V328" s="219"/>
      <c r="W328" s="219"/>
      <c r="X328" s="219"/>
      <c r="Y328" s="219"/>
      <c r="Z328" s="219"/>
      <c r="AA328" s="219"/>
      <c r="AB328" s="219"/>
      <c r="AC328" s="219"/>
      <c r="AD328" s="219"/>
      <c r="AE328" s="219"/>
      <c r="AF328" s="219"/>
      <c r="AG328" s="219"/>
      <c r="AH328" s="219"/>
      <c r="AI328" s="219"/>
      <c r="AJ328" s="219"/>
      <c r="AK328" s="219"/>
      <c r="AL328" s="219"/>
      <c r="AM328" s="219"/>
      <c r="AN328" s="219"/>
      <c r="AO328" s="219"/>
      <c r="AP328" s="219"/>
      <c r="AQ328" s="219"/>
      <c r="AR328" s="219"/>
      <c r="AS328" s="219"/>
      <c r="AT328" s="219"/>
      <c r="AU328" s="219"/>
      <c r="AV328" s="219"/>
      <c r="AW328" s="219"/>
      <c r="AX328" s="219"/>
      <c r="AY328" s="219"/>
      <c r="AZ328" s="219"/>
      <c r="BA328" s="219"/>
      <c r="BB328" s="219"/>
      <c r="BC328" s="219"/>
      <c r="BD328" s="219"/>
      <c r="BE328" s="219"/>
      <c r="BF328" s="219"/>
      <c r="BG328" s="219"/>
      <c r="BH328" s="219"/>
      <c r="BI328" s="219"/>
      <c r="BJ328" s="219"/>
      <c r="BK328" s="219"/>
      <c r="BL328" s="219"/>
      <c r="BM328" s="219"/>
      <c r="BN328" s="219"/>
      <c r="BO328" s="219"/>
      <c r="BP328" s="219"/>
      <c r="BQ328" s="219"/>
      <c r="BR328" s="219"/>
      <c r="BS328" s="219"/>
      <c r="BT328" s="219"/>
      <c r="BU328" s="219"/>
      <c r="BV328" s="219"/>
      <c r="BW328" s="219"/>
      <c r="BX328" s="219"/>
      <c r="BY328" s="219"/>
      <c r="BZ328" s="219"/>
      <c r="CA328" s="219"/>
      <c r="CB328" s="219"/>
      <c r="CC328" s="219"/>
      <c r="CD328" s="219"/>
      <c r="CE328" s="219"/>
      <c r="CF328" s="219"/>
      <c r="CG328" s="219"/>
      <c r="CH328" s="219"/>
      <c r="CI328" s="219"/>
      <c r="CJ328" s="219"/>
      <c r="CK328" s="219"/>
      <c r="CL328" s="219"/>
      <c r="CM328" s="219"/>
      <c r="CN328" s="219"/>
      <c r="CO328" s="219"/>
      <c r="CP328" s="219"/>
      <c r="CQ328" s="219"/>
      <c r="CR328" s="219"/>
      <c r="CS328" s="219"/>
      <c r="CT328" s="219"/>
      <c r="CU328" s="219"/>
      <c r="CV328" s="219"/>
      <c r="CW328" s="219"/>
      <c r="CX328" s="219"/>
      <c r="CY328" s="219"/>
      <c r="CZ328" s="219"/>
      <c r="DA328" s="219"/>
      <c r="DB328" s="219"/>
      <c r="DC328" s="219"/>
      <c r="DD328" s="219"/>
      <c r="DE328" s="219"/>
      <c r="DF328" s="219"/>
      <c r="DG328" s="219"/>
      <c r="DH328" s="219"/>
      <c r="DI328" s="219"/>
      <c r="DJ328" s="219"/>
      <c r="DK328" s="219"/>
      <c r="DL328" s="219"/>
      <c r="DM328" s="219"/>
      <c r="DN328" s="219"/>
      <c r="DO328" s="219"/>
      <c r="DP328" s="219"/>
      <c r="DQ328" s="219"/>
      <c r="DR328" s="219"/>
      <c r="DS328" s="219"/>
      <c r="DT328" s="219"/>
      <c r="DU328" s="219"/>
      <c r="DV328" s="219"/>
      <c r="DW328" s="219"/>
      <c r="DX328" s="219"/>
      <c r="DY328" s="219"/>
      <c r="DZ328" s="219"/>
      <c r="EA328" s="219"/>
      <c r="EB328" s="219"/>
      <c r="EC328" s="219"/>
      <c r="ED328" s="219"/>
      <c r="EE328" s="219"/>
      <c r="EF328" s="219"/>
      <c r="EG328" s="219"/>
      <c r="EH328" s="219"/>
      <c r="EI328" s="219"/>
      <c r="EJ328" s="219"/>
      <c r="EK328" s="219"/>
      <c r="EL328" s="219"/>
      <c r="EM328" s="219"/>
      <c r="EN328" s="219"/>
      <c r="EO328" s="219"/>
      <c r="EP328" s="219"/>
      <c r="EQ328" s="219"/>
      <c r="ER328" s="219"/>
      <c r="ES328" s="219"/>
      <c r="ET328" s="219"/>
      <c r="EU328" s="219"/>
      <c r="EV328" s="219"/>
      <c r="EW328" s="219"/>
      <c r="EX328" s="219"/>
      <c r="EY328" s="219"/>
      <c r="EZ328" s="219"/>
      <c r="FA328" s="219"/>
      <c r="FB328" s="219"/>
      <c r="FC328" s="219"/>
      <c r="FD328" s="219"/>
      <c r="FE328" s="219"/>
      <c r="FF328" s="219"/>
      <c r="FG328" s="219"/>
      <c r="FH328" s="219"/>
      <c r="FI328" s="219"/>
      <c r="FJ328" s="219"/>
      <c r="FK328" s="219"/>
      <c r="FL328" s="219"/>
      <c r="FM328" s="219"/>
      <c r="FN328" s="219"/>
      <c r="FO328" s="219"/>
      <c r="FP328" s="219"/>
      <c r="FQ328" s="219"/>
      <c r="FR328" s="219"/>
      <c r="FS328" s="219"/>
      <c r="FT328" s="219"/>
      <c r="FU328" s="219"/>
      <c r="FV328" s="219"/>
      <c r="FW328" s="219"/>
      <c r="FX328" s="219"/>
      <c r="FY328" s="219"/>
      <c r="FZ328" s="219"/>
      <c r="GA328" s="219"/>
      <c r="GB328" s="219"/>
      <c r="GC328" s="219"/>
      <c r="GD328" s="219"/>
      <c r="GE328" s="219"/>
      <c r="GF328" s="219"/>
      <c r="GG328" s="219"/>
      <c r="GH328" s="219"/>
      <c r="GI328" s="219"/>
      <c r="GJ328" s="219"/>
      <c r="GK328" s="219"/>
      <c r="GL328" s="219"/>
      <c r="GM328" s="219"/>
      <c r="GN328" s="219"/>
      <c r="GO328" s="219"/>
      <c r="GP328" s="219"/>
      <c r="GQ328" s="219"/>
      <c r="GR328" s="219"/>
      <c r="GS328" s="219"/>
      <c r="GT328" s="219"/>
      <c r="GU328" s="219"/>
      <c r="GV328" s="219"/>
      <c r="GW328" s="219"/>
      <c r="GX328" s="219"/>
      <c r="GY328" s="219"/>
      <c r="GZ328" s="219"/>
      <c r="HA328" s="219"/>
      <c r="HB328" s="219"/>
      <c r="HC328" s="219"/>
      <c r="HD328" s="219"/>
      <c r="HE328" s="219"/>
      <c r="HF328" s="219"/>
      <c r="HG328" s="219"/>
      <c r="HH328" s="219"/>
      <c r="HI328" s="219"/>
      <c r="HJ328" s="219"/>
      <c r="HK328" s="219"/>
      <c r="HL328" s="219"/>
    </row>
    <row r="329" spans="1:220" s="251" customFormat="1">
      <c r="A329" s="258"/>
      <c r="B329" s="258"/>
      <c r="C329" s="258"/>
      <c r="D329" s="258"/>
      <c r="E329" s="258"/>
      <c r="F329" s="258"/>
      <c r="G329" s="261"/>
      <c r="H329" s="262"/>
      <c r="I329" s="262"/>
      <c r="J329" s="216"/>
      <c r="K329" s="219"/>
      <c r="L329" s="219"/>
      <c r="M329" s="219"/>
      <c r="N329" s="219"/>
      <c r="O329" s="219"/>
      <c r="P329" s="219"/>
      <c r="Q329" s="219"/>
      <c r="R329" s="219"/>
      <c r="S329" s="219"/>
      <c r="T329" s="219"/>
      <c r="U329" s="219"/>
      <c r="V329" s="219"/>
      <c r="W329" s="219"/>
      <c r="X329" s="219"/>
      <c r="Y329" s="219"/>
      <c r="Z329" s="219"/>
      <c r="AA329" s="219"/>
      <c r="AB329" s="219"/>
      <c r="AC329" s="219"/>
      <c r="AD329" s="219"/>
      <c r="AE329" s="219"/>
      <c r="AF329" s="219"/>
      <c r="AG329" s="219"/>
      <c r="AH329" s="219"/>
      <c r="AI329" s="219"/>
      <c r="AJ329" s="219"/>
      <c r="AK329" s="219"/>
      <c r="AL329" s="219"/>
      <c r="AM329" s="219"/>
      <c r="AN329" s="219"/>
      <c r="AO329" s="219"/>
      <c r="AP329" s="219"/>
      <c r="AQ329" s="219"/>
      <c r="AR329" s="219"/>
      <c r="AS329" s="219"/>
      <c r="AT329" s="219"/>
      <c r="AU329" s="219"/>
      <c r="AV329" s="219"/>
      <c r="AW329" s="219"/>
      <c r="AX329" s="219"/>
      <c r="AY329" s="219"/>
      <c r="AZ329" s="219"/>
      <c r="BA329" s="219"/>
      <c r="BB329" s="219"/>
      <c r="BC329" s="219"/>
      <c r="BD329" s="219"/>
      <c r="BE329" s="219"/>
      <c r="BF329" s="219"/>
      <c r="BG329" s="219"/>
      <c r="BH329" s="219"/>
      <c r="BI329" s="219"/>
      <c r="BJ329" s="219"/>
      <c r="BK329" s="219"/>
      <c r="BL329" s="219"/>
      <c r="BM329" s="219"/>
      <c r="BN329" s="219"/>
      <c r="BO329" s="219"/>
      <c r="BP329" s="219"/>
      <c r="BQ329" s="219"/>
      <c r="BR329" s="219"/>
      <c r="BS329" s="219"/>
      <c r="BT329" s="219"/>
      <c r="BU329" s="219"/>
      <c r="BV329" s="219"/>
      <c r="BW329" s="219"/>
      <c r="BX329" s="219"/>
      <c r="BY329" s="219"/>
      <c r="BZ329" s="219"/>
      <c r="CA329" s="219"/>
      <c r="CB329" s="219"/>
      <c r="CC329" s="219"/>
      <c r="CD329" s="219"/>
      <c r="CE329" s="219"/>
      <c r="CF329" s="219"/>
      <c r="CG329" s="219"/>
      <c r="CH329" s="219"/>
      <c r="CI329" s="219"/>
      <c r="CJ329" s="219"/>
      <c r="CK329" s="219"/>
      <c r="CL329" s="219"/>
      <c r="CM329" s="219"/>
      <c r="CN329" s="219"/>
      <c r="CO329" s="219"/>
      <c r="CP329" s="219"/>
      <c r="CQ329" s="219"/>
      <c r="CR329" s="219"/>
      <c r="CS329" s="219"/>
      <c r="CT329" s="219"/>
      <c r="CU329" s="219"/>
      <c r="CV329" s="219"/>
      <c r="CW329" s="219"/>
      <c r="CX329" s="219"/>
      <c r="CY329" s="219"/>
      <c r="CZ329" s="219"/>
      <c r="DA329" s="219"/>
      <c r="DB329" s="219"/>
      <c r="DC329" s="219"/>
      <c r="DD329" s="219"/>
      <c r="DE329" s="219"/>
      <c r="DF329" s="219"/>
      <c r="DG329" s="219"/>
      <c r="DH329" s="219"/>
      <c r="DI329" s="219"/>
      <c r="DJ329" s="219"/>
      <c r="DK329" s="219"/>
      <c r="DL329" s="219"/>
      <c r="DM329" s="219"/>
      <c r="DN329" s="219"/>
      <c r="DO329" s="219"/>
      <c r="DP329" s="219"/>
      <c r="DQ329" s="219"/>
      <c r="DR329" s="219"/>
      <c r="DS329" s="219"/>
      <c r="DT329" s="219"/>
      <c r="DU329" s="219"/>
      <c r="DV329" s="219"/>
      <c r="DW329" s="219"/>
      <c r="DX329" s="219"/>
      <c r="DY329" s="219"/>
      <c r="DZ329" s="219"/>
      <c r="EA329" s="219"/>
      <c r="EB329" s="219"/>
      <c r="EC329" s="219"/>
      <c r="ED329" s="219"/>
      <c r="EE329" s="219"/>
      <c r="EF329" s="219"/>
      <c r="EG329" s="219"/>
      <c r="EH329" s="219"/>
      <c r="EI329" s="219"/>
      <c r="EJ329" s="219"/>
      <c r="EK329" s="219"/>
      <c r="EL329" s="219"/>
      <c r="EM329" s="219"/>
      <c r="EN329" s="219"/>
      <c r="EO329" s="219"/>
      <c r="EP329" s="219"/>
      <c r="EQ329" s="219"/>
      <c r="ER329" s="219"/>
      <c r="ES329" s="219"/>
      <c r="ET329" s="219"/>
      <c r="EU329" s="219"/>
      <c r="EV329" s="219"/>
      <c r="EW329" s="219"/>
      <c r="EX329" s="219"/>
      <c r="EY329" s="219"/>
      <c r="EZ329" s="219"/>
      <c r="FA329" s="219"/>
      <c r="FB329" s="219"/>
      <c r="FC329" s="219"/>
      <c r="FD329" s="219"/>
      <c r="FE329" s="219"/>
      <c r="FF329" s="219"/>
      <c r="FG329" s="219"/>
      <c r="FH329" s="219"/>
      <c r="FI329" s="219"/>
      <c r="FJ329" s="219"/>
      <c r="FK329" s="219"/>
      <c r="FL329" s="219"/>
      <c r="FM329" s="219"/>
      <c r="FN329" s="219"/>
      <c r="FO329" s="219"/>
      <c r="FP329" s="219"/>
      <c r="FQ329" s="219"/>
      <c r="FR329" s="219"/>
      <c r="FS329" s="219"/>
      <c r="FT329" s="219"/>
      <c r="FU329" s="219"/>
      <c r="FV329" s="219"/>
      <c r="FW329" s="219"/>
      <c r="FX329" s="219"/>
      <c r="FY329" s="219"/>
      <c r="FZ329" s="219"/>
      <c r="GA329" s="219"/>
      <c r="GB329" s="219"/>
      <c r="GC329" s="219"/>
      <c r="GD329" s="219"/>
      <c r="GE329" s="219"/>
      <c r="GF329" s="219"/>
      <c r="GG329" s="219"/>
      <c r="GH329" s="219"/>
      <c r="GI329" s="219"/>
      <c r="GJ329" s="219"/>
      <c r="GK329" s="219"/>
      <c r="GL329" s="219"/>
      <c r="GM329" s="219"/>
      <c r="GN329" s="219"/>
      <c r="GO329" s="219"/>
      <c r="GP329" s="219"/>
      <c r="GQ329" s="219"/>
      <c r="GR329" s="219"/>
      <c r="GS329" s="219"/>
      <c r="GT329" s="219"/>
      <c r="GU329" s="219"/>
      <c r="GV329" s="219"/>
      <c r="GW329" s="219"/>
      <c r="GX329" s="219"/>
      <c r="GY329" s="219"/>
      <c r="GZ329" s="219"/>
      <c r="HA329" s="219"/>
      <c r="HB329" s="219"/>
      <c r="HC329" s="219"/>
      <c r="HD329" s="219"/>
      <c r="HE329" s="219"/>
      <c r="HF329" s="219"/>
      <c r="HG329" s="219"/>
      <c r="HH329" s="219"/>
      <c r="HI329" s="219"/>
      <c r="HJ329" s="219"/>
      <c r="HK329" s="219"/>
      <c r="HL329" s="219"/>
    </row>
    <row r="330" spans="1:220" s="251" customFormat="1">
      <c r="A330" s="258"/>
      <c r="B330" s="258"/>
      <c r="C330" s="258"/>
      <c r="D330" s="258"/>
      <c r="E330" s="258"/>
      <c r="F330" s="258"/>
      <c r="G330" s="261"/>
      <c r="H330" s="262"/>
      <c r="I330" s="262"/>
      <c r="J330" s="216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19"/>
      <c r="AI330" s="219"/>
      <c r="AJ330" s="219"/>
      <c r="AK330" s="219"/>
      <c r="AL330" s="219"/>
      <c r="AM330" s="219"/>
      <c r="AN330" s="219"/>
      <c r="AO330" s="219"/>
      <c r="AP330" s="219"/>
      <c r="AQ330" s="219"/>
      <c r="AR330" s="219"/>
      <c r="AS330" s="219"/>
      <c r="AT330" s="219"/>
      <c r="AU330" s="219"/>
      <c r="AV330" s="219"/>
      <c r="AW330" s="219"/>
      <c r="AX330" s="219"/>
      <c r="AY330" s="219"/>
      <c r="AZ330" s="219"/>
      <c r="BA330" s="219"/>
      <c r="BB330" s="219"/>
      <c r="BC330" s="219"/>
      <c r="BD330" s="219"/>
      <c r="BE330" s="219"/>
      <c r="BF330" s="219"/>
      <c r="BG330" s="219"/>
      <c r="BH330" s="219"/>
      <c r="BI330" s="219"/>
      <c r="BJ330" s="219"/>
      <c r="BK330" s="219"/>
      <c r="BL330" s="219"/>
      <c r="BM330" s="219"/>
      <c r="BN330" s="219"/>
      <c r="BO330" s="219"/>
      <c r="BP330" s="219"/>
      <c r="BQ330" s="219"/>
      <c r="BR330" s="219"/>
      <c r="BS330" s="219"/>
      <c r="BT330" s="219"/>
      <c r="BU330" s="219"/>
      <c r="BV330" s="219"/>
      <c r="BW330" s="219"/>
      <c r="BX330" s="219"/>
      <c r="BY330" s="219"/>
      <c r="BZ330" s="219"/>
      <c r="CA330" s="219"/>
      <c r="CB330" s="219"/>
      <c r="CC330" s="219"/>
      <c r="CD330" s="219"/>
      <c r="CE330" s="219"/>
      <c r="CF330" s="219"/>
      <c r="CG330" s="219"/>
      <c r="CH330" s="219"/>
      <c r="CI330" s="219"/>
      <c r="CJ330" s="219"/>
      <c r="CK330" s="219"/>
      <c r="CL330" s="219"/>
      <c r="CM330" s="219"/>
      <c r="CN330" s="219"/>
      <c r="CO330" s="219"/>
      <c r="CP330" s="219"/>
      <c r="CQ330" s="219"/>
      <c r="CR330" s="219"/>
      <c r="CS330" s="219"/>
      <c r="CT330" s="219"/>
      <c r="CU330" s="219"/>
      <c r="CV330" s="219"/>
      <c r="CW330" s="219"/>
      <c r="CX330" s="219"/>
      <c r="CY330" s="219"/>
      <c r="CZ330" s="219"/>
      <c r="DA330" s="219"/>
      <c r="DB330" s="219"/>
      <c r="DC330" s="219"/>
      <c r="DD330" s="219"/>
      <c r="DE330" s="219"/>
      <c r="DF330" s="219"/>
      <c r="DG330" s="219"/>
      <c r="DH330" s="219"/>
      <c r="DI330" s="219"/>
      <c r="DJ330" s="219"/>
      <c r="DK330" s="219"/>
      <c r="DL330" s="219"/>
      <c r="DM330" s="219"/>
      <c r="DN330" s="219"/>
      <c r="DO330" s="219"/>
      <c r="DP330" s="219"/>
      <c r="DQ330" s="219"/>
      <c r="DR330" s="219"/>
      <c r="DS330" s="219"/>
      <c r="DT330" s="219"/>
      <c r="DU330" s="219"/>
      <c r="DV330" s="219"/>
      <c r="DW330" s="219"/>
      <c r="DX330" s="219"/>
      <c r="DY330" s="219"/>
      <c r="DZ330" s="219"/>
      <c r="EA330" s="219"/>
      <c r="EB330" s="219"/>
      <c r="EC330" s="219"/>
      <c r="ED330" s="219"/>
      <c r="EE330" s="219"/>
      <c r="EF330" s="219"/>
      <c r="EG330" s="219"/>
      <c r="EH330" s="219"/>
      <c r="EI330" s="219"/>
      <c r="EJ330" s="219"/>
      <c r="EK330" s="219"/>
      <c r="EL330" s="219"/>
      <c r="EM330" s="219"/>
      <c r="EN330" s="219"/>
      <c r="EO330" s="219"/>
      <c r="EP330" s="219"/>
      <c r="EQ330" s="219"/>
      <c r="ER330" s="219"/>
      <c r="ES330" s="219"/>
      <c r="ET330" s="219"/>
      <c r="EU330" s="219"/>
      <c r="EV330" s="219"/>
      <c r="EW330" s="219"/>
      <c r="EX330" s="219"/>
      <c r="EY330" s="219"/>
      <c r="EZ330" s="219"/>
      <c r="FA330" s="219"/>
      <c r="FB330" s="219"/>
      <c r="FC330" s="219"/>
      <c r="FD330" s="219"/>
      <c r="FE330" s="219"/>
      <c r="FF330" s="219"/>
      <c r="FG330" s="219"/>
      <c r="FH330" s="219"/>
      <c r="FI330" s="219"/>
      <c r="FJ330" s="219"/>
      <c r="FK330" s="219"/>
      <c r="FL330" s="219"/>
      <c r="FM330" s="219"/>
      <c r="FN330" s="219"/>
      <c r="FO330" s="219"/>
      <c r="FP330" s="219"/>
      <c r="FQ330" s="219"/>
      <c r="FR330" s="219"/>
      <c r="FS330" s="219"/>
      <c r="FT330" s="219"/>
      <c r="FU330" s="219"/>
      <c r="FV330" s="219"/>
      <c r="FW330" s="219"/>
      <c r="FX330" s="219"/>
      <c r="FY330" s="219"/>
      <c r="FZ330" s="219"/>
      <c r="GA330" s="219"/>
      <c r="GB330" s="219"/>
      <c r="GC330" s="219"/>
      <c r="GD330" s="219"/>
      <c r="GE330" s="219"/>
      <c r="GF330" s="219"/>
      <c r="GG330" s="219"/>
      <c r="GH330" s="219"/>
      <c r="GI330" s="219"/>
      <c r="GJ330" s="219"/>
      <c r="GK330" s="219"/>
      <c r="GL330" s="219"/>
      <c r="GM330" s="219"/>
      <c r="GN330" s="219"/>
      <c r="GO330" s="219"/>
      <c r="GP330" s="219"/>
      <c r="GQ330" s="219"/>
      <c r="GR330" s="219"/>
      <c r="GS330" s="219"/>
      <c r="GT330" s="219"/>
      <c r="GU330" s="219"/>
      <c r="GV330" s="219"/>
      <c r="GW330" s="219"/>
      <c r="GX330" s="219"/>
      <c r="GY330" s="219"/>
      <c r="GZ330" s="219"/>
      <c r="HA330" s="219"/>
      <c r="HB330" s="219"/>
      <c r="HC330" s="219"/>
      <c r="HD330" s="219"/>
      <c r="HE330" s="219"/>
      <c r="HF330" s="219"/>
      <c r="HG330" s="219"/>
      <c r="HH330" s="219"/>
      <c r="HI330" s="219"/>
      <c r="HJ330" s="219"/>
      <c r="HK330" s="219"/>
      <c r="HL330" s="219"/>
    </row>
    <row r="331" spans="1:220" s="251" customFormat="1">
      <c r="A331" s="258"/>
      <c r="B331" s="258"/>
      <c r="C331" s="258"/>
      <c r="D331" s="258"/>
      <c r="E331" s="258"/>
      <c r="F331" s="258"/>
      <c r="G331" s="261"/>
      <c r="H331" s="262"/>
      <c r="I331" s="262"/>
      <c r="J331" s="216"/>
      <c r="K331" s="219"/>
      <c r="L331" s="219"/>
      <c r="M331" s="219"/>
      <c r="N331" s="219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19"/>
      <c r="AD331" s="219"/>
      <c r="AE331" s="219"/>
      <c r="AF331" s="219"/>
      <c r="AG331" s="219"/>
      <c r="AH331" s="219"/>
      <c r="AI331" s="219"/>
      <c r="AJ331" s="219"/>
      <c r="AK331" s="219"/>
      <c r="AL331" s="219"/>
      <c r="AM331" s="219"/>
      <c r="AN331" s="219"/>
      <c r="AO331" s="219"/>
      <c r="AP331" s="219"/>
      <c r="AQ331" s="219"/>
      <c r="AR331" s="219"/>
      <c r="AS331" s="219"/>
      <c r="AT331" s="219"/>
      <c r="AU331" s="219"/>
      <c r="AV331" s="219"/>
      <c r="AW331" s="219"/>
      <c r="AX331" s="219"/>
      <c r="AY331" s="219"/>
      <c r="AZ331" s="219"/>
      <c r="BA331" s="219"/>
      <c r="BB331" s="219"/>
      <c r="BC331" s="219"/>
      <c r="BD331" s="219"/>
      <c r="BE331" s="219"/>
      <c r="BF331" s="219"/>
      <c r="BG331" s="219"/>
      <c r="BH331" s="219"/>
      <c r="BI331" s="219"/>
      <c r="BJ331" s="219"/>
      <c r="BK331" s="219"/>
      <c r="BL331" s="219"/>
      <c r="BM331" s="219"/>
      <c r="BN331" s="219"/>
      <c r="BO331" s="219"/>
      <c r="BP331" s="219"/>
      <c r="BQ331" s="219"/>
      <c r="BR331" s="219"/>
      <c r="BS331" s="219"/>
      <c r="BT331" s="219"/>
      <c r="BU331" s="219"/>
      <c r="BV331" s="219"/>
      <c r="BW331" s="219"/>
      <c r="BX331" s="219"/>
      <c r="BY331" s="219"/>
      <c r="BZ331" s="219"/>
      <c r="CA331" s="219"/>
      <c r="CB331" s="219"/>
      <c r="CC331" s="219"/>
      <c r="CD331" s="219"/>
      <c r="CE331" s="219"/>
      <c r="CF331" s="219"/>
      <c r="CG331" s="219"/>
      <c r="CH331" s="219"/>
      <c r="CI331" s="219"/>
      <c r="CJ331" s="219"/>
      <c r="CK331" s="219"/>
      <c r="CL331" s="219"/>
      <c r="CM331" s="219"/>
      <c r="CN331" s="219"/>
      <c r="CO331" s="219"/>
      <c r="CP331" s="219"/>
      <c r="CQ331" s="219"/>
      <c r="CR331" s="219"/>
      <c r="CS331" s="219"/>
      <c r="CT331" s="219"/>
      <c r="CU331" s="219"/>
      <c r="CV331" s="219"/>
      <c r="CW331" s="219"/>
      <c r="CX331" s="219"/>
      <c r="CY331" s="219"/>
      <c r="CZ331" s="219"/>
      <c r="DA331" s="219"/>
      <c r="DB331" s="219"/>
      <c r="DC331" s="219"/>
      <c r="DD331" s="219"/>
      <c r="DE331" s="219"/>
      <c r="DF331" s="219"/>
      <c r="DG331" s="219"/>
      <c r="DH331" s="219"/>
      <c r="DI331" s="219"/>
      <c r="DJ331" s="219"/>
      <c r="DK331" s="219"/>
      <c r="DL331" s="219"/>
      <c r="DM331" s="219"/>
      <c r="DN331" s="219"/>
      <c r="DO331" s="219"/>
      <c r="DP331" s="219"/>
      <c r="DQ331" s="219"/>
      <c r="DR331" s="219"/>
      <c r="DS331" s="219"/>
      <c r="DT331" s="219"/>
      <c r="DU331" s="219"/>
      <c r="DV331" s="219"/>
      <c r="DW331" s="219"/>
      <c r="DX331" s="219"/>
      <c r="DY331" s="219"/>
      <c r="DZ331" s="219"/>
      <c r="EA331" s="219"/>
      <c r="EB331" s="219"/>
      <c r="EC331" s="219"/>
      <c r="ED331" s="219"/>
      <c r="EE331" s="219"/>
      <c r="EF331" s="219"/>
      <c r="EG331" s="219"/>
      <c r="EH331" s="219"/>
      <c r="EI331" s="219"/>
      <c r="EJ331" s="219"/>
      <c r="EK331" s="219"/>
      <c r="EL331" s="219"/>
      <c r="EM331" s="219"/>
      <c r="EN331" s="219"/>
      <c r="EO331" s="219"/>
      <c r="EP331" s="219"/>
      <c r="EQ331" s="219"/>
      <c r="ER331" s="219"/>
      <c r="ES331" s="219"/>
      <c r="ET331" s="219"/>
      <c r="EU331" s="219"/>
      <c r="EV331" s="219"/>
      <c r="EW331" s="219"/>
      <c r="EX331" s="219"/>
      <c r="EY331" s="219"/>
      <c r="EZ331" s="219"/>
      <c r="FA331" s="219"/>
      <c r="FB331" s="219"/>
      <c r="FC331" s="219"/>
      <c r="FD331" s="219"/>
      <c r="FE331" s="219"/>
      <c r="FF331" s="219"/>
      <c r="FG331" s="219"/>
      <c r="FH331" s="219"/>
      <c r="FI331" s="219"/>
      <c r="FJ331" s="219"/>
      <c r="FK331" s="219"/>
      <c r="FL331" s="219"/>
      <c r="FM331" s="219"/>
      <c r="FN331" s="219"/>
      <c r="FO331" s="219"/>
      <c r="FP331" s="219"/>
      <c r="FQ331" s="219"/>
      <c r="FR331" s="219"/>
      <c r="FS331" s="219"/>
      <c r="FT331" s="219"/>
      <c r="FU331" s="219"/>
      <c r="FV331" s="219"/>
      <c r="FW331" s="219"/>
      <c r="FX331" s="219"/>
      <c r="FY331" s="219"/>
      <c r="FZ331" s="219"/>
      <c r="GA331" s="219"/>
      <c r="GB331" s="219"/>
      <c r="GC331" s="219"/>
      <c r="GD331" s="219"/>
      <c r="GE331" s="219"/>
      <c r="GF331" s="219"/>
      <c r="GG331" s="219"/>
      <c r="GH331" s="219"/>
      <c r="GI331" s="219"/>
      <c r="GJ331" s="219"/>
      <c r="GK331" s="219"/>
      <c r="GL331" s="219"/>
      <c r="GM331" s="219"/>
      <c r="GN331" s="219"/>
      <c r="GO331" s="219"/>
      <c r="GP331" s="219"/>
      <c r="GQ331" s="219"/>
      <c r="GR331" s="219"/>
      <c r="GS331" s="219"/>
      <c r="GT331" s="219"/>
      <c r="GU331" s="219"/>
      <c r="GV331" s="219"/>
      <c r="GW331" s="219"/>
      <c r="GX331" s="219"/>
      <c r="GY331" s="219"/>
      <c r="GZ331" s="219"/>
      <c r="HA331" s="219"/>
      <c r="HB331" s="219"/>
      <c r="HC331" s="219"/>
      <c r="HD331" s="219"/>
      <c r="HE331" s="219"/>
      <c r="HF331" s="219"/>
      <c r="HG331" s="219"/>
      <c r="HH331" s="219"/>
      <c r="HI331" s="219"/>
      <c r="HJ331" s="219"/>
      <c r="HK331" s="219"/>
      <c r="HL331" s="219"/>
    </row>
    <row r="332" spans="1:220" s="251" customFormat="1">
      <c r="A332" s="258"/>
      <c r="B332" s="258"/>
      <c r="C332" s="258"/>
      <c r="D332" s="258"/>
      <c r="E332" s="258"/>
      <c r="F332" s="258"/>
      <c r="G332" s="261"/>
      <c r="H332" s="262"/>
      <c r="I332" s="262"/>
      <c r="J332" s="216"/>
      <c r="K332" s="219"/>
      <c r="L332" s="219"/>
      <c r="M332" s="219"/>
      <c r="N332" s="219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9"/>
      <c r="AD332" s="219"/>
      <c r="AE332" s="219"/>
      <c r="AF332" s="219"/>
      <c r="AG332" s="219"/>
      <c r="AH332" s="219"/>
      <c r="AI332" s="219"/>
      <c r="AJ332" s="219"/>
      <c r="AK332" s="219"/>
      <c r="AL332" s="219"/>
      <c r="AM332" s="219"/>
      <c r="AN332" s="219"/>
      <c r="AO332" s="219"/>
      <c r="AP332" s="219"/>
      <c r="AQ332" s="219"/>
      <c r="AR332" s="219"/>
      <c r="AS332" s="219"/>
      <c r="AT332" s="219"/>
      <c r="AU332" s="219"/>
      <c r="AV332" s="219"/>
      <c r="AW332" s="219"/>
      <c r="AX332" s="219"/>
      <c r="AY332" s="219"/>
      <c r="AZ332" s="219"/>
      <c r="BA332" s="219"/>
      <c r="BB332" s="219"/>
      <c r="BC332" s="219"/>
      <c r="BD332" s="219"/>
      <c r="BE332" s="219"/>
      <c r="BF332" s="219"/>
      <c r="BG332" s="219"/>
      <c r="BH332" s="219"/>
      <c r="BI332" s="219"/>
      <c r="BJ332" s="219"/>
      <c r="BK332" s="219"/>
      <c r="BL332" s="219"/>
      <c r="BM332" s="219"/>
      <c r="BN332" s="219"/>
      <c r="BO332" s="219"/>
      <c r="BP332" s="219"/>
      <c r="BQ332" s="219"/>
      <c r="BR332" s="219"/>
      <c r="BS332" s="219"/>
      <c r="BT332" s="219"/>
      <c r="BU332" s="219"/>
      <c r="BV332" s="219"/>
      <c r="BW332" s="219"/>
      <c r="BX332" s="219"/>
      <c r="BY332" s="219"/>
      <c r="BZ332" s="219"/>
      <c r="CA332" s="219"/>
      <c r="CB332" s="219"/>
      <c r="CC332" s="219"/>
      <c r="CD332" s="219"/>
      <c r="CE332" s="219"/>
      <c r="CF332" s="219"/>
      <c r="CG332" s="219"/>
      <c r="CH332" s="219"/>
      <c r="CI332" s="219"/>
      <c r="CJ332" s="219"/>
      <c r="CK332" s="219"/>
      <c r="CL332" s="219"/>
      <c r="CM332" s="219"/>
      <c r="CN332" s="219"/>
      <c r="CO332" s="219"/>
      <c r="CP332" s="219"/>
      <c r="CQ332" s="219"/>
      <c r="CR332" s="219"/>
      <c r="CS332" s="219"/>
      <c r="CT332" s="219"/>
      <c r="CU332" s="219"/>
      <c r="CV332" s="219"/>
      <c r="CW332" s="219"/>
      <c r="CX332" s="219"/>
      <c r="CY332" s="219"/>
      <c r="CZ332" s="219"/>
      <c r="DA332" s="219"/>
      <c r="DB332" s="219"/>
      <c r="DC332" s="219"/>
      <c r="DD332" s="219"/>
      <c r="DE332" s="219"/>
      <c r="DF332" s="219"/>
      <c r="DG332" s="219"/>
      <c r="DH332" s="219"/>
      <c r="DI332" s="219"/>
      <c r="DJ332" s="219"/>
      <c r="DK332" s="219"/>
      <c r="DL332" s="219"/>
      <c r="DM332" s="219"/>
      <c r="DN332" s="219"/>
      <c r="DO332" s="219"/>
      <c r="DP332" s="219"/>
      <c r="DQ332" s="219"/>
      <c r="DR332" s="219"/>
      <c r="DS332" s="219"/>
      <c r="DT332" s="219"/>
      <c r="DU332" s="219"/>
      <c r="DV332" s="219"/>
      <c r="DW332" s="219"/>
      <c r="DX332" s="219"/>
      <c r="DY332" s="219"/>
      <c r="DZ332" s="219"/>
      <c r="EA332" s="219"/>
      <c r="EB332" s="219"/>
      <c r="EC332" s="219"/>
      <c r="ED332" s="219"/>
      <c r="EE332" s="219"/>
      <c r="EF332" s="219"/>
      <c r="EG332" s="219"/>
      <c r="EH332" s="219"/>
      <c r="EI332" s="219"/>
      <c r="EJ332" s="219"/>
      <c r="EK332" s="219"/>
      <c r="EL332" s="219"/>
      <c r="EM332" s="219"/>
      <c r="EN332" s="219"/>
      <c r="EO332" s="219"/>
      <c r="EP332" s="219"/>
      <c r="EQ332" s="219"/>
      <c r="ER332" s="219"/>
      <c r="ES332" s="219"/>
      <c r="ET332" s="219"/>
      <c r="EU332" s="219"/>
      <c r="EV332" s="219"/>
      <c r="EW332" s="219"/>
      <c r="EX332" s="219"/>
      <c r="EY332" s="219"/>
      <c r="EZ332" s="219"/>
      <c r="FA332" s="219"/>
      <c r="FB332" s="219"/>
      <c r="FC332" s="219"/>
      <c r="FD332" s="219"/>
      <c r="FE332" s="219"/>
      <c r="FF332" s="219"/>
      <c r="FG332" s="219"/>
      <c r="FH332" s="219"/>
      <c r="FI332" s="219"/>
      <c r="FJ332" s="219"/>
      <c r="FK332" s="219"/>
      <c r="FL332" s="219"/>
      <c r="FM332" s="219"/>
      <c r="FN332" s="219"/>
      <c r="FO332" s="219"/>
      <c r="FP332" s="219"/>
      <c r="FQ332" s="219"/>
      <c r="FR332" s="219"/>
      <c r="FS332" s="219"/>
      <c r="FT332" s="219"/>
      <c r="FU332" s="219"/>
      <c r="FV332" s="219"/>
      <c r="FW332" s="219"/>
      <c r="FX332" s="219"/>
      <c r="FY332" s="219"/>
      <c r="FZ332" s="219"/>
      <c r="GA332" s="219"/>
      <c r="GB332" s="219"/>
      <c r="GC332" s="219"/>
      <c r="GD332" s="219"/>
      <c r="GE332" s="219"/>
      <c r="GF332" s="219"/>
      <c r="GG332" s="219"/>
      <c r="GH332" s="219"/>
      <c r="GI332" s="219"/>
      <c r="GJ332" s="219"/>
      <c r="GK332" s="219"/>
      <c r="GL332" s="219"/>
      <c r="GM332" s="219"/>
      <c r="GN332" s="219"/>
      <c r="GO332" s="219"/>
      <c r="GP332" s="219"/>
      <c r="GQ332" s="219"/>
      <c r="GR332" s="219"/>
      <c r="GS332" s="219"/>
      <c r="GT332" s="219"/>
      <c r="GU332" s="219"/>
      <c r="GV332" s="219"/>
      <c r="GW332" s="219"/>
      <c r="GX332" s="219"/>
      <c r="GY332" s="219"/>
      <c r="GZ332" s="219"/>
      <c r="HA332" s="219"/>
      <c r="HB332" s="219"/>
      <c r="HC332" s="219"/>
      <c r="HD332" s="219"/>
      <c r="HE332" s="219"/>
      <c r="HF332" s="219"/>
      <c r="HG332" s="219"/>
      <c r="HH332" s="219"/>
      <c r="HI332" s="219"/>
      <c r="HJ332" s="219"/>
      <c r="HK332" s="219"/>
      <c r="HL332" s="219"/>
    </row>
    <row r="333" spans="1:220" s="251" customFormat="1">
      <c r="A333" s="258"/>
      <c r="B333" s="258"/>
      <c r="C333" s="258"/>
      <c r="D333" s="258"/>
      <c r="E333" s="258"/>
      <c r="F333" s="258"/>
      <c r="G333" s="261"/>
      <c r="H333" s="262"/>
      <c r="I333" s="262"/>
      <c r="J333" s="216"/>
      <c r="K333" s="219"/>
      <c r="L333" s="219"/>
      <c r="M333" s="219"/>
      <c r="N333" s="219"/>
      <c r="O333" s="219"/>
      <c r="P333" s="219"/>
      <c r="Q333" s="219"/>
      <c r="R333" s="219"/>
      <c r="S333" s="219"/>
      <c r="T333" s="219"/>
      <c r="U333" s="219"/>
      <c r="V333" s="219"/>
      <c r="W333" s="219"/>
      <c r="X333" s="219"/>
      <c r="Y333" s="219"/>
      <c r="Z333" s="219"/>
      <c r="AA333" s="219"/>
      <c r="AB333" s="219"/>
      <c r="AC333" s="219"/>
      <c r="AD333" s="219"/>
      <c r="AE333" s="219"/>
      <c r="AF333" s="219"/>
      <c r="AG333" s="219"/>
      <c r="AH333" s="219"/>
      <c r="AI333" s="219"/>
      <c r="AJ333" s="219"/>
      <c r="AK333" s="219"/>
      <c r="AL333" s="219"/>
      <c r="AM333" s="219"/>
      <c r="AN333" s="219"/>
      <c r="AO333" s="219"/>
      <c r="AP333" s="219"/>
      <c r="AQ333" s="219"/>
      <c r="AR333" s="219"/>
      <c r="AS333" s="219"/>
      <c r="AT333" s="219"/>
      <c r="AU333" s="219"/>
      <c r="AV333" s="219"/>
      <c r="AW333" s="219"/>
      <c r="AX333" s="219"/>
      <c r="AY333" s="219"/>
      <c r="AZ333" s="219"/>
      <c r="BA333" s="219"/>
      <c r="BB333" s="219"/>
      <c r="BC333" s="219"/>
      <c r="BD333" s="219"/>
      <c r="BE333" s="219"/>
      <c r="BF333" s="219"/>
      <c r="BG333" s="219"/>
      <c r="BH333" s="219"/>
      <c r="BI333" s="219"/>
      <c r="BJ333" s="219"/>
      <c r="BK333" s="219"/>
      <c r="BL333" s="219"/>
      <c r="BM333" s="219"/>
      <c r="BN333" s="219"/>
      <c r="BO333" s="219"/>
      <c r="BP333" s="219"/>
      <c r="BQ333" s="219"/>
      <c r="BR333" s="219"/>
      <c r="BS333" s="219"/>
      <c r="BT333" s="219"/>
      <c r="BU333" s="219"/>
      <c r="BV333" s="219"/>
      <c r="BW333" s="219"/>
      <c r="BX333" s="219"/>
      <c r="BY333" s="219"/>
      <c r="BZ333" s="219"/>
      <c r="CA333" s="219"/>
      <c r="CB333" s="219"/>
      <c r="CC333" s="219"/>
      <c r="CD333" s="219"/>
      <c r="CE333" s="219"/>
      <c r="CF333" s="219"/>
      <c r="CG333" s="219"/>
      <c r="CH333" s="219"/>
      <c r="CI333" s="219"/>
      <c r="CJ333" s="219"/>
      <c r="CK333" s="219"/>
      <c r="CL333" s="219"/>
      <c r="CM333" s="219"/>
      <c r="CN333" s="219"/>
      <c r="CO333" s="219"/>
      <c r="CP333" s="219"/>
      <c r="CQ333" s="219"/>
      <c r="CR333" s="219"/>
      <c r="CS333" s="219"/>
      <c r="CT333" s="219"/>
      <c r="CU333" s="219"/>
      <c r="CV333" s="219"/>
      <c r="CW333" s="219"/>
      <c r="CX333" s="219"/>
      <c r="CY333" s="219"/>
      <c r="CZ333" s="219"/>
      <c r="DA333" s="219"/>
      <c r="DB333" s="219"/>
      <c r="DC333" s="219"/>
      <c r="DD333" s="219"/>
      <c r="DE333" s="219"/>
      <c r="DF333" s="219"/>
      <c r="DG333" s="219"/>
      <c r="DH333" s="219"/>
      <c r="DI333" s="219"/>
      <c r="DJ333" s="219"/>
      <c r="DK333" s="219"/>
      <c r="DL333" s="219"/>
      <c r="DM333" s="219"/>
      <c r="DN333" s="219"/>
      <c r="DO333" s="219"/>
      <c r="DP333" s="219"/>
      <c r="DQ333" s="219"/>
      <c r="DR333" s="219"/>
      <c r="DS333" s="219"/>
      <c r="DT333" s="219"/>
      <c r="DU333" s="219"/>
      <c r="DV333" s="219"/>
      <c r="DW333" s="219"/>
      <c r="DX333" s="219"/>
      <c r="DY333" s="219"/>
      <c r="DZ333" s="219"/>
      <c r="EA333" s="219"/>
      <c r="EB333" s="219"/>
      <c r="EC333" s="219"/>
      <c r="ED333" s="219"/>
      <c r="EE333" s="219"/>
      <c r="EF333" s="219"/>
      <c r="EG333" s="219"/>
      <c r="EH333" s="219"/>
      <c r="EI333" s="219"/>
      <c r="EJ333" s="219"/>
      <c r="EK333" s="219"/>
      <c r="EL333" s="219"/>
      <c r="EM333" s="219"/>
      <c r="EN333" s="219"/>
      <c r="EO333" s="219"/>
      <c r="EP333" s="219"/>
      <c r="EQ333" s="219"/>
      <c r="ER333" s="219"/>
      <c r="ES333" s="219"/>
      <c r="ET333" s="219"/>
      <c r="EU333" s="219"/>
      <c r="EV333" s="219"/>
      <c r="EW333" s="219"/>
      <c r="EX333" s="219"/>
      <c r="EY333" s="219"/>
      <c r="EZ333" s="219"/>
      <c r="FA333" s="219"/>
      <c r="FB333" s="219"/>
      <c r="FC333" s="219"/>
      <c r="FD333" s="219"/>
      <c r="FE333" s="219"/>
      <c r="FF333" s="219"/>
      <c r="FG333" s="219"/>
      <c r="FH333" s="219"/>
      <c r="FI333" s="219"/>
      <c r="FJ333" s="219"/>
      <c r="FK333" s="219"/>
      <c r="FL333" s="219"/>
      <c r="FM333" s="219"/>
      <c r="FN333" s="219"/>
      <c r="FO333" s="219"/>
      <c r="FP333" s="219"/>
      <c r="FQ333" s="219"/>
      <c r="FR333" s="219"/>
      <c r="FS333" s="219"/>
      <c r="FT333" s="219"/>
      <c r="FU333" s="219"/>
      <c r="FV333" s="219"/>
      <c r="FW333" s="219"/>
      <c r="FX333" s="219"/>
      <c r="FY333" s="219"/>
      <c r="FZ333" s="219"/>
      <c r="GA333" s="219"/>
      <c r="GB333" s="219"/>
      <c r="GC333" s="219"/>
      <c r="GD333" s="219"/>
      <c r="GE333" s="219"/>
      <c r="GF333" s="219"/>
      <c r="GG333" s="219"/>
      <c r="GH333" s="219"/>
      <c r="GI333" s="219"/>
      <c r="GJ333" s="219"/>
      <c r="GK333" s="219"/>
      <c r="GL333" s="219"/>
      <c r="GM333" s="219"/>
      <c r="GN333" s="219"/>
      <c r="GO333" s="219"/>
      <c r="GP333" s="219"/>
      <c r="GQ333" s="219"/>
      <c r="GR333" s="219"/>
      <c r="GS333" s="219"/>
      <c r="GT333" s="219"/>
      <c r="GU333" s="219"/>
      <c r="GV333" s="219"/>
      <c r="GW333" s="219"/>
      <c r="GX333" s="219"/>
      <c r="GY333" s="219"/>
      <c r="GZ333" s="219"/>
      <c r="HA333" s="219"/>
      <c r="HB333" s="219"/>
      <c r="HC333" s="219"/>
      <c r="HD333" s="219"/>
      <c r="HE333" s="219"/>
      <c r="HF333" s="219"/>
      <c r="HG333" s="219"/>
      <c r="HH333" s="219"/>
      <c r="HI333" s="219"/>
      <c r="HJ333" s="219"/>
      <c r="HK333" s="219"/>
      <c r="HL333" s="219"/>
    </row>
    <row r="334" spans="1:220" s="251" customFormat="1">
      <c r="A334" s="258"/>
      <c r="B334" s="258"/>
      <c r="C334" s="258"/>
      <c r="D334" s="258"/>
      <c r="E334" s="258"/>
      <c r="F334" s="258"/>
      <c r="G334" s="261"/>
      <c r="H334" s="262"/>
      <c r="I334" s="262"/>
      <c r="J334" s="216"/>
      <c r="K334" s="219"/>
      <c r="L334" s="219"/>
      <c r="M334" s="219"/>
      <c r="N334" s="219"/>
      <c r="O334" s="219"/>
      <c r="P334" s="219"/>
      <c r="Q334" s="219"/>
      <c r="R334" s="219"/>
      <c r="S334" s="219"/>
      <c r="T334" s="219"/>
      <c r="U334" s="219"/>
      <c r="V334" s="219"/>
      <c r="W334" s="219"/>
      <c r="X334" s="219"/>
      <c r="Y334" s="219"/>
      <c r="Z334" s="219"/>
      <c r="AA334" s="219"/>
      <c r="AB334" s="219"/>
      <c r="AC334" s="219"/>
      <c r="AD334" s="219"/>
      <c r="AE334" s="219"/>
      <c r="AF334" s="219"/>
      <c r="AG334" s="219"/>
      <c r="AH334" s="219"/>
      <c r="AI334" s="219"/>
      <c r="AJ334" s="219"/>
      <c r="AK334" s="219"/>
      <c r="AL334" s="219"/>
      <c r="AM334" s="219"/>
      <c r="AN334" s="219"/>
      <c r="AO334" s="219"/>
      <c r="AP334" s="219"/>
      <c r="AQ334" s="219"/>
      <c r="AR334" s="219"/>
      <c r="AS334" s="219"/>
      <c r="AT334" s="219"/>
      <c r="AU334" s="219"/>
      <c r="AV334" s="219"/>
      <c r="AW334" s="219"/>
      <c r="AX334" s="219"/>
      <c r="AY334" s="219"/>
      <c r="AZ334" s="219"/>
      <c r="BA334" s="219"/>
      <c r="BB334" s="219"/>
      <c r="BC334" s="219"/>
      <c r="BD334" s="219"/>
      <c r="BE334" s="219"/>
      <c r="BF334" s="219"/>
      <c r="BG334" s="219"/>
      <c r="BH334" s="219"/>
      <c r="BI334" s="219"/>
      <c r="BJ334" s="219"/>
      <c r="BK334" s="219"/>
      <c r="BL334" s="219"/>
      <c r="BM334" s="219"/>
      <c r="BN334" s="219"/>
      <c r="BO334" s="219"/>
      <c r="BP334" s="219"/>
      <c r="BQ334" s="219"/>
      <c r="BR334" s="219"/>
      <c r="BS334" s="219"/>
      <c r="BT334" s="219"/>
      <c r="BU334" s="219"/>
      <c r="BV334" s="219"/>
      <c r="BW334" s="219"/>
      <c r="BX334" s="219"/>
      <c r="BY334" s="219"/>
      <c r="BZ334" s="219"/>
      <c r="CA334" s="219"/>
      <c r="CB334" s="219"/>
      <c r="CC334" s="219"/>
      <c r="CD334" s="219"/>
      <c r="CE334" s="219"/>
      <c r="CF334" s="219"/>
      <c r="CG334" s="219"/>
      <c r="CH334" s="219"/>
      <c r="CI334" s="219"/>
      <c r="CJ334" s="219"/>
      <c r="CK334" s="219"/>
      <c r="CL334" s="219"/>
      <c r="CM334" s="219"/>
      <c r="CN334" s="219"/>
      <c r="CO334" s="219"/>
      <c r="CP334" s="219"/>
      <c r="CQ334" s="219"/>
      <c r="CR334" s="219"/>
      <c r="CS334" s="219"/>
      <c r="CT334" s="219"/>
      <c r="CU334" s="219"/>
      <c r="CV334" s="219"/>
      <c r="CW334" s="219"/>
      <c r="CX334" s="219"/>
      <c r="CY334" s="219"/>
      <c r="CZ334" s="219"/>
      <c r="DA334" s="219"/>
      <c r="DB334" s="219"/>
      <c r="DC334" s="219"/>
      <c r="DD334" s="219"/>
      <c r="DE334" s="219"/>
      <c r="DF334" s="219"/>
      <c r="DG334" s="219"/>
      <c r="DH334" s="219"/>
      <c r="DI334" s="219"/>
      <c r="DJ334" s="219"/>
      <c r="DK334" s="219"/>
      <c r="DL334" s="219"/>
      <c r="DM334" s="219"/>
      <c r="DN334" s="219"/>
      <c r="DO334" s="219"/>
      <c r="DP334" s="219"/>
      <c r="DQ334" s="219"/>
      <c r="DR334" s="219"/>
      <c r="DS334" s="219"/>
      <c r="DT334" s="219"/>
      <c r="DU334" s="219"/>
      <c r="DV334" s="219"/>
      <c r="DW334" s="219"/>
      <c r="DX334" s="219"/>
      <c r="DY334" s="219"/>
      <c r="DZ334" s="219"/>
      <c r="EA334" s="219"/>
      <c r="EB334" s="219"/>
      <c r="EC334" s="219"/>
      <c r="ED334" s="219"/>
      <c r="EE334" s="219"/>
      <c r="EF334" s="219"/>
      <c r="EG334" s="219"/>
      <c r="EH334" s="219"/>
      <c r="EI334" s="219"/>
      <c r="EJ334" s="219"/>
      <c r="EK334" s="219"/>
      <c r="EL334" s="219"/>
      <c r="EM334" s="219"/>
      <c r="EN334" s="219"/>
      <c r="EO334" s="219"/>
      <c r="EP334" s="219"/>
      <c r="EQ334" s="219"/>
      <c r="ER334" s="219"/>
      <c r="ES334" s="219"/>
      <c r="ET334" s="219"/>
      <c r="EU334" s="219"/>
      <c r="EV334" s="219"/>
      <c r="EW334" s="219"/>
      <c r="EX334" s="219"/>
      <c r="EY334" s="219"/>
      <c r="EZ334" s="219"/>
      <c r="FA334" s="219"/>
      <c r="FB334" s="219"/>
      <c r="FC334" s="219"/>
      <c r="FD334" s="219"/>
      <c r="FE334" s="219"/>
      <c r="FF334" s="219"/>
      <c r="FG334" s="219"/>
      <c r="FH334" s="219"/>
      <c r="FI334" s="219"/>
      <c r="FJ334" s="219"/>
      <c r="FK334" s="219"/>
      <c r="FL334" s="219"/>
      <c r="FM334" s="219"/>
      <c r="FN334" s="219"/>
      <c r="FO334" s="219"/>
      <c r="FP334" s="219"/>
      <c r="FQ334" s="219"/>
      <c r="FR334" s="219"/>
      <c r="FS334" s="219"/>
      <c r="FT334" s="219"/>
      <c r="FU334" s="219"/>
      <c r="FV334" s="219"/>
      <c r="FW334" s="219"/>
      <c r="FX334" s="219"/>
      <c r="FY334" s="219"/>
      <c r="FZ334" s="219"/>
      <c r="GA334" s="219"/>
      <c r="GB334" s="219"/>
      <c r="GC334" s="219"/>
      <c r="GD334" s="219"/>
      <c r="GE334" s="219"/>
      <c r="GF334" s="219"/>
      <c r="GG334" s="219"/>
      <c r="GH334" s="219"/>
      <c r="GI334" s="219"/>
      <c r="GJ334" s="219"/>
      <c r="GK334" s="219"/>
      <c r="GL334" s="219"/>
      <c r="GM334" s="219"/>
      <c r="GN334" s="219"/>
      <c r="GO334" s="219"/>
      <c r="GP334" s="219"/>
      <c r="GQ334" s="219"/>
      <c r="GR334" s="219"/>
      <c r="GS334" s="219"/>
      <c r="GT334" s="219"/>
      <c r="GU334" s="219"/>
      <c r="GV334" s="219"/>
      <c r="GW334" s="219"/>
      <c r="GX334" s="219"/>
      <c r="GY334" s="219"/>
      <c r="GZ334" s="219"/>
      <c r="HA334" s="219"/>
      <c r="HB334" s="219"/>
      <c r="HC334" s="219"/>
      <c r="HD334" s="219"/>
      <c r="HE334" s="219"/>
      <c r="HF334" s="219"/>
      <c r="HG334" s="219"/>
      <c r="HH334" s="219"/>
      <c r="HI334" s="219"/>
      <c r="HJ334" s="219"/>
      <c r="HK334" s="219"/>
      <c r="HL334" s="219"/>
    </row>
    <row r="335" spans="1:220" s="251" customFormat="1">
      <c r="A335" s="258"/>
      <c r="B335" s="258"/>
      <c r="C335" s="258"/>
      <c r="D335" s="258"/>
      <c r="E335" s="258"/>
      <c r="F335" s="258"/>
      <c r="G335" s="261"/>
      <c r="H335" s="262"/>
      <c r="I335" s="262"/>
      <c r="J335" s="216"/>
      <c r="K335" s="219"/>
      <c r="L335" s="219"/>
      <c r="M335" s="219"/>
      <c r="N335" s="219"/>
      <c r="O335" s="219"/>
      <c r="P335" s="219"/>
      <c r="Q335" s="219"/>
      <c r="R335" s="219"/>
      <c r="S335" s="219"/>
      <c r="T335" s="219"/>
      <c r="U335" s="219"/>
      <c r="V335" s="219"/>
      <c r="W335" s="219"/>
      <c r="X335" s="219"/>
      <c r="Y335" s="219"/>
      <c r="Z335" s="219"/>
      <c r="AA335" s="219"/>
      <c r="AB335" s="219"/>
      <c r="AC335" s="219"/>
      <c r="AD335" s="219"/>
      <c r="AE335" s="219"/>
      <c r="AF335" s="219"/>
      <c r="AG335" s="219"/>
      <c r="AH335" s="219"/>
      <c r="AI335" s="219"/>
      <c r="AJ335" s="219"/>
      <c r="AK335" s="219"/>
      <c r="AL335" s="219"/>
      <c r="AM335" s="219"/>
      <c r="AN335" s="219"/>
      <c r="AO335" s="219"/>
      <c r="AP335" s="219"/>
      <c r="AQ335" s="219"/>
      <c r="AR335" s="219"/>
      <c r="AS335" s="219"/>
      <c r="AT335" s="219"/>
      <c r="AU335" s="219"/>
      <c r="AV335" s="219"/>
      <c r="AW335" s="219"/>
      <c r="AX335" s="219"/>
      <c r="AY335" s="219"/>
      <c r="AZ335" s="219"/>
      <c r="BA335" s="219"/>
      <c r="BB335" s="219"/>
      <c r="BC335" s="219"/>
      <c r="BD335" s="219"/>
      <c r="BE335" s="219"/>
      <c r="BF335" s="219"/>
      <c r="BG335" s="219"/>
      <c r="BH335" s="219"/>
      <c r="BI335" s="219"/>
      <c r="BJ335" s="219"/>
      <c r="BK335" s="219"/>
      <c r="BL335" s="219"/>
      <c r="BM335" s="219"/>
      <c r="BN335" s="219"/>
      <c r="BO335" s="219"/>
      <c r="BP335" s="219"/>
      <c r="BQ335" s="219"/>
      <c r="BR335" s="219"/>
      <c r="BS335" s="219"/>
      <c r="BT335" s="219"/>
      <c r="BU335" s="219"/>
      <c r="BV335" s="219"/>
      <c r="BW335" s="219"/>
      <c r="BX335" s="219"/>
      <c r="BY335" s="219"/>
      <c r="BZ335" s="219"/>
      <c r="CA335" s="219"/>
      <c r="CB335" s="219"/>
      <c r="CC335" s="219"/>
      <c r="CD335" s="219"/>
      <c r="CE335" s="219"/>
      <c r="CF335" s="219"/>
      <c r="CG335" s="219"/>
      <c r="CH335" s="219"/>
      <c r="CI335" s="219"/>
      <c r="CJ335" s="219"/>
      <c r="CK335" s="219"/>
      <c r="CL335" s="219"/>
      <c r="CM335" s="219"/>
      <c r="CN335" s="219"/>
      <c r="CO335" s="219"/>
      <c r="CP335" s="219"/>
      <c r="CQ335" s="219"/>
      <c r="CR335" s="219"/>
      <c r="CS335" s="219"/>
      <c r="CT335" s="219"/>
      <c r="CU335" s="219"/>
      <c r="CV335" s="219"/>
      <c r="CW335" s="219"/>
      <c r="CX335" s="219"/>
      <c r="CY335" s="219"/>
      <c r="CZ335" s="219"/>
      <c r="DA335" s="219"/>
      <c r="DB335" s="219"/>
      <c r="DC335" s="219"/>
      <c r="DD335" s="219"/>
      <c r="DE335" s="219"/>
      <c r="DF335" s="219"/>
      <c r="DG335" s="219"/>
      <c r="DH335" s="219"/>
      <c r="DI335" s="219"/>
      <c r="DJ335" s="219"/>
      <c r="DK335" s="219"/>
      <c r="DL335" s="219"/>
      <c r="DM335" s="219"/>
      <c r="DN335" s="219"/>
      <c r="DO335" s="219"/>
      <c r="DP335" s="219"/>
      <c r="DQ335" s="219"/>
      <c r="DR335" s="219"/>
      <c r="DS335" s="219"/>
      <c r="DT335" s="219"/>
      <c r="DU335" s="219"/>
      <c r="DV335" s="219"/>
      <c r="DW335" s="219"/>
      <c r="DX335" s="219"/>
      <c r="DY335" s="219"/>
      <c r="DZ335" s="219"/>
      <c r="EA335" s="219"/>
      <c r="EB335" s="219"/>
      <c r="EC335" s="219"/>
      <c r="ED335" s="219"/>
      <c r="EE335" s="219"/>
      <c r="EF335" s="219"/>
      <c r="EG335" s="219"/>
      <c r="EH335" s="219"/>
      <c r="EI335" s="219"/>
      <c r="EJ335" s="219"/>
      <c r="EK335" s="219"/>
      <c r="EL335" s="219"/>
      <c r="EM335" s="219"/>
      <c r="EN335" s="219"/>
      <c r="EO335" s="219"/>
      <c r="EP335" s="219"/>
      <c r="EQ335" s="219"/>
      <c r="ER335" s="219"/>
      <c r="ES335" s="219"/>
      <c r="ET335" s="219"/>
      <c r="EU335" s="219"/>
      <c r="EV335" s="219"/>
      <c r="EW335" s="219"/>
      <c r="EX335" s="219"/>
      <c r="EY335" s="219"/>
      <c r="EZ335" s="219"/>
      <c r="FA335" s="219"/>
      <c r="FB335" s="219"/>
      <c r="FC335" s="219"/>
      <c r="FD335" s="219"/>
      <c r="FE335" s="219"/>
      <c r="FF335" s="219"/>
      <c r="FG335" s="219"/>
      <c r="FH335" s="219"/>
      <c r="FI335" s="219"/>
      <c r="FJ335" s="219"/>
      <c r="FK335" s="219"/>
      <c r="FL335" s="219"/>
      <c r="FM335" s="219"/>
      <c r="FN335" s="219"/>
      <c r="FO335" s="219"/>
      <c r="FP335" s="219"/>
      <c r="FQ335" s="219"/>
      <c r="FR335" s="219"/>
      <c r="FS335" s="219"/>
      <c r="FT335" s="219"/>
      <c r="FU335" s="219"/>
      <c r="FV335" s="219"/>
      <c r="FW335" s="219"/>
      <c r="FX335" s="219"/>
      <c r="FY335" s="219"/>
      <c r="FZ335" s="219"/>
      <c r="GA335" s="219"/>
      <c r="GB335" s="219"/>
      <c r="GC335" s="219"/>
      <c r="GD335" s="219"/>
      <c r="GE335" s="219"/>
      <c r="GF335" s="219"/>
      <c r="GG335" s="219"/>
      <c r="GH335" s="219"/>
      <c r="GI335" s="219"/>
      <c r="GJ335" s="219"/>
      <c r="GK335" s="219"/>
      <c r="GL335" s="219"/>
      <c r="GM335" s="219"/>
      <c r="GN335" s="219"/>
      <c r="GO335" s="219"/>
      <c r="GP335" s="219"/>
      <c r="GQ335" s="219"/>
      <c r="GR335" s="219"/>
      <c r="GS335" s="219"/>
      <c r="GT335" s="219"/>
      <c r="GU335" s="219"/>
      <c r="GV335" s="219"/>
      <c r="GW335" s="219"/>
      <c r="GX335" s="219"/>
      <c r="GY335" s="219"/>
      <c r="GZ335" s="219"/>
      <c r="HA335" s="219"/>
      <c r="HB335" s="219"/>
      <c r="HC335" s="219"/>
      <c r="HD335" s="219"/>
      <c r="HE335" s="219"/>
      <c r="HF335" s="219"/>
      <c r="HG335" s="219"/>
      <c r="HH335" s="219"/>
      <c r="HI335" s="219"/>
      <c r="HJ335" s="219"/>
      <c r="HK335" s="219"/>
      <c r="HL335" s="219"/>
    </row>
    <row r="336" spans="1:220" s="251" customFormat="1">
      <c r="A336" s="258"/>
      <c r="B336" s="258"/>
      <c r="C336" s="258"/>
      <c r="D336" s="258"/>
      <c r="E336" s="258"/>
      <c r="F336" s="258"/>
      <c r="G336" s="261"/>
      <c r="H336" s="262"/>
      <c r="I336" s="262"/>
      <c r="J336" s="216"/>
      <c r="K336" s="219"/>
      <c r="L336" s="219"/>
      <c r="M336" s="219"/>
      <c r="N336" s="219"/>
      <c r="O336" s="219"/>
      <c r="P336" s="219"/>
      <c r="Q336" s="219"/>
      <c r="R336" s="219"/>
      <c r="S336" s="219"/>
      <c r="T336" s="219"/>
      <c r="U336" s="219"/>
      <c r="V336" s="219"/>
      <c r="W336" s="219"/>
      <c r="X336" s="219"/>
      <c r="Y336" s="219"/>
      <c r="Z336" s="219"/>
      <c r="AA336" s="219"/>
      <c r="AB336" s="219"/>
      <c r="AC336" s="219"/>
      <c r="AD336" s="219"/>
      <c r="AE336" s="219"/>
      <c r="AF336" s="219"/>
      <c r="AG336" s="219"/>
      <c r="AH336" s="219"/>
      <c r="AI336" s="219"/>
      <c r="AJ336" s="219"/>
      <c r="AK336" s="219"/>
      <c r="AL336" s="219"/>
      <c r="AM336" s="219"/>
      <c r="AN336" s="219"/>
      <c r="AO336" s="219"/>
      <c r="AP336" s="219"/>
      <c r="AQ336" s="219"/>
      <c r="AR336" s="219"/>
      <c r="AS336" s="219"/>
      <c r="AT336" s="219"/>
      <c r="AU336" s="219"/>
      <c r="AV336" s="219"/>
      <c r="AW336" s="219"/>
      <c r="AX336" s="219"/>
      <c r="AY336" s="219"/>
      <c r="AZ336" s="219"/>
      <c r="BA336" s="219"/>
      <c r="BB336" s="219"/>
      <c r="BC336" s="219"/>
      <c r="BD336" s="219"/>
      <c r="BE336" s="219"/>
      <c r="BF336" s="219"/>
      <c r="BG336" s="219"/>
      <c r="BH336" s="219"/>
      <c r="BI336" s="219"/>
      <c r="BJ336" s="219"/>
      <c r="BK336" s="219"/>
      <c r="BL336" s="219"/>
      <c r="BM336" s="219"/>
      <c r="BN336" s="219"/>
      <c r="BO336" s="219"/>
      <c r="BP336" s="219"/>
      <c r="BQ336" s="219"/>
      <c r="BR336" s="219"/>
      <c r="BS336" s="219"/>
      <c r="BT336" s="219"/>
      <c r="BU336" s="219"/>
      <c r="BV336" s="219"/>
      <c r="BW336" s="219"/>
      <c r="BX336" s="219"/>
      <c r="BY336" s="219"/>
      <c r="BZ336" s="219"/>
      <c r="CA336" s="219"/>
      <c r="CB336" s="219"/>
      <c r="CC336" s="219"/>
      <c r="CD336" s="219"/>
      <c r="CE336" s="219"/>
      <c r="CF336" s="219"/>
      <c r="CG336" s="219"/>
      <c r="CH336" s="219"/>
      <c r="CI336" s="219"/>
      <c r="CJ336" s="219"/>
      <c r="CK336" s="219"/>
      <c r="CL336" s="219"/>
      <c r="CM336" s="219"/>
      <c r="CN336" s="219"/>
      <c r="CO336" s="219"/>
      <c r="CP336" s="219"/>
      <c r="CQ336" s="219"/>
      <c r="CR336" s="219"/>
      <c r="CS336" s="219"/>
      <c r="CT336" s="219"/>
      <c r="CU336" s="219"/>
      <c r="CV336" s="219"/>
      <c r="CW336" s="219"/>
      <c r="CX336" s="219"/>
      <c r="CY336" s="219"/>
      <c r="CZ336" s="219"/>
      <c r="DA336" s="219"/>
      <c r="DB336" s="219"/>
      <c r="DC336" s="219"/>
      <c r="DD336" s="219"/>
      <c r="DE336" s="219"/>
      <c r="DF336" s="219"/>
      <c r="DG336" s="219"/>
      <c r="DH336" s="219"/>
      <c r="DI336" s="219"/>
      <c r="DJ336" s="219"/>
      <c r="DK336" s="219"/>
      <c r="DL336" s="219"/>
      <c r="DM336" s="219"/>
      <c r="DN336" s="219"/>
      <c r="DO336" s="219"/>
      <c r="DP336" s="219"/>
      <c r="DQ336" s="219"/>
      <c r="DR336" s="219"/>
      <c r="DS336" s="219"/>
      <c r="DT336" s="219"/>
      <c r="DU336" s="219"/>
      <c r="DV336" s="219"/>
      <c r="DW336" s="219"/>
      <c r="DX336" s="219"/>
      <c r="DY336" s="219"/>
      <c r="DZ336" s="219"/>
      <c r="EA336" s="219"/>
      <c r="EB336" s="219"/>
      <c r="EC336" s="219"/>
      <c r="ED336" s="219"/>
      <c r="EE336" s="219"/>
      <c r="EF336" s="219"/>
      <c r="EG336" s="219"/>
      <c r="EH336" s="219"/>
      <c r="EI336" s="219"/>
      <c r="EJ336" s="219"/>
      <c r="EK336" s="219"/>
      <c r="EL336" s="219"/>
      <c r="EM336" s="219"/>
      <c r="EN336" s="219"/>
      <c r="EO336" s="219"/>
      <c r="EP336" s="219"/>
      <c r="EQ336" s="219"/>
      <c r="ER336" s="219"/>
      <c r="ES336" s="219"/>
      <c r="ET336" s="219"/>
      <c r="EU336" s="219"/>
      <c r="EV336" s="219"/>
      <c r="EW336" s="219"/>
      <c r="EX336" s="219"/>
      <c r="EY336" s="219"/>
      <c r="EZ336" s="219"/>
      <c r="FA336" s="219"/>
      <c r="FB336" s="219"/>
      <c r="FC336" s="219"/>
      <c r="FD336" s="219"/>
      <c r="FE336" s="219"/>
      <c r="FF336" s="219"/>
      <c r="FG336" s="219"/>
      <c r="FH336" s="219"/>
      <c r="FI336" s="219"/>
      <c r="FJ336" s="219"/>
      <c r="FK336" s="219"/>
      <c r="FL336" s="219"/>
      <c r="FM336" s="219"/>
      <c r="FN336" s="219"/>
      <c r="FO336" s="219"/>
      <c r="FP336" s="219"/>
      <c r="FQ336" s="219"/>
      <c r="FR336" s="219"/>
      <c r="FS336" s="219"/>
      <c r="FT336" s="219"/>
      <c r="FU336" s="219"/>
      <c r="FV336" s="219"/>
      <c r="FW336" s="219"/>
      <c r="FX336" s="219"/>
      <c r="FY336" s="219"/>
      <c r="FZ336" s="219"/>
      <c r="GA336" s="219"/>
      <c r="GB336" s="219"/>
      <c r="GC336" s="219"/>
      <c r="GD336" s="219"/>
      <c r="GE336" s="219"/>
      <c r="GF336" s="219"/>
      <c r="GG336" s="219"/>
      <c r="GH336" s="219"/>
      <c r="GI336" s="219"/>
      <c r="GJ336" s="219"/>
      <c r="GK336" s="219"/>
      <c r="GL336" s="219"/>
      <c r="GM336" s="219"/>
      <c r="GN336" s="219"/>
      <c r="GO336" s="219"/>
      <c r="GP336" s="219"/>
      <c r="GQ336" s="219"/>
      <c r="GR336" s="219"/>
      <c r="GS336" s="219"/>
      <c r="GT336" s="219"/>
      <c r="GU336" s="219"/>
      <c r="GV336" s="219"/>
      <c r="GW336" s="219"/>
      <c r="GX336" s="219"/>
      <c r="GY336" s="219"/>
      <c r="GZ336" s="219"/>
      <c r="HA336" s="219"/>
      <c r="HB336" s="219"/>
      <c r="HC336" s="219"/>
      <c r="HD336" s="219"/>
      <c r="HE336" s="219"/>
      <c r="HF336" s="219"/>
      <c r="HG336" s="219"/>
      <c r="HH336" s="219"/>
      <c r="HI336" s="219"/>
      <c r="HJ336" s="219"/>
      <c r="HK336" s="219"/>
      <c r="HL336" s="219"/>
    </row>
    <row r="337" spans="1:220" s="251" customFormat="1">
      <c r="A337" s="258"/>
      <c r="B337" s="258"/>
      <c r="C337" s="258"/>
      <c r="D337" s="258"/>
      <c r="E337" s="258"/>
      <c r="F337" s="258"/>
      <c r="G337" s="261"/>
      <c r="H337" s="262"/>
      <c r="I337" s="262"/>
      <c r="J337" s="216"/>
      <c r="K337" s="219"/>
      <c r="L337" s="219"/>
      <c r="M337" s="219"/>
      <c r="N337" s="219"/>
      <c r="O337" s="219"/>
      <c r="P337" s="219"/>
      <c r="Q337" s="219"/>
      <c r="R337" s="219"/>
      <c r="S337" s="219"/>
      <c r="T337" s="219"/>
      <c r="U337" s="219"/>
      <c r="V337" s="219"/>
      <c r="W337" s="219"/>
      <c r="X337" s="219"/>
      <c r="Y337" s="219"/>
      <c r="Z337" s="219"/>
      <c r="AA337" s="219"/>
      <c r="AB337" s="219"/>
      <c r="AC337" s="219"/>
      <c r="AD337" s="219"/>
      <c r="AE337" s="219"/>
      <c r="AF337" s="219"/>
      <c r="AG337" s="219"/>
      <c r="AH337" s="219"/>
      <c r="AI337" s="219"/>
      <c r="AJ337" s="219"/>
      <c r="AK337" s="219"/>
      <c r="AL337" s="219"/>
      <c r="AM337" s="219"/>
      <c r="AN337" s="219"/>
      <c r="AO337" s="219"/>
      <c r="AP337" s="219"/>
      <c r="AQ337" s="219"/>
      <c r="AR337" s="219"/>
      <c r="AS337" s="219"/>
      <c r="AT337" s="219"/>
      <c r="AU337" s="219"/>
      <c r="AV337" s="219"/>
      <c r="AW337" s="219"/>
      <c r="AX337" s="219"/>
      <c r="AY337" s="219"/>
      <c r="AZ337" s="219"/>
      <c r="BA337" s="219"/>
      <c r="BB337" s="219"/>
      <c r="BC337" s="219"/>
      <c r="BD337" s="219"/>
      <c r="BE337" s="219"/>
      <c r="BF337" s="219"/>
      <c r="BG337" s="219"/>
      <c r="BH337" s="219"/>
      <c r="BI337" s="219"/>
      <c r="BJ337" s="219"/>
      <c r="BK337" s="219"/>
      <c r="BL337" s="219"/>
      <c r="BM337" s="219"/>
      <c r="BN337" s="219"/>
      <c r="BO337" s="219"/>
      <c r="BP337" s="219"/>
      <c r="BQ337" s="219"/>
      <c r="BR337" s="219"/>
      <c r="BS337" s="219"/>
      <c r="BT337" s="219"/>
      <c r="BU337" s="219"/>
      <c r="BV337" s="219"/>
      <c r="BW337" s="219"/>
      <c r="BX337" s="219"/>
      <c r="BY337" s="219"/>
      <c r="BZ337" s="219"/>
      <c r="CA337" s="219"/>
      <c r="CB337" s="219"/>
      <c r="CC337" s="219"/>
      <c r="CD337" s="219"/>
      <c r="CE337" s="219"/>
      <c r="CF337" s="219"/>
      <c r="CG337" s="219"/>
      <c r="CH337" s="219"/>
      <c r="CI337" s="219"/>
      <c r="CJ337" s="219"/>
      <c r="CK337" s="219"/>
      <c r="CL337" s="219"/>
      <c r="CM337" s="219"/>
      <c r="CN337" s="219"/>
      <c r="CO337" s="219"/>
      <c r="CP337" s="219"/>
      <c r="CQ337" s="219"/>
      <c r="CR337" s="219"/>
      <c r="CS337" s="219"/>
      <c r="CT337" s="219"/>
      <c r="CU337" s="219"/>
      <c r="CV337" s="219"/>
      <c r="CW337" s="219"/>
      <c r="CX337" s="219"/>
      <c r="CY337" s="219"/>
      <c r="CZ337" s="219"/>
      <c r="DA337" s="219"/>
      <c r="DB337" s="219"/>
      <c r="DC337" s="219"/>
      <c r="DD337" s="219"/>
      <c r="DE337" s="219"/>
      <c r="DF337" s="219"/>
      <c r="DG337" s="219"/>
      <c r="DH337" s="219"/>
      <c r="DI337" s="219"/>
      <c r="DJ337" s="219"/>
      <c r="DK337" s="219"/>
      <c r="DL337" s="219"/>
      <c r="DM337" s="219"/>
      <c r="DN337" s="219"/>
      <c r="DO337" s="219"/>
      <c r="DP337" s="219"/>
      <c r="DQ337" s="219"/>
      <c r="DR337" s="219"/>
      <c r="DS337" s="219"/>
      <c r="DT337" s="219"/>
      <c r="DU337" s="219"/>
      <c r="DV337" s="219"/>
      <c r="DW337" s="219"/>
      <c r="DX337" s="219"/>
      <c r="DY337" s="219"/>
      <c r="DZ337" s="219"/>
      <c r="EA337" s="219"/>
      <c r="EB337" s="219"/>
      <c r="EC337" s="219"/>
      <c r="ED337" s="219"/>
      <c r="EE337" s="219"/>
      <c r="EF337" s="219"/>
      <c r="EG337" s="219"/>
      <c r="EH337" s="219"/>
      <c r="EI337" s="219"/>
      <c r="EJ337" s="219"/>
      <c r="EK337" s="219"/>
      <c r="EL337" s="219"/>
      <c r="EM337" s="219"/>
      <c r="EN337" s="219"/>
      <c r="EO337" s="219"/>
      <c r="EP337" s="219"/>
      <c r="EQ337" s="219"/>
      <c r="ER337" s="219"/>
      <c r="ES337" s="219"/>
      <c r="ET337" s="219"/>
      <c r="EU337" s="219"/>
      <c r="EV337" s="219"/>
      <c r="EW337" s="219"/>
      <c r="EX337" s="219"/>
      <c r="EY337" s="219"/>
      <c r="EZ337" s="219"/>
      <c r="FA337" s="219"/>
      <c r="FB337" s="219"/>
      <c r="FC337" s="219"/>
      <c r="FD337" s="219"/>
      <c r="FE337" s="219"/>
      <c r="FF337" s="219"/>
      <c r="FG337" s="219"/>
      <c r="FH337" s="219"/>
      <c r="FI337" s="219"/>
      <c r="FJ337" s="219"/>
      <c r="FK337" s="219"/>
      <c r="FL337" s="219"/>
      <c r="FM337" s="219"/>
      <c r="FN337" s="219"/>
      <c r="FO337" s="219"/>
      <c r="FP337" s="219"/>
      <c r="FQ337" s="219"/>
      <c r="FR337" s="219"/>
      <c r="FS337" s="219"/>
      <c r="FT337" s="219"/>
      <c r="FU337" s="219"/>
      <c r="FV337" s="219"/>
      <c r="FW337" s="219"/>
      <c r="FX337" s="219"/>
      <c r="FY337" s="219"/>
      <c r="FZ337" s="219"/>
      <c r="GA337" s="219"/>
      <c r="GB337" s="219"/>
      <c r="GC337" s="219"/>
      <c r="GD337" s="219"/>
      <c r="GE337" s="219"/>
      <c r="GF337" s="219"/>
      <c r="GG337" s="219"/>
      <c r="GH337" s="219"/>
      <c r="GI337" s="219"/>
      <c r="GJ337" s="219"/>
      <c r="GK337" s="219"/>
      <c r="GL337" s="219"/>
      <c r="GM337" s="219"/>
      <c r="GN337" s="219"/>
      <c r="GO337" s="219"/>
      <c r="GP337" s="219"/>
      <c r="GQ337" s="219"/>
      <c r="GR337" s="219"/>
      <c r="GS337" s="219"/>
      <c r="GT337" s="219"/>
      <c r="GU337" s="219"/>
      <c r="GV337" s="219"/>
      <c r="GW337" s="219"/>
      <c r="GX337" s="219"/>
      <c r="GY337" s="219"/>
      <c r="GZ337" s="219"/>
      <c r="HA337" s="219"/>
      <c r="HB337" s="219"/>
      <c r="HC337" s="219"/>
      <c r="HD337" s="219"/>
      <c r="HE337" s="219"/>
      <c r="HF337" s="219"/>
      <c r="HG337" s="219"/>
      <c r="HH337" s="219"/>
      <c r="HI337" s="219"/>
      <c r="HJ337" s="219"/>
      <c r="HK337" s="219"/>
      <c r="HL337" s="219"/>
    </row>
    <row r="338" spans="1:220" s="251" customFormat="1">
      <c r="A338" s="258"/>
      <c r="B338" s="258"/>
      <c r="C338" s="258"/>
      <c r="D338" s="258"/>
      <c r="E338" s="258"/>
      <c r="F338" s="258"/>
      <c r="G338" s="261"/>
      <c r="H338" s="262"/>
      <c r="I338" s="262"/>
      <c r="J338" s="216"/>
      <c r="K338" s="219"/>
      <c r="L338" s="219"/>
      <c r="M338" s="219"/>
      <c r="N338" s="219"/>
      <c r="O338" s="219"/>
      <c r="P338" s="219"/>
      <c r="Q338" s="219"/>
      <c r="R338" s="219"/>
      <c r="S338" s="219"/>
      <c r="T338" s="219"/>
      <c r="U338" s="219"/>
      <c r="V338" s="219"/>
      <c r="W338" s="219"/>
      <c r="X338" s="219"/>
      <c r="Y338" s="219"/>
      <c r="Z338" s="219"/>
      <c r="AA338" s="219"/>
      <c r="AB338" s="219"/>
      <c r="AC338" s="219"/>
      <c r="AD338" s="219"/>
      <c r="AE338" s="219"/>
      <c r="AF338" s="219"/>
      <c r="AG338" s="219"/>
      <c r="AH338" s="219"/>
      <c r="AI338" s="219"/>
      <c r="AJ338" s="219"/>
      <c r="AK338" s="219"/>
      <c r="AL338" s="219"/>
      <c r="AM338" s="219"/>
      <c r="AN338" s="219"/>
      <c r="AO338" s="219"/>
      <c r="AP338" s="219"/>
      <c r="AQ338" s="219"/>
      <c r="AR338" s="219"/>
      <c r="AS338" s="219"/>
      <c r="AT338" s="219"/>
      <c r="AU338" s="219"/>
      <c r="AV338" s="219"/>
      <c r="AW338" s="219"/>
      <c r="AX338" s="219"/>
      <c r="AY338" s="219"/>
      <c r="AZ338" s="219"/>
      <c r="BA338" s="219"/>
      <c r="BB338" s="219"/>
      <c r="BC338" s="219"/>
      <c r="BD338" s="219"/>
      <c r="BE338" s="219"/>
      <c r="BF338" s="219"/>
      <c r="BG338" s="219"/>
      <c r="BH338" s="219"/>
      <c r="BI338" s="219"/>
      <c r="BJ338" s="219"/>
      <c r="BK338" s="219"/>
      <c r="BL338" s="219"/>
      <c r="BM338" s="219"/>
      <c r="BN338" s="219"/>
      <c r="BO338" s="219"/>
      <c r="BP338" s="219"/>
      <c r="BQ338" s="219"/>
      <c r="BR338" s="219"/>
      <c r="BS338" s="219"/>
      <c r="BT338" s="219"/>
      <c r="BU338" s="219"/>
      <c r="BV338" s="219"/>
      <c r="BW338" s="219"/>
      <c r="BX338" s="219"/>
      <c r="BY338" s="219"/>
      <c r="BZ338" s="219"/>
      <c r="CA338" s="219"/>
      <c r="CB338" s="219"/>
      <c r="CC338" s="219"/>
      <c r="CD338" s="219"/>
      <c r="CE338" s="219"/>
      <c r="CF338" s="219"/>
      <c r="CG338" s="219"/>
      <c r="CH338" s="219"/>
      <c r="CI338" s="219"/>
      <c r="CJ338" s="219"/>
      <c r="CK338" s="219"/>
      <c r="CL338" s="219"/>
      <c r="CM338" s="219"/>
      <c r="CN338" s="219"/>
      <c r="CO338" s="219"/>
      <c r="CP338" s="219"/>
      <c r="CQ338" s="219"/>
      <c r="CR338" s="219"/>
      <c r="CS338" s="219"/>
      <c r="CT338" s="219"/>
      <c r="CU338" s="219"/>
      <c r="CV338" s="219"/>
      <c r="CW338" s="219"/>
      <c r="CX338" s="219"/>
      <c r="CY338" s="219"/>
      <c r="CZ338" s="219"/>
      <c r="DA338" s="219"/>
      <c r="DB338" s="219"/>
      <c r="DC338" s="219"/>
      <c r="DD338" s="219"/>
      <c r="DE338" s="219"/>
      <c r="DF338" s="219"/>
      <c r="DG338" s="219"/>
      <c r="DH338" s="219"/>
      <c r="DI338" s="219"/>
      <c r="DJ338" s="219"/>
      <c r="DK338" s="219"/>
      <c r="DL338" s="219"/>
      <c r="DM338" s="219"/>
      <c r="DN338" s="219"/>
      <c r="DO338" s="219"/>
      <c r="DP338" s="219"/>
      <c r="DQ338" s="219"/>
      <c r="DR338" s="219"/>
      <c r="DS338" s="219"/>
      <c r="DT338" s="219"/>
      <c r="DU338" s="219"/>
      <c r="DV338" s="219"/>
      <c r="DW338" s="219"/>
      <c r="DX338" s="219"/>
      <c r="DY338" s="219"/>
      <c r="DZ338" s="219"/>
      <c r="EA338" s="219"/>
      <c r="EB338" s="219"/>
      <c r="EC338" s="219"/>
      <c r="ED338" s="219"/>
      <c r="EE338" s="219"/>
      <c r="EF338" s="219"/>
      <c r="EG338" s="219"/>
      <c r="EH338" s="219"/>
      <c r="EI338" s="219"/>
      <c r="EJ338" s="219"/>
      <c r="EK338" s="219"/>
      <c r="EL338" s="219"/>
      <c r="EM338" s="219"/>
      <c r="EN338" s="219"/>
      <c r="EO338" s="219"/>
      <c r="EP338" s="219"/>
      <c r="EQ338" s="219"/>
      <c r="ER338" s="219"/>
      <c r="ES338" s="219"/>
      <c r="ET338" s="219"/>
      <c r="EU338" s="219"/>
      <c r="EV338" s="219"/>
      <c r="EW338" s="219"/>
      <c r="EX338" s="219"/>
      <c r="EY338" s="219"/>
      <c r="EZ338" s="219"/>
      <c r="FA338" s="219"/>
      <c r="FB338" s="219"/>
      <c r="FC338" s="219"/>
      <c r="FD338" s="219"/>
      <c r="FE338" s="219"/>
      <c r="FF338" s="219"/>
      <c r="FG338" s="219"/>
      <c r="FH338" s="219"/>
      <c r="FI338" s="219"/>
      <c r="FJ338" s="219"/>
      <c r="FK338" s="219"/>
      <c r="FL338" s="219"/>
      <c r="FM338" s="219"/>
      <c r="FN338" s="219"/>
      <c r="FO338" s="219"/>
      <c r="FP338" s="219"/>
      <c r="FQ338" s="219"/>
      <c r="FR338" s="219"/>
      <c r="FS338" s="219"/>
      <c r="FT338" s="219"/>
      <c r="FU338" s="219"/>
      <c r="FV338" s="219"/>
      <c r="FW338" s="219"/>
      <c r="FX338" s="219"/>
      <c r="FY338" s="219"/>
      <c r="FZ338" s="219"/>
      <c r="GA338" s="219"/>
      <c r="GB338" s="219"/>
      <c r="GC338" s="219"/>
      <c r="GD338" s="219"/>
      <c r="GE338" s="219"/>
      <c r="GF338" s="219"/>
      <c r="GG338" s="219"/>
      <c r="GH338" s="219"/>
      <c r="GI338" s="219"/>
      <c r="GJ338" s="219"/>
      <c r="GK338" s="219"/>
      <c r="GL338" s="219"/>
      <c r="GM338" s="219"/>
      <c r="GN338" s="219"/>
      <c r="GO338" s="219"/>
      <c r="GP338" s="219"/>
      <c r="GQ338" s="219"/>
      <c r="GR338" s="219"/>
      <c r="GS338" s="219"/>
      <c r="GT338" s="219"/>
      <c r="GU338" s="219"/>
      <c r="GV338" s="219"/>
      <c r="GW338" s="219"/>
      <c r="GX338" s="219"/>
      <c r="GY338" s="219"/>
      <c r="GZ338" s="219"/>
      <c r="HA338" s="219"/>
      <c r="HB338" s="219"/>
      <c r="HC338" s="219"/>
      <c r="HD338" s="219"/>
      <c r="HE338" s="219"/>
      <c r="HF338" s="219"/>
      <c r="HG338" s="219"/>
      <c r="HH338" s="219"/>
      <c r="HI338" s="219"/>
      <c r="HJ338" s="219"/>
      <c r="HK338" s="219"/>
      <c r="HL338" s="219"/>
    </row>
    <row r="339" spans="1:220" s="251" customFormat="1">
      <c r="A339" s="258"/>
      <c r="B339" s="258"/>
      <c r="C339" s="258"/>
      <c r="D339" s="258"/>
      <c r="E339" s="258"/>
      <c r="F339" s="258"/>
      <c r="G339" s="261"/>
      <c r="H339" s="262"/>
      <c r="I339" s="262"/>
      <c r="J339" s="216"/>
      <c r="K339" s="219"/>
      <c r="L339" s="219"/>
      <c r="M339" s="219"/>
      <c r="N339" s="219"/>
      <c r="O339" s="219"/>
      <c r="P339" s="219"/>
      <c r="Q339" s="219"/>
      <c r="R339" s="219"/>
      <c r="S339" s="219"/>
      <c r="T339" s="219"/>
      <c r="U339" s="219"/>
      <c r="V339" s="219"/>
      <c r="W339" s="219"/>
      <c r="X339" s="219"/>
      <c r="Y339" s="219"/>
      <c r="Z339" s="219"/>
      <c r="AA339" s="219"/>
      <c r="AB339" s="219"/>
      <c r="AC339" s="219"/>
      <c r="AD339" s="219"/>
      <c r="AE339" s="219"/>
      <c r="AF339" s="219"/>
      <c r="AG339" s="219"/>
      <c r="AH339" s="219"/>
      <c r="AI339" s="219"/>
      <c r="AJ339" s="219"/>
      <c r="AK339" s="219"/>
      <c r="AL339" s="219"/>
      <c r="AM339" s="219"/>
      <c r="AN339" s="219"/>
      <c r="AO339" s="219"/>
      <c r="AP339" s="219"/>
      <c r="AQ339" s="219"/>
      <c r="AR339" s="219"/>
      <c r="AS339" s="219"/>
      <c r="AT339" s="219"/>
      <c r="AU339" s="219"/>
      <c r="AV339" s="219"/>
      <c r="AW339" s="219"/>
      <c r="AX339" s="219"/>
      <c r="AY339" s="219"/>
      <c r="AZ339" s="219"/>
      <c r="BA339" s="219"/>
      <c r="BB339" s="219"/>
      <c r="BC339" s="219"/>
      <c r="BD339" s="219"/>
      <c r="BE339" s="219"/>
      <c r="BF339" s="219"/>
      <c r="BG339" s="219"/>
      <c r="BH339" s="219"/>
      <c r="BI339" s="219"/>
      <c r="BJ339" s="219"/>
      <c r="BK339" s="219"/>
      <c r="BL339" s="219"/>
      <c r="BM339" s="219"/>
      <c r="BN339" s="219"/>
      <c r="BO339" s="219"/>
      <c r="BP339" s="219"/>
      <c r="BQ339" s="219"/>
      <c r="BR339" s="219"/>
      <c r="BS339" s="219"/>
      <c r="BT339" s="219"/>
      <c r="BU339" s="219"/>
      <c r="BV339" s="219"/>
      <c r="BW339" s="219"/>
      <c r="BX339" s="219"/>
      <c r="BY339" s="219"/>
      <c r="BZ339" s="219"/>
      <c r="CA339" s="219"/>
      <c r="CB339" s="219"/>
      <c r="CC339" s="219"/>
      <c r="CD339" s="219"/>
      <c r="CE339" s="219"/>
      <c r="CF339" s="219"/>
      <c r="CG339" s="219"/>
      <c r="CH339" s="219"/>
      <c r="CI339" s="219"/>
      <c r="CJ339" s="219"/>
      <c r="CK339" s="219"/>
      <c r="CL339" s="219"/>
      <c r="CM339" s="219"/>
      <c r="CN339" s="219"/>
      <c r="CO339" s="219"/>
      <c r="CP339" s="219"/>
      <c r="CQ339" s="219"/>
      <c r="CR339" s="219"/>
      <c r="CS339" s="219"/>
      <c r="CT339" s="219"/>
      <c r="CU339" s="219"/>
      <c r="CV339" s="219"/>
      <c r="CW339" s="219"/>
      <c r="CX339" s="219"/>
      <c r="CY339" s="219"/>
      <c r="CZ339" s="219"/>
      <c r="DA339" s="219"/>
      <c r="DB339" s="219"/>
      <c r="DC339" s="219"/>
      <c r="DD339" s="219"/>
      <c r="DE339" s="219"/>
      <c r="DF339" s="219"/>
      <c r="DG339" s="219"/>
      <c r="DH339" s="219"/>
      <c r="DI339" s="219"/>
      <c r="DJ339" s="219"/>
      <c r="DK339" s="219"/>
      <c r="DL339" s="219"/>
      <c r="DM339" s="219"/>
      <c r="DN339" s="219"/>
      <c r="DO339" s="219"/>
      <c r="DP339" s="219"/>
      <c r="DQ339" s="219"/>
      <c r="DR339" s="219"/>
      <c r="DS339" s="219"/>
      <c r="DT339" s="219"/>
      <c r="DU339" s="219"/>
      <c r="DV339" s="219"/>
      <c r="DW339" s="219"/>
      <c r="DX339" s="219"/>
      <c r="DY339" s="219"/>
      <c r="DZ339" s="219"/>
      <c r="EA339" s="219"/>
      <c r="EB339" s="219"/>
      <c r="EC339" s="219"/>
      <c r="ED339" s="219"/>
      <c r="EE339" s="219"/>
      <c r="EF339" s="219"/>
      <c r="EG339" s="219"/>
      <c r="EH339" s="219"/>
      <c r="EI339" s="219"/>
      <c r="EJ339" s="219"/>
      <c r="EK339" s="219"/>
      <c r="EL339" s="219"/>
      <c r="EM339" s="219"/>
      <c r="EN339" s="219"/>
      <c r="EO339" s="219"/>
      <c r="EP339" s="219"/>
      <c r="EQ339" s="219"/>
      <c r="ER339" s="219"/>
      <c r="ES339" s="219"/>
      <c r="ET339" s="219"/>
      <c r="EU339" s="219"/>
      <c r="EV339" s="219"/>
      <c r="EW339" s="219"/>
      <c r="EX339" s="219"/>
      <c r="EY339" s="219"/>
      <c r="EZ339" s="219"/>
      <c r="FA339" s="219"/>
      <c r="FB339" s="219"/>
      <c r="FC339" s="219"/>
      <c r="FD339" s="219"/>
      <c r="FE339" s="219"/>
      <c r="FF339" s="219"/>
      <c r="FG339" s="219"/>
      <c r="FH339" s="219"/>
      <c r="FI339" s="219"/>
      <c r="FJ339" s="219"/>
      <c r="FK339" s="219"/>
      <c r="FL339" s="219"/>
      <c r="FM339" s="219"/>
      <c r="FN339" s="219"/>
      <c r="FO339" s="219"/>
      <c r="FP339" s="219"/>
      <c r="FQ339" s="219"/>
      <c r="FR339" s="219"/>
      <c r="FS339" s="219"/>
      <c r="FT339" s="219"/>
      <c r="FU339" s="219"/>
      <c r="FV339" s="219"/>
      <c r="FW339" s="219"/>
      <c r="FX339" s="219"/>
      <c r="FY339" s="219"/>
      <c r="FZ339" s="219"/>
      <c r="GA339" s="219"/>
      <c r="GB339" s="219"/>
      <c r="GC339" s="219"/>
      <c r="GD339" s="219"/>
      <c r="GE339" s="219"/>
      <c r="GF339" s="219"/>
      <c r="GG339" s="219"/>
      <c r="GH339" s="219"/>
      <c r="GI339" s="219"/>
      <c r="GJ339" s="219"/>
      <c r="GK339" s="219"/>
      <c r="GL339" s="219"/>
      <c r="GM339" s="219"/>
      <c r="GN339" s="219"/>
      <c r="GO339" s="219"/>
      <c r="GP339" s="219"/>
      <c r="GQ339" s="219"/>
      <c r="GR339" s="219"/>
      <c r="GS339" s="219"/>
      <c r="GT339" s="219"/>
      <c r="GU339" s="219"/>
      <c r="GV339" s="219"/>
      <c r="GW339" s="219"/>
      <c r="GX339" s="219"/>
      <c r="GY339" s="219"/>
      <c r="GZ339" s="219"/>
      <c r="HA339" s="219"/>
      <c r="HB339" s="219"/>
      <c r="HC339" s="219"/>
      <c r="HD339" s="219"/>
      <c r="HE339" s="219"/>
      <c r="HF339" s="219"/>
      <c r="HG339" s="219"/>
      <c r="HH339" s="219"/>
      <c r="HI339" s="219"/>
      <c r="HJ339" s="219"/>
      <c r="HK339" s="219"/>
      <c r="HL339" s="219"/>
    </row>
    <row r="340" spans="1:220" s="251" customFormat="1">
      <c r="A340" s="219"/>
      <c r="B340" s="219"/>
      <c r="C340" s="219"/>
      <c r="D340" s="219"/>
      <c r="E340" s="219"/>
      <c r="F340" s="219"/>
      <c r="G340" s="261"/>
      <c r="H340" s="262"/>
      <c r="I340" s="262"/>
      <c r="J340" s="216"/>
      <c r="K340" s="219"/>
      <c r="L340" s="219"/>
      <c r="M340" s="219"/>
      <c r="N340" s="219"/>
      <c r="O340" s="219"/>
      <c r="P340" s="219"/>
      <c r="Q340" s="219"/>
      <c r="R340" s="219"/>
      <c r="S340" s="219"/>
      <c r="T340" s="219"/>
      <c r="U340" s="219"/>
      <c r="V340" s="219"/>
      <c r="W340" s="219"/>
      <c r="X340" s="219"/>
      <c r="Y340" s="219"/>
      <c r="Z340" s="219"/>
      <c r="AA340" s="219"/>
      <c r="AB340" s="219"/>
      <c r="AC340" s="219"/>
      <c r="AD340" s="219"/>
      <c r="AE340" s="219"/>
      <c r="AF340" s="219"/>
      <c r="AG340" s="219"/>
      <c r="AH340" s="219"/>
      <c r="AI340" s="219"/>
      <c r="AJ340" s="219"/>
      <c r="AK340" s="219"/>
      <c r="AL340" s="219"/>
      <c r="AM340" s="219"/>
      <c r="AN340" s="219"/>
      <c r="AO340" s="219"/>
      <c r="AP340" s="219"/>
      <c r="AQ340" s="219"/>
      <c r="AR340" s="219"/>
      <c r="AS340" s="219"/>
      <c r="AT340" s="219"/>
      <c r="AU340" s="219"/>
      <c r="AV340" s="219"/>
      <c r="AW340" s="219"/>
      <c r="AX340" s="219"/>
      <c r="AY340" s="219"/>
      <c r="AZ340" s="219"/>
      <c r="BA340" s="219"/>
      <c r="BB340" s="219"/>
      <c r="BC340" s="219"/>
      <c r="BD340" s="219"/>
      <c r="BE340" s="219"/>
      <c r="BF340" s="219"/>
      <c r="BG340" s="219"/>
      <c r="BH340" s="219"/>
      <c r="BI340" s="219"/>
      <c r="BJ340" s="219"/>
      <c r="BK340" s="219"/>
      <c r="BL340" s="219"/>
      <c r="BM340" s="219"/>
      <c r="BN340" s="219"/>
      <c r="BO340" s="219"/>
      <c r="BP340" s="219"/>
      <c r="BQ340" s="219"/>
      <c r="BR340" s="219"/>
      <c r="BS340" s="219"/>
      <c r="BT340" s="219"/>
      <c r="BU340" s="219"/>
      <c r="BV340" s="219"/>
      <c r="BW340" s="219"/>
      <c r="BX340" s="219"/>
      <c r="BY340" s="219"/>
      <c r="BZ340" s="219"/>
      <c r="CA340" s="219"/>
      <c r="CB340" s="219"/>
      <c r="CC340" s="219"/>
      <c r="CD340" s="219"/>
      <c r="CE340" s="219"/>
      <c r="CF340" s="219"/>
      <c r="CG340" s="219"/>
      <c r="CH340" s="219"/>
      <c r="CI340" s="219"/>
      <c r="CJ340" s="219"/>
      <c r="CK340" s="219"/>
      <c r="CL340" s="219"/>
      <c r="CM340" s="219"/>
      <c r="CN340" s="219"/>
      <c r="CO340" s="219"/>
      <c r="CP340" s="219"/>
      <c r="CQ340" s="219"/>
      <c r="CR340" s="219"/>
      <c r="CS340" s="219"/>
      <c r="CT340" s="219"/>
      <c r="CU340" s="219"/>
      <c r="CV340" s="219"/>
      <c r="CW340" s="219"/>
      <c r="CX340" s="219"/>
      <c r="CY340" s="219"/>
      <c r="CZ340" s="219"/>
      <c r="DA340" s="219"/>
      <c r="DB340" s="219"/>
      <c r="DC340" s="219"/>
      <c r="DD340" s="219"/>
      <c r="DE340" s="219"/>
      <c r="DF340" s="219"/>
      <c r="DG340" s="219"/>
      <c r="DH340" s="219"/>
      <c r="DI340" s="219"/>
      <c r="DJ340" s="219"/>
      <c r="DK340" s="219"/>
      <c r="DL340" s="219"/>
      <c r="DM340" s="219"/>
      <c r="DN340" s="219"/>
      <c r="DO340" s="219"/>
      <c r="DP340" s="219"/>
      <c r="DQ340" s="219"/>
      <c r="DR340" s="219"/>
      <c r="DS340" s="219"/>
      <c r="DT340" s="219"/>
      <c r="DU340" s="219"/>
      <c r="DV340" s="219"/>
      <c r="DW340" s="219"/>
      <c r="DX340" s="219"/>
      <c r="DY340" s="219"/>
      <c r="DZ340" s="219"/>
      <c r="EA340" s="219"/>
      <c r="EB340" s="219"/>
      <c r="EC340" s="219"/>
      <c r="ED340" s="219"/>
      <c r="EE340" s="219"/>
      <c r="EF340" s="219"/>
      <c r="EG340" s="219"/>
      <c r="EH340" s="219"/>
      <c r="EI340" s="219"/>
      <c r="EJ340" s="219"/>
      <c r="EK340" s="219"/>
      <c r="EL340" s="219"/>
      <c r="EM340" s="219"/>
      <c r="EN340" s="219"/>
      <c r="EO340" s="219"/>
      <c r="EP340" s="219"/>
      <c r="EQ340" s="219"/>
      <c r="ER340" s="219"/>
      <c r="ES340" s="219"/>
      <c r="ET340" s="219"/>
      <c r="EU340" s="219"/>
      <c r="EV340" s="219"/>
      <c r="EW340" s="219"/>
      <c r="EX340" s="219"/>
      <c r="EY340" s="219"/>
      <c r="EZ340" s="219"/>
      <c r="FA340" s="219"/>
      <c r="FB340" s="219"/>
      <c r="FC340" s="219"/>
      <c r="FD340" s="219"/>
      <c r="FE340" s="219"/>
      <c r="FF340" s="219"/>
      <c r="FG340" s="219"/>
      <c r="FH340" s="219"/>
      <c r="FI340" s="219"/>
      <c r="FJ340" s="219"/>
      <c r="FK340" s="219"/>
      <c r="FL340" s="219"/>
      <c r="FM340" s="219"/>
      <c r="FN340" s="219"/>
      <c r="FO340" s="219"/>
      <c r="FP340" s="219"/>
      <c r="FQ340" s="219"/>
      <c r="FR340" s="219"/>
      <c r="FS340" s="219"/>
      <c r="FT340" s="219"/>
      <c r="FU340" s="219"/>
      <c r="FV340" s="219"/>
      <c r="FW340" s="219"/>
      <c r="FX340" s="219"/>
      <c r="FY340" s="219"/>
      <c r="FZ340" s="219"/>
      <c r="GA340" s="219"/>
      <c r="GB340" s="219"/>
      <c r="GC340" s="219"/>
      <c r="GD340" s="219"/>
      <c r="GE340" s="219"/>
      <c r="GF340" s="219"/>
      <c r="GG340" s="219"/>
      <c r="GH340" s="219"/>
      <c r="GI340" s="219"/>
      <c r="GJ340" s="219"/>
      <c r="GK340" s="219"/>
      <c r="GL340" s="219"/>
      <c r="GM340" s="219"/>
      <c r="GN340" s="219"/>
      <c r="GO340" s="219"/>
      <c r="GP340" s="219"/>
      <c r="GQ340" s="219"/>
      <c r="GR340" s="219"/>
      <c r="GS340" s="219"/>
      <c r="GT340" s="219"/>
      <c r="GU340" s="219"/>
      <c r="GV340" s="219"/>
      <c r="GW340" s="219"/>
      <c r="GX340" s="219"/>
      <c r="GY340" s="219"/>
      <c r="GZ340" s="219"/>
      <c r="HA340" s="219"/>
      <c r="HB340" s="219"/>
      <c r="HC340" s="219"/>
      <c r="HD340" s="219"/>
      <c r="HE340" s="219"/>
      <c r="HF340" s="219"/>
      <c r="HG340" s="219"/>
      <c r="HH340" s="219"/>
      <c r="HI340" s="219"/>
      <c r="HJ340" s="219"/>
      <c r="HK340" s="219"/>
      <c r="HL340" s="219"/>
    </row>
    <row r="341" spans="1:220" s="251" customFormat="1">
      <c r="A341" s="219"/>
      <c r="B341" s="219"/>
      <c r="C341" s="219"/>
      <c r="D341" s="219"/>
      <c r="E341" s="219"/>
      <c r="F341" s="219"/>
      <c r="G341" s="261"/>
      <c r="H341" s="262"/>
      <c r="I341" s="262"/>
      <c r="J341" s="216"/>
      <c r="K341" s="219"/>
      <c r="L341" s="219"/>
      <c r="M341" s="219"/>
      <c r="N341" s="219"/>
      <c r="O341" s="219"/>
      <c r="P341" s="219"/>
      <c r="Q341" s="219"/>
      <c r="R341" s="219"/>
      <c r="S341" s="219"/>
      <c r="T341" s="219"/>
      <c r="U341" s="219"/>
      <c r="V341" s="219"/>
      <c r="W341" s="219"/>
      <c r="X341" s="219"/>
      <c r="Y341" s="219"/>
      <c r="Z341" s="219"/>
      <c r="AA341" s="219"/>
      <c r="AB341" s="219"/>
      <c r="AC341" s="219"/>
      <c r="AD341" s="219"/>
      <c r="AE341" s="219"/>
      <c r="AF341" s="219"/>
      <c r="AG341" s="219"/>
      <c r="AH341" s="219"/>
      <c r="AI341" s="219"/>
      <c r="AJ341" s="219"/>
      <c r="AK341" s="219"/>
      <c r="AL341" s="219"/>
      <c r="AM341" s="219"/>
      <c r="AN341" s="219"/>
      <c r="AO341" s="219"/>
      <c r="AP341" s="219"/>
      <c r="AQ341" s="219"/>
      <c r="AR341" s="219"/>
      <c r="AS341" s="219"/>
      <c r="AT341" s="219"/>
      <c r="AU341" s="219"/>
      <c r="AV341" s="219"/>
      <c r="AW341" s="219"/>
      <c r="AX341" s="219"/>
      <c r="AY341" s="219"/>
      <c r="AZ341" s="219"/>
      <c r="BA341" s="219"/>
      <c r="BB341" s="219"/>
      <c r="BC341" s="219"/>
      <c r="BD341" s="219"/>
      <c r="BE341" s="219"/>
      <c r="BF341" s="219"/>
      <c r="BG341" s="219"/>
      <c r="BH341" s="219"/>
      <c r="BI341" s="219"/>
      <c r="BJ341" s="219"/>
      <c r="BK341" s="219"/>
      <c r="BL341" s="219"/>
      <c r="BM341" s="219"/>
      <c r="BN341" s="219"/>
      <c r="BO341" s="219"/>
      <c r="BP341" s="219"/>
      <c r="BQ341" s="219"/>
      <c r="BR341" s="219"/>
      <c r="BS341" s="219"/>
      <c r="BT341" s="219"/>
      <c r="BU341" s="219"/>
      <c r="BV341" s="219"/>
      <c r="BW341" s="219"/>
      <c r="BX341" s="219"/>
      <c r="BY341" s="219"/>
      <c r="BZ341" s="219"/>
      <c r="CA341" s="219"/>
      <c r="CB341" s="219"/>
      <c r="CC341" s="219"/>
      <c r="CD341" s="219"/>
      <c r="CE341" s="219"/>
      <c r="CF341" s="219"/>
      <c r="CG341" s="219"/>
      <c r="CH341" s="219"/>
      <c r="CI341" s="219"/>
      <c r="CJ341" s="219"/>
      <c r="CK341" s="219"/>
      <c r="CL341" s="219"/>
      <c r="CM341" s="219"/>
      <c r="CN341" s="219"/>
      <c r="CO341" s="219"/>
      <c r="CP341" s="219"/>
      <c r="CQ341" s="219"/>
      <c r="CR341" s="219"/>
      <c r="CS341" s="219"/>
      <c r="CT341" s="219"/>
      <c r="CU341" s="219"/>
      <c r="CV341" s="219"/>
      <c r="CW341" s="219"/>
      <c r="CX341" s="219"/>
      <c r="CY341" s="219"/>
      <c r="CZ341" s="219"/>
      <c r="DA341" s="219"/>
      <c r="DB341" s="219"/>
      <c r="DC341" s="219"/>
      <c r="DD341" s="219"/>
      <c r="DE341" s="219"/>
      <c r="DF341" s="219"/>
      <c r="DG341" s="219"/>
      <c r="DH341" s="219"/>
      <c r="DI341" s="219"/>
      <c r="DJ341" s="219"/>
      <c r="DK341" s="219"/>
      <c r="DL341" s="219"/>
      <c r="DM341" s="219"/>
      <c r="DN341" s="219"/>
      <c r="DO341" s="219"/>
      <c r="DP341" s="219"/>
      <c r="DQ341" s="219"/>
      <c r="DR341" s="219"/>
      <c r="DS341" s="219"/>
      <c r="DT341" s="219"/>
      <c r="DU341" s="219"/>
      <c r="DV341" s="219"/>
      <c r="DW341" s="219"/>
      <c r="DX341" s="219"/>
      <c r="DY341" s="219"/>
      <c r="DZ341" s="219"/>
      <c r="EA341" s="219"/>
      <c r="EB341" s="219"/>
      <c r="EC341" s="219"/>
      <c r="ED341" s="219"/>
      <c r="EE341" s="219"/>
      <c r="EF341" s="219"/>
      <c r="EG341" s="219"/>
      <c r="EH341" s="219"/>
      <c r="EI341" s="219"/>
      <c r="EJ341" s="219"/>
      <c r="EK341" s="219"/>
      <c r="EL341" s="219"/>
      <c r="EM341" s="219"/>
      <c r="EN341" s="219"/>
      <c r="EO341" s="219"/>
      <c r="EP341" s="219"/>
      <c r="EQ341" s="219"/>
      <c r="ER341" s="219"/>
      <c r="ES341" s="219"/>
      <c r="ET341" s="219"/>
      <c r="EU341" s="219"/>
      <c r="EV341" s="219"/>
      <c r="EW341" s="219"/>
      <c r="EX341" s="219"/>
      <c r="EY341" s="219"/>
      <c r="EZ341" s="219"/>
      <c r="FA341" s="219"/>
      <c r="FB341" s="219"/>
      <c r="FC341" s="219"/>
      <c r="FD341" s="219"/>
      <c r="FE341" s="219"/>
      <c r="FF341" s="219"/>
      <c r="FG341" s="219"/>
      <c r="FH341" s="219"/>
      <c r="FI341" s="219"/>
      <c r="FJ341" s="219"/>
      <c r="FK341" s="219"/>
      <c r="FL341" s="219"/>
      <c r="FM341" s="219"/>
      <c r="FN341" s="219"/>
      <c r="FO341" s="219"/>
      <c r="FP341" s="219"/>
      <c r="FQ341" s="219"/>
      <c r="FR341" s="219"/>
      <c r="FS341" s="219"/>
      <c r="FT341" s="219"/>
      <c r="FU341" s="219"/>
      <c r="FV341" s="219"/>
      <c r="FW341" s="219"/>
      <c r="FX341" s="219"/>
      <c r="FY341" s="219"/>
      <c r="FZ341" s="219"/>
      <c r="GA341" s="219"/>
      <c r="GB341" s="219"/>
      <c r="GC341" s="219"/>
      <c r="GD341" s="219"/>
      <c r="GE341" s="219"/>
      <c r="GF341" s="219"/>
      <c r="GG341" s="219"/>
      <c r="GH341" s="219"/>
      <c r="GI341" s="219"/>
      <c r="GJ341" s="219"/>
      <c r="GK341" s="219"/>
      <c r="GL341" s="219"/>
      <c r="GM341" s="219"/>
      <c r="GN341" s="219"/>
      <c r="GO341" s="219"/>
      <c r="GP341" s="219"/>
      <c r="GQ341" s="219"/>
      <c r="GR341" s="219"/>
      <c r="GS341" s="219"/>
      <c r="GT341" s="219"/>
      <c r="GU341" s="219"/>
      <c r="GV341" s="219"/>
      <c r="GW341" s="219"/>
      <c r="GX341" s="219"/>
      <c r="GY341" s="219"/>
      <c r="GZ341" s="219"/>
      <c r="HA341" s="219"/>
      <c r="HB341" s="219"/>
      <c r="HC341" s="219"/>
      <c r="HD341" s="219"/>
      <c r="HE341" s="219"/>
      <c r="HF341" s="219"/>
      <c r="HG341" s="219"/>
      <c r="HH341" s="219"/>
      <c r="HI341" s="219"/>
      <c r="HJ341" s="219"/>
      <c r="HK341" s="219"/>
      <c r="HL341" s="219"/>
    </row>
    <row r="342" spans="1:220" s="251" customFormat="1">
      <c r="A342" s="219"/>
      <c r="B342" s="219"/>
      <c r="C342" s="219"/>
      <c r="D342" s="219"/>
      <c r="E342" s="219"/>
      <c r="F342" s="219"/>
      <c r="G342" s="261"/>
      <c r="H342" s="262"/>
      <c r="I342" s="262"/>
      <c r="J342" s="216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19"/>
      <c r="AS342" s="219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19"/>
      <c r="CA342" s="219"/>
      <c r="CB342" s="219"/>
      <c r="CC342" s="219"/>
      <c r="CD342" s="219"/>
      <c r="CE342" s="219"/>
      <c r="CF342" s="219"/>
      <c r="CG342" s="219"/>
      <c r="CH342" s="219"/>
      <c r="CI342" s="219"/>
      <c r="CJ342" s="219"/>
      <c r="CK342" s="219"/>
      <c r="CL342" s="219"/>
      <c r="CM342" s="219"/>
      <c r="CN342" s="219"/>
      <c r="CO342" s="219"/>
      <c r="CP342" s="219"/>
      <c r="CQ342" s="219"/>
      <c r="CR342" s="219"/>
      <c r="CS342" s="219"/>
      <c r="CT342" s="219"/>
      <c r="CU342" s="219"/>
      <c r="CV342" s="219"/>
      <c r="CW342" s="219"/>
      <c r="CX342" s="219"/>
      <c r="CY342" s="219"/>
      <c r="CZ342" s="219"/>
      <c r="DA342" s="219"/>
      <c r="DB342" s="219"/>
      <c r="DC342" s="219"/>
      <c r="DD342" s="219"/>
      <c r="DE342" s="219"/>
      <c r="DF342" s="219"/>
      <c r="DG342" s="219"/>
      <c r="DH342" s="219"/>
      <c r="DI342" s="219"/>
      <c r="DJ342" s="219"/>
      <c r="DK342" s="219"/>
      <c r="DL342" s="219"/>
      <c r="DM342" s="219"/>
      <c r="DN342" s="219"/>
      <c r="DO342" s="219"/>
      <c r="DP342" s="219"/>
      <c r="DQ342" s="219"/>
      <c r="DR342" s="219"/>
      <c r="DS342" s="219"/>
      <c r="DT342" s="219"/>
      <c r="DU342" s="219"/>
      <c r="DV342" s="219"/>
      <c r="DW342" s="219"/>
      <c r="DX342" s="219"/>
      <c r="DY342" s="219"/>
      <c r="DZ342" s="219"/>
      <c r="EA342" s="219"/>
      <c r="EB342" s="219"/>
      <c r="EC342" s="219"/>
      <c r="ED342" s="219"/>
      <c r="EE342" s="219"/>
      <c r="EF342" s="219"/>
      <c r="EG342" s="219"/>
      <c r="EH342" s="219"/>
      <c r="EI342" s="219"/>
      <c r="EJ342" s="219"/>
      <c r="EK342" s="219"/>
      <c r="EL342" s="219"/>
      <c r="EM342" s="219"/>
      <c r="EN342" s="219"/>
      <c r="EO342" s="219"/>
      <c r="EP342" s="219"/>
      <c r="EQ342" s="219"/>
      <c r="ER342" s="219"/>
      <c r="ES342" s="219"/>
      <c r="ET342" s="219"/>
      <c r="EU342" s="219"/>
      <c r="EV342" s="219"/>
      <c r="EW342" s="219"/>
      <c r="EX342" s="219"/>
      <c r="EY342" s="219"/>
      <c r="EZ342" s="219"/>
      <c r="FA342" s="219"/>
      <c r="FB342" s="219"/>
      <c r="FC342" s="219"/>
      <c r="FD342" s="219"/>
      <c r="FE342" s="219"/>
      <c r="FF342" s="219"/>
      <c r="FG342" s="219"/>
      <c r="FH342" s="219"/>
      <c r="FI342" s="219"/>
      <c r="FJ342" s="219"/>
      <c r="FK342" s="219"/>
      <c r="FL342" s="219"/>
      <c r="FM342" s="219"/>
      <c r="FN342" s="219"/>
      <c r="FO342" s="219"/>
      <c r="FP342" s="219"/>
      <c r="FQ342" s="219"/>
      <c r="FR342" s="219"/>
      <c r="FS342" s="219"/>
      <c r="FT342" s="219"/>
      <c r="FU342" s="219"/>
      <c r="FV342" s="219"/>
      <c r="FW342" s="219"/>
      <c r="FX342" s="219"/>
      <c r="FY342" s="219"/>
      <c r="FZ342" s="219"/>
      <c r="GA342" s="219"/>
      <c r="GB342" s="219"/>
      <c r="GC342" s="219"/>
      <c r="GD342" s="219"/>
      <c r="GE342" s="219"/>
      <c r="GF342" s="219"/>
      <c r="GG342" s="219"/>
      <c r="GH342" s="219"/>
      <c r="GI342" s="219"/>
      <c r="GJ342" s="219"/>
      <c r="GK342" s="219"/>
      <c r="GL342" s="219"/>
      <c r="GM342" s="219"/>
      <c r="GN342" s="219"/>
      <c r="GO342" s="219"/>
      <c r="GP342" s="219"/>
      <c r="GQ342" s="219"/>
      <c r="GR342" s="219"/>
      <c r="GS342" s="219"/>
      <c r="GT342" s="219"/>
      <c r="GU342" s="219"/>
      <c r="GV342" s="219"/>
      <c r="GW342" s="219"/>
      <c r="GX342" s="219"/>
      <c r="GY342" s="219"/>
      <c r="GZ342" s="219"/>
      <c r="HA342" s="219"/>
      <c r="HB342" s="219"/>
      <c r="HC342" s="219"/>
      <c r="HD342" s="219"/>
      <c r="HE342" s="219"/>
      <c r="HF342" s="219"/>
      <c r="HG342" s="219"/>
      <c r="HH342" s="219"/>
      <c r="HI342" s="219"/>
      <c r="HJ342" s="219"/>
      <c r="HK342" s="219"/>
      <c r="HL342" s="219"/>
    </row>
    <row r="343" spans="1:220" s="251" customFormat="1">
      <c r="A343" s="219"/>
      <c r="B343" s="219"/>
      <c r="C343" s="219"/>
      <c r="D343" s="219"/>
      <c r="E343" s="219"/>
      <c r="F343" s="219"/>
      <c r="G343" s="261"/>
      <c r="H343" s="262"/>
      <c r="I343" s="262"/>
      <c r="J343" s="216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19"/>
      <c r="AS343" s="219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19"/>
      <c r="CA343" s="219"/>
      <c r="CB343" s="219"/>
      <c r="CC343" s="219"/>
      <c r="CD343" s="219"/>
      <c r="CE343" s="219"/>
      <c r="CF343" s="219"/>
      <c r="CG343" s="219"/>
      <c r="CH343" s="219"/>
      <c r="CI343" s="219"/>
      <c r="CJ343" s="219"/>
      <c r="CK343" s="219"/>
      <c r="CL343" s="219"/>
      <c r="CM343" s="219"/>
      <c r="CN343" s="219"/>
      <c r="CO343" s="219"/>
      <c r="CP343" s="219"/>
      <c r="CQ343" s="219"/>
      <c r="CR343" s="219"/>
      <c r="CS343" s="219"/>
      <c r="CT343" s="219"/>
      <c r="CU343" s="219"/>
      <c r="CV343" s="219"/>
      <c r="CW343" s="219"/>
      <c r="CX343" s="219"/>
      <c r="CY343" s="219"/>
      <c r="CZ343" s="219"/>
      <c r="DA343" s="219"/>
      <c r="DB343" s="219"/>
      <c r="DC343" s="219"/>
      <c r="DD343" s="219"/>
      <c r="DE343" s="219"/>
      <c r="DF343" s="219"/>
      <c r="DG343" s="219"/>
      <c r="DH343" s="219"/>
      <c r="DI343" s="219"/>
      <c r="DJ343" s="219"/>
      <c r="DK343" s="219"/>
      <c r="DL343" s="219"/>
      <c r="DM343" s="219"/>
      <c r="DN343" s="219"/>
      <c r="DO343" s="219"/>
      <c r="DP343" s="219"/>
      <c r="DQ343" s="219"/>
      <c r="DR343" s="219"/>
      <c r="DS343" s="219"/>
      <c r="DT343" s="219"/>
      <c r="DU343" s="219"/>
      <c r="DV343" s="219"/>
      <c r="DW343" s="219"/>
      <c r="DX343" s="219"/>
      <c r="DY343" s="219"/>
      <c r="DZ343" s="219"/>
      <c r="EA343" s="219"/>
      <c r="EB343" s="219"/>
      <c r="EC343" s="219"/>
      <c r="ED343" s="219"/>
      <c r="EE343" s="219"/>
      <c r="EF343" s="219"/>
      <c r="EG343" s="219"/>
      <c r="EH343" s="219"/>
      <c r="EI343" s="219"/>
      <c r="EJ343" s="219"/>
      <c r="EK343" s="219"/>
      <c r="EL343" s="219"/>
      <c r="EM343" s="219"/>
      <c r="EN343" s="219"/>
      <c r="EO343" s="219"/>
      <c r="EP343" s="219"/>
      <c r="EQ343" s="219"/>
      <c r="ER343" s="219"/>
      <c r="ES343" s="219"/>
      <c r="ET343" s="219"/>
      <c r="EU343" s="219"/>
      <c r="EV343" s="219"/>
      <c r="EW343" s="219"/>
      <c r="EX343" s="219"/>
      <c r="EY343" s="219"/>
      <c r="EZ343" s="219"/>
      <c r="FA343" s="219"/>
      <c r="FB343" s="219"/>
      <c r="FC343" s="219"/>
      <c r="FD343" s="219"/>
      <c r="FE343" s="219"/>
      <c r="FF343" s="219"/>
      <c r="FG343" s="219"/>
      <c r="FH343" s="219"/>
      <c r="FI343" s="219"/>
      <c r="FJ343" s="219"/>
      <c r="FK343" s="219"/>
      <c r="FL343" s="219"/>
      <c r="FM343" s="219"/>
      <c r="FN343" s="219"/>
      <c r="FO343" s="219"/>
      <c r="FP343" s="219"/>
      <c r="FQ343" s="219"/>
      <c r="FR343" s="219"/>
      <c r="FS343" s="219"/>
      <c r="FT343" s="219"/>
      <c r="FU343" s="219"/>
      <c r="FV343" s="219"/>
      <c r="FW343" s="219"/>
      <c r="FX343" s="219"/>
      <c r="FY343" s="219"/>
      <c r="FZ343" s="219"/>
      <c r="GA343" s="219"/>
      <c r="GB343" s="219"/>
      <c r="GC343" s="219"/>
      <c r="GD343" s="219"/>
      <c r="GE343" s="219"/>
      <c r="GF343" s="219"/>
      <c r="GG343" s="219"/>
      <c r="GH343" s="219"/>
      <c r="GI343" s="219"/>
      <c r="GJ343" s="219"/>
      <c r="GK343" s="219"/>
      <c r="GL343" s="219"/>
      <c r="GM343" s="219"/>
      <c r="GN343" s="219"/>
      <c r="GO343" s="219"/>
      <c r="GP343" s="219"/>
      <c r="GQ343" s="219"/>
      <c r="GR343" s="219"/>
      <c r="GS343" s="219"/>
      <c r="GT343" s="219"/>
      <c r="GU343" s="219"/>
      <c r="GV343" s="219"/>
      <c r="GW343" s="219"/>
      <c r="GX343" s="219"/>
      <c r="GY343" s="219"/>
      <c r="GZ343" s="219"/>
      <c r="HA343" s="219"/>
      <c r="HB343" s="219"/>
      <c r="HC343" s="219"/>
      <c r="HD343" s="219"/>
      <c r="HE343" s="219"/>
      <c r="HF343" s="219"/>
      <c r="HG343" s="219"/>
      <c r="HH343" s="219"/>
      <c r="HI343" s="219"/>
      <c r="HJ343" s="219"/>
      <c r="HK343" s="219"/>
      <c r="HL343" s="219"/>
    </row>
    <row r="344" spans="1:220" s="251" customFormat="1">
      <c r="A344" s="219"/>
      <c r="B344" s="219"/>
      <c r="C344" s="219"/>
      <c r="D344" s="219"/>
      <c r="E344" s="219"/>
      <c r="F344" s="219"/>
      <c r="G344" s="261"/>
      <c r="H344" s="262"/>
      <c r="I344" s="262"/>
      <c r="J344" s="216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19"/>
      <c r="AS344" s="219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19"/>
      <c r="CA344" s="219"/>
      <c r="CB344" s="219"/>
      <c r="CC344" s="219"/>
      <c r="CD344" s="219"/>
      <c r="CE344" s="219"/>
      <c r="CF344" s="219"/>
      <c r="CG344" s="219"/>
      <c r="CH344" s="219"/>
      <c r="CI344" s="219"/>
      <c r="CJ344" s="219"/>
      <c r="CK344" s="219"/>
      <c r="CL344" s="219"/>
      <c r="CM344" s="219"/>
      <c r="CN344" s="219"/>
      <c r="CO344" s="219"/>
      <c r="CP344" s="219"/>
      <c r="CQ344" s="219"/>
      <c r="CR344" s="219"/>
      <c r="CS344" s="219"/>
      <c r="CT344" s="219"/>
      <c r="CU344" s="219"/>
      <c r="CV344" s="219"/>
      <c r="CW344" s="219"/>
      <c r="CX344" s="219"/>
      <c r="CY344" s="219"/>
      <c r="CZ344" s="219"/>
      <c r="DA344" s="219"/>
      <c r="DB344" s="219"/>
      <c r="DC344" s="219"/>
      <c r="DD344" s="219"/>
      <c r="DE344" s="219"/>
      <c r="DF344" s="219"/>
      <c r="DG344" s="219"/>
      <c r="DH344" s="219"/>
      <c r="DI344" s="219"/>
      <c r="DJ344" s="219"/>
      <c r="DK344" s="219"/>
      <c r="DL344" s="219"/>
      <c r="DM344" s="219"/>
      <c r="DN344" s="219"/>
      <c r="DO344" s="219"/>
      <c r="DP344" s="219"/>
      <c r="DQ344" s="219"/>
      <c r="DR344" s="219"/>
      <c r="DS344" s="219"/>
      <c r="DT344" s="219"/>
      <c r="DU344" s="219"/>
      <c r="DV344" s="219"/>
      <c r="DW344" s="219"/>
      <c r="DX344" s="219"/>
      <c r="DY344" s="219"/>
      <c r="DZ344" s="219"/>
      <c r="EA344" s="219"/>
      <c r="EB344" s="219"/>
      <c r="EC344" s="219"/>
      <c r="ED344" s="219"/>
      <c r="EE344" s="219"/>
      <c r="EF344" s="219"/>
      <c r="EG344" s="219"/>
      <c r="EH344" s="219"/>
      <c r="EI344" s="219"/>
      <c r="EJ344" s="219"/>
      <c r="EK344" s="219"/>
      <c r="EL344" s="219"/>
      <c r="EM344" s="219"/>
      <c r="EN344" s="219"/>
      <c r="EO344" s="219"/>
      <c r="EP344" s="219"/>
      <c r="EQ344" s="219"/>
      <c r="ER344" s="219"/>
      <c r="ES344" s="219"/>
      <c r="ET344" s="219"/>
      <c r="EU344" s="219"/>
      <c r="EV344" s="219"/>
      <c r="EW344" s="219"/>
      <c r="EX344" s="219"/>
      <c r="EY344" s="219"/>
      <c r="EZ344" s="219"/>
      <c r="FA344" s="219"/>
      <c r="FB344" s="219"/>
      <c r="FC344" s="219"/>
      <c r="FD344" s="219"/>
      <c r="FE344" s="219"/>
      <c r="FF344" s="219"/>
      <c r="FG344" s="219"/>
      <c r="FH344" s="219"/>
      <c r="FI344" s="219"/>
      <c r="FJ344" s="219"/>
      <c r="FK344" s="219"/>
      <c r="FL344" s="219"/>
      <c r="FM344" s="219"/>
      <c r="FN344" s="219"/>
      <c r="FO344" s="219"/>
      <c r="FP344" s="219"/>
      <c r="FQ344" s="219"/>
      <c r="FR344" s="219"/>
      <c r="FS344" s="219"/>
      <c r="FT344" s="219"/>
      <c r="FU344" s="219"/>
      <c r="FV344" s="219"/>
      <c r="FW344" s="219"/>
      <c r="FX344" s="219"/>
      <c r="FY344" s="219"/>
      <c r="FZ344" s="219"/>
      <c r="GA344" s="219"/>
      <c r="GB344" s="219"/>
      <c r="GC344" s="219"/>
      <c r="GD344" s="219"/>
      <c r="GE344" s="219"/>
      <c r="GF344" s="219"/>
      <c r="GG344" s="219"/>
      <c r="GH344" s="219"/>
      <c r="GI344" s="219"/>
      <c r="GJ344" s="219"/>
      <c r="GK344" s="219"/>
      <c r="GL344" s="219"/>
      <c r="GM344" s="219"/>
      <c r="GN344" s="219"/>
      <c r="GO344" s="219"/>
      <c r="GP344" s="219"/>
      <c r="GQ344" s="219"/>
      <c r="GR344" s="219"/>
      <c r="GS344" s="219"/>
      <c r="GT344" s="219"/>
      <c r="GU344" s="219"/>
      <c r="GV344" s="219"/>
      <c r="GW344" s="219"/>
      <c r="GX344" s="219"/>
      <c r="GY344" s="219"/>
      <c r="GZ344" s="219"/>
      <c r="HA344" s="219"/>
      <c r="HB344" s="219"/>
      <c r="HC344" s="219"/>
      <c r="HD344" s="219"/>
      <c r="HE344" s="219"/>
      <c r="HF344" s="219"/>
      <c r="HG344" s="219"/>
      <c r="HH344" s="219"/>
      <c r="HI344" s="219"/>
      <c r="HJ344" s="219"/>
      <c r="HK344" s="219"/>
      <c r="HL344" s="219"/>
    </row>
    <row r="345" spans="1:220" s="251" customFormat="1">
      <c r="A345" s="219"/>
      <c r="B345" s="219"/>
      <c r="C345" s="219"/>
      <c r="D345" s="219"/>
      <c r="E345" s="219"/>
      <c r="F345" s="219"/>
      <c r="G345" s="261"/>
      <c r="H345" s="262"/>
      <c r="I345" s="262"/>
      <c r="J345" s="216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19"/>
      <c r="AS345" s="219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19"/>
      <c r="CA345" s="219"/>
      <c r="CB345" s="219"/>
      <c r="CC345" s="219"/>
      <c r="CD345" s="219"/>
      <c r="CE345" s="219"/>
      <c r="CF345" s="219"/>
      <c r="CG345" s="219"/>
      <c r="CH345" s="219"/>
      <c r="CI345" s="219"/>
      <c r="CJ345" s="219"/>
      <c r="CK345" s="219"/>
      <c r="CL345" s="219"/>
      <c r="CM345" s="219"/>
      <c r="CN345" s="219"/>
      <c r="CO345" s="219"/>
      <c r="CP345" s="219"/>
      <c r="CQ345" s="219"/>
      <c r="CR345" s="219"/>
      <c r="CS345" s="219"/>
      <c r="CT345" s="219"/>
      <c r="CU345" s="219"/>
      <c r="CV345" s="219"/>
      <c r="CW345" s="219"/>
      <c r="CX345" s="219"/>
      <c r="CY345" s="219"/>
      <c r="CZ345" s="219"/>
      <c r="DA345" s="219"/>
      <c r="DB345" s="219"/>
      <c r="DC345" s="219"/>
      <c r="DD345" s="219"/>
      <c r="DE345" s="219"/>
      <c r="DF345" s="219"/>
      <c r="DG345" s="219"/>
      <c r="DH345" s="219"/>
      <c r="DI345" s="219"/>
      <c r="DJ345" s="219"/>
      <c r="DK345" s="219"/>
      <c r="DL345" s="219"/>
      <c r="DM345" s="219"/>
      <c r="DN345" s="219"/>
      <c r="DO345" s="219"/>
      <c r="DP345" s="219"/>
      <c r="DQ345" s="219"/>
      <c r="DR345" s="219"/>
      <c r="DS345" s="219"/>
      <c r="DT345" s="219"/>
      <c r="DU345" s="219"/>
      <c r="DV345" s="219"/>
      <c r="DW345" s="219"/>
      <c r="DX345" s="219"/>
      <c r="DY345" s="219"/>
      <c r="DZ345" s="219"/>
      <c r="EA345" s="219"/>
      <c r="EB345" s="219"/>
      <c r="EC345" s="219"/>
      <c r="ED345" s="219"/>
      <c r="EE345" s="219"/>
      <c r="EF345" s="219"/>
      <c r="EG345" s="219"/>
      <c r="EH345" s="219"/>
      <c r="EI345" s="219"/>
      <c r="EJ345" s="219"/>
      <c r="EK345" s="219"/>
      <c r="EL345" s="219"/>
      <c r="EM345" s="219"/>
      <c r="EN345" s="219"/>
      <c r="EO345" s="219"/>
      <c r="EP345" s="219"/>
      <c r="EQ345" s="219"/>
      <c r="ER345" s="219"/>
      <c r="ES345" s="219"/>
      <c r="ET345" s="219"/>
      <c r="EU345" s="219"/>
      <c r="EV345" s="219"/>
      <c r="EW345" s="219"/>
      <c r="EX345" s="219"/>
      <c r="EY345" s="219"/>
      <c r="EZ345" s="219"/>
      <c r="FA345" s="219"/>
      <c r="FB345" s="219"/>
      <c r="FC345" s="219"/>
      <c r="FD345" s="219"/>
      <c r="FE345" s="219"/>
      <c r="FF345" s="219"/>
      <c r="FG345" s="219"/>
      <c r="FH345" s="219"/>
      <c r="FI345" s="219"/>
      <c r="FJ345" s="219"/>
      <c r="FK345" s="219"/>
      <c r="FL345" s="219"/>
      <c r="FM345" s="219"/>
      <c r="FN345" s="219"/>
      <c r="FO345" s="219"/>
      <c r="FP345" s="219"/>
      <c r="FQ345" s="219"/>
      <c r="FR345" s="219"/>
      <c r="FS345" s="219"/>
      <c r="FT345" s="219"/>
      <c r="FU345" s="219"/>
      <c r="FV345" s="219"/>
      <c r="FW345" s="219"/>
      <c r="FX345" s="219"/>
      <c r="FY345" s="219"/>
      <c r="FZ345" s="219"/>
      <c r="GA345" s="219"/>
      <c r="GB345" s="219"/>
      <c r="GC345" s="219"/>
      <c r="GD345" s="219"/>
      <c r="GE345" s="219"/>
      <c r="GF345" s="219"/>
      <c r="GG345" s="219"/>
      <c r="GH345" s="219"/>
      <c r="GI345" s="219"/>
      <c r="GJ345" s="219"/>
      <c r="GK345" s="219"/>
      <c r="GL345" s="219"/>
      <c r="GM345" s="219"/>
      <c r="GN345" s="219"/>
      <c r="GO345" s="219"/>
      <c r="GP345" s="219"/>
      <c r="GQ345" s="219"/>
      <c r="GR345" s="219"/>
      <c r="GS345" s="219"/>
      <c r="GT345" s="219"/>
      <c r="GU345" s="219"/>
      <c r="GV345" s="219"/>
      <c r="GW345" s="219"/>
      <c r="GX345" s="219"/>
      <c r="GY345" s="219"/>
      <c r="GZ345" s="219"/>
      <c r="HA345" s="219"/>
      <c r="HB345" s="219"/>
      <c r="HC345" s="219"/>
      <c r="HD345" s="219"/>
      <c r="HE345" s="219"/>
      <c r="HF345" s="219"/>
      <c r="HG345" s="219"/>
      <c r="HH345" s="219"/>
      <c r="HI345" s="219"/>
      <c r="HJ345" s="219"/>
      <c r="HK345" s="219"/>
      <c r="HL345" s="219"/>
    </row>
    <row r="346" spans="1:220" s="251" customFormat="1">
      <c r="A346" s="219"/>
      <c r="B346" s="219"/>
      <c r="C346" s="219"/>
      <c r="D346" s="219"/>
      <c r="E346" s="219"/>
      <c r="F346" s="219"/>
      <c r="G346" s="261"/>
      <c r="H346" s="262"/>
      <c r="I346" s="262"/>
      <c r="J346" s="216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19"/>
      <c r="AS346" s="219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19"/>
      <c r="CA346" s="219"/>
      <c r="CB346" s="219"/>
      <c r="CC346" s="219"/>
      <c r="CD346" s="219"/>
      <c r="CE346" s="219"/>
      <c r="CF346" s="219"/>
      <c r="CG346" s="219"/>
      <c r="CH346" s="219"/>
      <c r="CI346" s="219"/>
      <c r="CJ346" s="219"/>
      <c r="CK346" s="219"/>
      <c r="CL346" s="219"/>
      <c r="CM346" s="219"/>
      <c r="CN346" s="219"/>
      <c r="CO346" s="219"/>
      <c r="CP346" s="219"/>
      <c r="CQ346" s="219"/>
      <c r="CR346" s="219"/>
      <c r="CS346" s="219"/>
      <c r="CT346" s="219"/>
      <c r="CU346" s="219"/>
      <c r="CV346" s="219"/>
      <c r="CW346" s="219"/>
      <c r="CX346" s="219"/>
      <c r="CY346" s="219"/>
      <c r="CZ346" s="219"/>
      <c r="DA346" s="219"/>
      <c r="DB346" s="219"/>
      <c r="DC346" s="219"/>
      <c r="DD346" s="219"/>
      <c r="DE346" s="219"/>
      <c r="DF346" s="219"/>
      <c r="DG346" s="219"/>
      <c r="DH346" s="219"/>
      <c r="DI346" s="219"/>
      <c r="DJ346" s="219"/>
      <c r="DK346" s="219"/>
      <c r="DL346" s="219"/>
      <c r="DM346" s="219"/>
      <c r="DN346" s="219"/>
      <c r="DO346" s="219"/>
      <c r="DP346" s="219"/>
      <c r="DQ346" s="219"/>
      <c r="DR346" s="219"/>
      <c r="DS346" s="219"/>
      <c r="DT346" s="219"/>
      <c r="DU346" s="219"/>
      <c r="DV346" s="219"/>
      <c r="DW346" s="219"/>
      <c r="DX346" s="219"/>
      <c r="DY346" s="219"/>
      <c r="DZ346" s="219"/>
      <c r="EA346" s="219"/>
      <c r="EB346" s="219"/>
      <c r="EC346" s="219"/>
      <c r="ED346" s="219"/>
      <c r="EE346" s="219"/>
      <c r="EF346" s="219"/>
      <c r="EG346" s="219"/>
      <c r="EH346" s="219"/>
      <c r="EI346" s="219"/>
      <c r="EJ346" s="219"/>
      <c r="EK346" s="219"/>
      <c r="EL346" s="219"/>
      <c r="EM346" s="219"/>
      <c r="EN346" s="219"/>
      <c r="EO346" s="219"/>
      <c r="EP346" s="219"/>
      <c r="EQ346" s="219"/>
      <c r="ER346" s="219"/>
      <c r="ES346" s="219"/>
      <c r="ET346" s="219"/>
      <c r="EU346" s="219"/>
      <c r="EV346" s="219"/>
      <c r="EW346" s="219"/>
      <c r="EX346" s="219"/>
      <c r="EY346" s="219"/>
      <c r="EZ346" s="219"/>
      <c r="FA346" s="219"/>
      <c r="FB346" s="219"/>
      <c r="FC346" s="219"/>
      <c r="FD346" s="219"/>
      <c r="FE346" s="219"/>
      <c r="FF346" s="219"/>
      <c r="FG346" s="219"/>
      <c r="FH346" s="219"/>
      <c r="FI346" s="219"/>
      <c r="FJ346" s="219"/>
      <c r="FK346" s="219"/>
      <c r="FL346" s="219"/>
      <c r="FM346" s="219"/>
      <c r="FN346" s="219"/>
      <c r="FO346" s="219"/>
      <c r="FP346" s="219"/>
      <c r="FQ346" s="219"/>
      <c r="FR346" s="219"/>
      <c r="FS346" s="219"/>
      <c r="FT346" s="219"/>
      <c r="FU346" s="219"/>
      <c r="FV346" s="219"/>
      <c r="FW346" s="219"/>
      <c r="FX346" s="219"/>
      <c r="FY346" s="219"/>
      <c r="FZ346" s="219"/>
      <c r="GA346" s="219"/>
      <c r="GB346" s="219"/>
      <c r="GC346" s="219"/>
      <c r="GD346" s="219"/>
      <c r="GE346" s="219"/>
      <c r="GF346" s="219"/>
      <c r="GG346" s="219"/>
      <c r="GH346" s="219"/>
      <c r="GI346" s="219"/>
      <c r="GJ346" s="219"/>
      <c r="GK346" s="219"/>
      <c r="GL346" s="219"/>
      <c r="GM346" s="219"/>
      <c r="GN346" s="219"/>
      <c r="GO346" s="219"/>
      <c r="GP346" s="219"/>
      <c r="GQ346" s="219"/>
      <c r="GR346" s="219"/>
      <c r="GS346" s="219"/>
      <c r="GT346" s="219"/>
      <c r="GU346" s="219"/>
      <c r="GV346" s="219"/>
      <c r="GW346" s="219"/>
      <c r="GX346" s="219"/>
      <c r="GY346" s="219"/>
      <c r="GZ346" s="219"/>
      <c r="HA346" s="219"/>
      <c r="HB346" s="219"/>
      <c r="HC346" s="219"/>
      <c r="HD346" s="219"/>
      <c r="HE346" s="219"/>
      <c r="HF346" s="219"/>
      <c r="HG346" s="219"/>
      <c r="HH346" s="219"/>
      <c r="HI346" s="219"/>
      <c r="HJ346" s="219"/>
      <c r="HK346" s="219"/>
      <c r="HL346" s="219"/>
    </row>
    <row r="347" spans="1:220" s="251" customFormat="1">
      <c r="A347" s="219"/>
      <c r="B347" s="219"/>
      <c r="C347" s="219"/>
      <c r="D347" s="219"/>
      <c r="E347" s="219"/>
      <c r="F347" s="219"/>
      <c r="G347" s="261"/>
      <c r="H347" s="262"/>
      <c r="I347" s="262"/>
      <c r="J347" s="216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19"/>
      <c r="AS347" s="219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19"/>
      <c r="CA347" s="219"/>
      <c r="CB347" s="219"/>
      <c r="CC347" s="219"/>
      <c r="CD347" s="219"/>
      <c r="CE347" s="219"/>
      <c r="CF347" s="219"/>
      <c r="CG347" s="219"/>
      <c r="CH347" s="219"/>
      <c r="CI347" s="219"/>
      <c r="CJ347" s="219"/>
      <c r="CK347" s="219"/>
      <c r="CL347" s="219"/>
      <c r="CM347" s="219"/>
      <c r="CN347" s="219"/>
      <c r="CO347" s="219"/>
      <c r="CP347" s="219"/>
      <c r="CQ347" s="219"/>
      <c r="CR347" s="219"/>
      <c r="CS347" s="219"/>
      <c r="CT347" s="219"/>
      <c r="CU347" s="219"/>
      <c r="CV347" s="219"/>
      <c r="CW347" s="219"/>
      <c r="CX347" s="219"/>
      <c r="CY347" s="219"/>
      <c r="CZ347" s="219"/>
      <c r="DA347" s="219"/>
      <c r="DB347" s="219"/>
      <c r="DC347" s="219"/>
      <c r="DD347" s="219"/>
      <c r="DE347" s="219"/>
      <c r="DF347" s="219"/>
      <c r="DG347" s="219"/>
      <c r="DH347" s="219"/>
      <c r="DI347" s="219"/>
      <c r="DJ347" s="219"/>
      <c r="DK347" s="219"/>
      <c r="DL347" s="219"/>
      <c r="DM347" s="219"/>
      <c r="DN347" s="219"/>
      <c r="DO347" s="219"/>
      <c r="DP347" s="219"/>
      <c r="DQ347" s="219"/>
      <c r="DR347" s="219"/>
      <c r="DS347" s="219"/>
      <c r="DT347" s="219"/>
      <c r="DU347" s="219"/>
      <c r="DV347" s="219"/>
      <c r="DW347" s="219"/>
      <c r="DX347" s="219"/>
      <c r="DY347" s="219"/>
      <c r="DZ347" s="219"/>
      <c r="EA347" s="219"/>
      <c r="EB347" s="219"/>
      <c r="EC347" s="219"/>
      <c r="ED347" s="219"/>
      <c r="EE347" s="219"/>
      <c r="EF347" s="219"/>
      <c r="EG347" s="219"/>
      <c r="EH347" s="219"/>
      <c r="EI347" s="219"/>
      <c r="EJ347" s="219"/>
      <c r="EK347" s="219"/>
      <c r="EL347" s="219"/>
      <c r="EM347" s="219"/>
      <c r="EN347" s="219"/>
      <c r="EO347" s="219"/>
      <c r="EP347" s="219"/>
      <c r="EQ347" s="219"/>
      <c r="ER347" s="219"/>
      <c r="ES347" s="219"/>
      <c r="ET347" s="219"/>
      <c r="EU347" s="219"/>
      <c r="EV347" s="219"/>
      <c r="EW347" s="219"/>
      <c r="EX347" s="219"/>
      <c r="EY347" s="219"/>
      <c r="EZ347" s="219"/>
      <c r="FA347" s="219"/>
      <c r="FB347" s="219"/>
      <c r="FC347" s="219"/>
      <c r="FD347" s="219"/>
      <c r="FE347" s="219"/>
      <c r="FF347" s="219"/>
      <c r="FG347" s="219"/>
      <c r="FH347" s="219"/>
      <c r="FI347" s="219"/>
      <c r="FJ347" s="219"/>
      <c r="FK347" s="219"/>
      <c r="FL347" s="219"/>
      <c r="FM347" s="219"/>
      <c r="FN347" s="219"/>
      <c r="FO347" s="219"/>
      <c r="FP347" s="219"/>
      <c r="FQ347" s="219"/>
      <c r="FR347" s="219"/>
      <c r="FS347" s="219"/>
      <c r="FT347" s="219"/>
      <c r="FU347" s="219"/>
      <c r="FV347" s="219"/>
      <c r="FW347" s="219"/>
      <c r="FX347" s="219"/>
      <c r="FY347" s="219"/>
      <c r="FZ347" s="219"/>
      <c r="GA347" s="219"/>
      <c r="GB347" s="219"/>
      <c r="GC347" s="219"/>
      <c r="GD347" s="219"/>
      <c r="GE347" s="219"/>
      <c r="GF347" s="219"/>
      <c r="GG347" s="219"/>
      <c r="GH347" s="219"/>
      <c r="GI347" s="219"/>
      <c r="GJ347" s="219"/>
      <c r="GK347" s="219"/>
      <c r="GL347" s="219"/>
      <c r="GM347" s="219"/>
      <c r="GN347" s="219"/>
      <c r="GO347" s="219"/>
      <c r="GP347" s="219"/>
      <c r="GQ347" s="219"/>
      <c r="GR347" s="219"/>
      <c r="GS347" s="219"/>
      <c r="GT347" s="219"/>
      <c r="GU347" s="219"/>
      <c r="GV347" s="219"/>
      <c r="GW347" s="219"/>
      <c r="GX347" s="219"/>
      <c r="GY347" s="219"/>
      <c r="GZ347" s="219"/>
      <c r="HA347" s="219"/>
      <c r="HB347" s="219"/>
      <c r="HC347" s="219"/>
      <c r="HD347" s="219"/>
      <c r="HE347" s="219"/>
      <c r="HF347" s="219"/>
      <c r="HG347" s="219"/>
      <c r="HH347" s="219"/>
      <c r="HI347" s="219"/>
      <c r="HJ347" s="219"/>
      <c r="HK347" s="219"/>
      <c r="HL347" s="219"/>
    </row>
    <row r="348" spans="1:220" s="251" customFormat="1">
      <c r="A348" s="219"/>
      <c r="B348" s="219"/>
      <c r="C348" s="219"/>
      <c r="D348" s="219"/>
      <c r="E348" s="219"/>
      <c r="F348" s="219"/>
      <c r="G348" s="261"/>
      <c r="H348" s="262"/>
      <c r="I348" s="262"/>
      <c r="J348" s="216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19"/>
      <c r="AS348" s="219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19"/>
      <c r="CA348" s="219"/>
      <c r="CB348" s="219"/>
      <c r="CC348" s="219"/>
      <c r="CD348" s="219"/>
      <c r="CE348" s="219"/>
      <c r="CF348" s="219"/>
      <c r="CG348" s="219"/>
      <c r="CH348" s="219"/>
      <c r="CI348" s="219"/>
      <c r="CJ348" s="219"/>
      <c r="CK348" s="219"/>
      <c r="CL348" s="219"/>
      <c r="CM348" s="219"/>
      <c r="CN348" s="219"/>
      <c r="CO348" s="219"/>
      <c r="CP348" s="219"/>
      <c r="CQ348" s="219"/>
      <c r="CR348" s="219"/>
      <c r="CS348" s="219"/>
      <c r="CT348" s="219"/>
      <c r="CU348" s="219"/>
      <c r="CV348" s="219"/>
      <c r="CW348" s="219"/>
      <c r="CX348" s="219"/>
      <c r="CY348" s="219"/>
      <c r="CZ348" s="219"/>
      <c r="DA348" s="219"/>
      <c r="DB348" s="219"/>
      <c r="DC348" s="219"/>
      <c r="DD348" s="219"/>
      <c r="DE348" s="219"/>
      <c r="DF348" s="219"/>
      <c r="DG348" s="219"/>
      <c r="DH348" s="219"/>
      <c r="DI348" s="219"/>
      <c r="DJ348" s="219"/>
      <c r="DK348" s="219"/>
      <c r="DL348" s="219"/>
      <c r="DM348" s="219"/>
      <c r="DN348" s="219"/>
      <c r="DO348" s="219"/>
      <c r="DP348" s="219"/>
      <c r="DQ348" s="219"/>
      <c r="DR348" s="219"/>
      <c r="DS348" s="219"/>
      <c r="DT348" s="219"/>
      <c r="DU348" s="219"/>
      <c r="DV348" s="219"/>
      <c r="DW348" s="219"/>
      <c r="DX348" s="219"/>
      <c r="DY348" s="219"/>
      <c r="DZ348" s="219"/>
      <c r="EA348" s="219"/>
      <c r="EB348" s="219"/>
      <c r="EC348" s="219"/>
      <c r="ED348" s="219"/>
      <c r="EE348" s="219"/>
      <c r="EF348" s="219"/>
      <c r="EG348" s="219"/>
      <c r="EH348" s="219"/>
      <c r="EI348" s="219"/>
      <c r="EJ348" s="219"/>
      <c r="EK348" s="219"/>
      <c r="EL348" s="219"/>
      <c r="EM348" s="219"/>
      <c r="EN348" s="219"/>
      <c r="EO348" s="219"/>
      <c r="EP348" s="219"/>
      <c r="EQ348" s="219"/>
      <c r="ER348" s="219"/>
      <c r="ES348" s="219"/>
      <c r="ET348" s="219"/>
      <c r="EU348" s="219"/>
      <c r="EV348" s="219"/>
      <c r="EW348" s="219"/>
      <c r="EX348" s="219"/>
      <c r="EY348" s="219"/>
      <c r="EZ348" s="219"/>
      <c r="FA348" s="219"/>
      <c r="FB348" s="219"/>
      <c r="FC348" s="219"/>
      <c r="FD348" s="219"/>
      <c r="FE348" s="219"/>
      <c r="FF348" s="219"/>
      <c r="FG348" s="219"/>
      <c r="FH348" s="219"/>
      <c r="FI348" s="219"/>
      <c r="FJ348" s="219"/>
      <c r="FK348" s="219"/>
      <c r="FL348" s="219"/>
      <c r="FM348" s="219"/>
      <c r="FN348" s="219"/>
      <c r="FO348" s="219"/>
      <c r="FP348" s="219"/>
      <c r="FQ348" s="219"/>
      <c r="FR348" s="219"/>
      <c r="FS348" s="219"/>
      <c r="FT348" s="219"/>
      <c r="FU348" s="219"/>
      <c r="FV348" s="219"/>
      <c r="FW348" s="219"/>
      <c r="FX348" s="219"/>
      <c r="FY348" s="219"/>
      <c r="FZ348" s="219"/>
      <c r="GA348" s="219"/>
      <c r="GB348" s="219"/>
      <c r="GC348" s="219"/>
      <c r="GD348" s="219"/>
      <c r="GE348" s="219"/>
      <c r="GF348" s="219"/>
      <c r="GG348" s="219"/>
      <c r="GH348" s="219"/>
      <c r="GI348" s="219"/>
      <c r="GJ348" s="219"/>
      <c r="GK348" s="219"/>
      <c r="GL348" s="219"/>
      <c r="GM348" s="219"/>
      <c r="GN348" s="219"/>
      <c r="GO348" s="219"/>
      <c r="GP348" s="219"/>
      <c r="GQ348" s="219"/>
      <c r="GR348" s="219"/>
      <c r="GS348" s="219"/>
      <c r="GT348" s="219"/>
      <c r="GU348" s="219"/>
      <c r="GV348" s="219"/>
      <c r="GW348" s="219"/>
      <c r="GX348" s="219"/>
      <c r="GY348" s="219"/>
      <c r="GZ348" s="219"/>
      <c r="HA348" s="219"/>
      <c r="HB348" s="219"/>
      <c r="HC348" s="219"/>
      <c r="HD348" s="219"/>
      <c r="HE348" s="219"/>
      <c r="HF348" s="219"/>
      <c r="HG348" s="219"/>
      <c r="HH348" s="219"/>
      <c r="HI348" s="219"/>
      <c r="HJ348" s="219"/>
      <c r="HK348" s="219"/>
      <c r="HL348" s="219"/>
    </row>
    <row r="349" spans="1:220" s="251" customFormat="1">
      <c r="A349" s="219"/>
      <c r="B349" s="219"/>
      <c r="C349" s="219"/>
      <c r="D349" s="219"/>
      <c r="E349" s="219"/>
      <c r="F349" s="219"/>
      <c r="G349" s="261"/>
      <c r="H349" s="262"/>
      <c r="I349" s="262"/>
      <c r="J349" s="216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19"/>
      <c r="AS349" s="219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19"/>
      <c r="CA349" s="219"/>
      <c r="CB349" s="219"/>
      <c r="CC349" s="219"/>
      <c r="CD349" s="219"/>
      <c r="CE349" s="219"/>
      <c r="CF349" s="219"/>
      <c r="CG349" s="219"/>
      <c r="CH349" s="219"/>
      <c r="CI349" s="219"/>
      <c r="CJ349" s="219"/>
      <c r="CK349" s="219"/>
      <c r="CL349" s="219"/>
      <c r="CM349" s="219"/>
      <c r="CN349" s="219"/>
      <c r="CO349" s="219"/>
      <c r="CP349" s="219"/>
      <c r="CQ349" s="219"/>
      <c r="CR349" s="219"/>
      <c r="CS349" s="219"/>
      <c r="CT349" s="219"/>
      <c r="CU349" s="219"/>
      <c r="CV349" s="219"/>
      <c r="CW349" s="219"/>
      <c r="CX349" s="219"/>
      <c r="CY349" s="219"/>
      <c r="CZ349" s="219"/>
      <c r="DA349" s="219"/>
      <c r="DB349" s="219"/>
      <c r="DC349" s="219"/>
      <c r="DD349" s="219"/>
      <c r="DE349" s="219"/>
      <c r="DF349" s="219"/>
      <c r="DG349" s="219"/>
      <c r="DH349" s="219"/>
      <c r="DI349" s="219"/>
      <c r="DJ349" s="219"/>
      <c r="DK349" s="219"/>
      <c r="DL349" s="219"/>
      <c r="DM349" s="219"/>
      <c r="DN349" s="219"/>
      <c r="DO349" s="219"/>
      <c r="DP349" s="219"/>
      <c r="DQ349" s="219"/>
      <c r="DR349" s="219"/>
      <c r="DS349" s="219"/>
      <c r="DT349" s="219"/>
      <c r="DU349" s="219"/>
      <c r="DV349" s="219"/>
      <c r="DW349" s="219"/>
      <c r="DX349" s="219"/>
      <c r="DY349" s="219"/>
      <c r="DZ349" s="219"/>
      <c r="EA349" s="219"/>
      <c r="EB349" s="219"/>
      <c r="EC349" s="219"/>
      <c r="ED349" s="219"/>
      <c r="EE349" s="219"/>
      <c r="EF349" s="219"/>
      <c r="EG349" s="219"/>
      <c r="EH349" s="219"/>
      <c r="EI349" s="219"/>
      <c r="EJ349" s="219"/>
      <c r="EK349" s="219"/>
      <c r="EL349" s="219"/>
      <c r="EM349" s="219"/>
      <c r="EN349" s="219"/>
      <c r="EO349" s="219"/>
      <c r="EP349" s="219"/>
      <c r="EQ349" s="219"/>
      <c r="ER349" s="219"/>
      <c r="ES349" s="219"/>
      <c r="ET349" s="219"/>
      <c r="EU349" s="219"/>
      <c r="EV349" s="219"/>
      <c r="EW349" s="219"/>
      <c r="EX349" s="219"/>
      <c r="EY349" s="219"/>
      <c r="EZ349" s="219"/>
      <c r="FA349" s="219"/>
      <c r="FB349" s="219"/>
      <c r="FC349" s="219"/>
      <c r="FD349" s="219"/>
      <c r="FE349" s="219"/>
      <c r="FF349" s="219"/>
      <c r="FG349" s="219"/>
      <c r="FH349" s="219"/>
      <c r="FI349" s="219"/>
      <c r="FJ349" s="219"/>
      <c r="FK349" s="219"/>
      <c r="FL349" s="219"/>
      <c r="FM349" s="219"/>
      <c r="FN349" s="219"/>
      <c r="FO349" s="219"/>
      <c r="FP349" s="219"/>
      <c r="FQ349" s="219"/>
      <c r="FR349" s="219"/>
      <c r="FS349" s="219"/>
      <c r="FT349" s="219"/>
      <c r="FU349" s="219"/>
      <c r="FV349" s="219"/>
      <c r="FW349" s="219"/>
      <c r="FX349" s="219"/>
      <c r="FY349" s="219"/>
      <c r="FZ349" s="219"/>
      <c r="GA349" s="219"/>
      <c r="GB349" s="219"/>
      <c r="GC349" s="219"/>
      <c r="GD349" s="219"/>
      <c r="GE349" s="219"/>
      <c r="GF349" s="219"/>
      <c r="GG349" s="219"/>
      <c r="GH349" s="219"/>
      <c r="GI349" s="219"/>
      <c r="GJ349" s="219"/>
      <c r="GK349" s="219"/>
      <c r="GL349" s="219"/>
      <c r="GM349" s="219"/>
      <c r="GN349" s="219"/>
      <c r="GO349" s="219"/>
      <c r="GP349" s="219"/>
      <c r="GQ349" s="219"/>
      <c r="GR349" s="219"/>
      <c r="GS349" s="219"/>
      <c r="GT349" s="219"/>
      <c r="GU349" s="219"/>
      <c r="GV349" s="219"/>
      <c r="GW349" s="219"/>
      <c r="GX349" s="219"/>
      <c r="GY349" s="219"/>
      <c r="GZ349" s="219"/>
      <c r="HA349" s="219"/>
      <c r="HB349" s="219"/>
      <c r="HC349" s="219"/>
      <c r="HD349" s="219"/>
      <c r="HE349" s="219"/>
      <c r="HF349" s="219"/>
      <c r="HG349" s="219"/>
      <c r="HH349" s="219"/>
      <c r="HI349" s="219"/>
      <c r="HJ349" s="219"/>
      <c r="HK349" s="219"/>
      <c r="HL349" s="219"/>
    </row>
    <row r="350" spans="1:220" s="251" customFormat="1">
      <c r="A350" s="219"/>
      <c r="B350" s="219"/>
      <c r="C350" s="219"/>
      <c r="D350" s="219"/>
      <c r="E350" s="219"/>
      <c r="F350" s="219"/>
      <c r="G350" s="261"/>
      <c r="H350" s="262"/>
      <c r="I350" s="262"/>
      <c r="J350" s="216"/>
      <c r="K350" s="219"/>
      <c r="L350" s="219"/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19"/>
      <c r="AS350" s="219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19"/>
      <c r="BN350" s="219"/>
      <c r="BO350" s="219"/>
      <c r="BP350" s="219"/>
      <c r="BQ350" s="219"/>
      <c r="BR350" s="219"/>
      <c r="BS350" s="219"/>
      <c r="BT350" s="219"/>
      <c r="BU350" s="219"/>
      <c r="BV350" s="219"/>
      <c r="BW350" s="219"/>
      <c r="BX350" s="219"/>
      <c r="BY350" s="219"/>
      <c r="BZ350" s="219"/>
      <c r="CA350" s="219"/>
      <c r="CB350" s="219"/>
      <c r="CC350" s="219"/>
      <c r="CD350" s="219"/>
      <c r="CE350" s="219"/>
      <c r="CF350" s="219"/>
      <c r="CG350" s="219"/>
      <c r="CH350" s="219"/>
      <c r="CI350" s="219"/>
      <c r="CJ350" s="219"/>
      <c r="CK350" s="219"/>
      <c r="CL350" s="219"/>
      <c r="CM350" s="219"/>
      <c r="CN350" s="219"/>
      <c r="CO350" s="219"/>
      <c r="CP350" s="219"/>
      <c r="CQ350" s="219"/>
      <c r="CR350" s="219"/>
      <c r="CS350" s="219"/>
      <c r="CT350" s="219"/>
      <c r="CU350" s="219"/>
      <c r="CV350" s="219"/>
      <c r="CW350" s="219"/>
      <c r="CX350" s="219"/>
      <c r="CY350" s="219"/>
      <c r="CZ350" s="219"/>
      <c r="DA350" s="219"/>
      <c r="DB350" s="219"/>
      <c r="DC350" s="219"/>
      <c r="DD350" s="219"/>
      <c r="DE350" s="219"/>
      <c r="DF350" s="219"/>
      <c r="DG350" s="219"/>
      <c r="DH350" s="219"/>
      <c r="DI350" s="219"/>
      <c r="DJ350" s="219"/>
      <c r="DK350" s="219"/>
      <c r="DL350" s="219"/>
      <c r="DM350" s="219"/>
      <c r="DN350" s="219"/>
      <c r="DO350" s="219"/>
      <c r="DP350" s="219"/>
      <c r="DQ350" s="219"/>
      <c r="DR350" s="219"/>
      <c r="DS350" s="219"/>
      <c r="DT350" s="219"/>
      <c r="DU350" s="219"/>
      <c r="DV350" s="219"/>
      <c r="DW350" s="219"/>
      <c r="DX350" s="219"/>
      <c r="DY350" s="219"/>
      <c r="DZ350" s="219"/>
      <c r="EA350" s="219"/>
      <c r="EB350" s="219"/>
      <c r="EC350" s="219"/>
      <c r="ED350" s="219"/>
      <c r="EE350" s="219"/>
      <c r="EF350" s="219"/>
      <c r="EG350" s="219"/>
      <c r="EH350" s="219"/>
      <c r="EI350" s="219"/>
      <c r="EJ350" s="219"/>
      <c r="EK350" s="219"/>
      <c r="EL350" s="219"/>
      <c r="EM350" s="219"/>
      <c r="EN350" s="219"/>
      <c r="EO350" s="219"/>
      <c r="EP350" s="219"/>
      <c r="EQ350" s="219"/>
      <c r="ER350" s="219"/>
      <c r="ES350" s="219"/>
      <c r="ET350" s="219"/>
      <c r="EU350" s="219"/>
      <c r="EV350" s="219"/>
      <c r="EW350" s="219"/>
      <c r="EX350" s="219"/>
      <c r="EY350" s="219"/>
      <c r="EZ350" s="219"/>
      <c r="FA350" s="219"/>
      <c r="FB350" s="219"/>
      <c r="FC350" s="219"/>
      <c r="FD350" s="219"/>
      <c r="FE350" s="219"/>
      <c r="FF350" s="219"/>
      <c r="FG350" s="219"/>
      <c r="FH350" s="219"/>
      <c r="FI350" s="219"/>
      <c r="FJ350" s="219"/>
      <c r="FK350" s="219"/>
      <c r="FL350" s="219"/>
      <c r="FM350" s="219"/>
      <c r="FN350" s="219"/>
      <c r="FO350" s="219"/>
      <c r="FP350" s="219"/>
      <c r="FQ350" s="219"/>
      <c r="FR350" s="219"/>
      <c r="FS350" s="219"/>
      <c r="FT350" s="219"/>
      <c r="FU350" s="219"/>
      <c r="FV350" s="219"/>
      <c r="FW350" s="219"/>
      <c r="FX350" s="219"/>
      <c r="FY350" s="219"/>
      <c r="FZ350" s="219"/>
      <c r="GA350" s="219"/>
      <c r="GB350" s="219"/>
      <c r="GC350" s="219"/>
      <c r="GD350" s="219"/>
      <c r="GE350" s="219"/>
      <c r="GF350" s="219"/>
      <c r="GG350" s="219"/>
      <c r="GH350" s="219"/>
      <c r="GI350" s="219"/>
      <c r="GJ350" s="219"/>
      <c r="GK350" s="219"/>
      <c r="GL350" s="219"/>
      <c r="GM350" s="219"/>
      <c r="GN350" s="219"/>
      <c r="GO350" s="219"/>
      <c r="GP350" s="219"/>
      <c r="GQ350" s="219"/>
      <c r="GR350" s="219"/>
      <c r="GS350" s="219"/>
      <c r="GT350" s="219"/>
      <c r="GU350" s="219"/>
      <c r="GV350" s="219"/>
      <c r="GW350" s="219"/>
      <c r="GX350" s="219"/>
      <c r="GY350" s="219"/>
      <c r="GZ350" s="219"/>
      <c r="HA350" s="219"/>
      <c r="HB350" s="219"/>
      <c r="HC350" s="219"/>
      <c r="HD350" s="219"/>
      <c r="HE350" s="219"/>
      <c r="HF350" s="219"/>
      <c r="HG350" s="219"/>
      <c r="HH350" s="219"/>
      <c r="HI350" s="219"/>
      <c r="HJ350" s="219"/>
      <c r="HK350" s="219"/>
      <c r="HL350" s="219"/>
    </row>
    <row r="351" spans="1:220" s="251" customFormat="1">
      <c r="A351" s="219"/>
      <c r="B351" s="219"/>
      <c r="C351" s="219"/>
      <c r="D351" s="219"/>
      <c r="E351" s="219"/>
      <c r="F351" s="219"/>
      <c r="G351" s="261"/>
      <c r="H351" s="262"/>
      <c r="I351" s="262"/>
      <c r="J351" s="216"/>
      <c r="K351" s="219"/>
      <c r="L351" s="219"/>
      <c r="M351" s="219"/>
      <c r="N351" s="219"/>
      <c r="O351" s="219"/>
      <c r="P351" s="219"/>
      <c r="Q351" s="219"/>
      <c r="R351" s="219"/>
      <c r="S351" s="219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219"/>
      <c r="AN351" s="219"/>
      <c r="AO351" s="219"/>
      <c r="AP351" s="219"/>
      <c r="AQ351" s="219"/>
      <c r="AR351" s="219"/>
      <c r="AS351" s="219"/>
      <c r="AT351" s="219"/>
      <c r="AU351" s="219"/>
      <c r="AV351" s="219"/>
      <c r="AW351" s="219"/>
      <c r="AX351" s="219"/>
      <c r="AY351" s="219"/>
      <c r="AZ351" s="219"/>
      <c r="BA351" s="219"/>
      <c r="BB351" s="219"/>
      <c r="BC351" s="219"/>
      <c r="BD351" s="219"/>
      <c r="BE351" s="219"/>
      <c r="BF351" s="219"/>
      <c r="BG351" s="219"/>
      <c r="BH351" s="219"/>
      <c r="BI351" s="219"/>
      <c r="BJ351" s="219"/>
      <c r="BK351" s="219"/>
      <c r="BL351" s="219"/>
      <c r="BM351" s="219"/>
      <c r="BN351" s="219"/>
      <c r="BO351" s="219"/>
      <c r="BP351" s="219"/>
      <c r="BQ351" s="219"/>
      <c r="BR351" s="219"/>
      <c r="BS351" s="219"/>
      <c r="BT351" s="219"/>
      <c r="BU351" s="219"/>
      <c r="BV351" s="219"/>
      <c r="BW351" s="219"/>
      <c r="BX351" s="219"/>
      <c r="BY351" s="219"/>
      <c r="BZ351" s="219"/>
      <c r="CA351" s="219"/>
      <c r="CB351" s="219"/>
      <c r="CC351" s="219"/>
      <c r="CD351" s="219"/>
      <c r="CE351" s="219"/>
      <c r="CF351" s="219"/>
      <c r="CG351" s="219"/>
      <c r="CH351" s="219"/>
      <c r="CI351" s="219"/>
      <c r="CJ351" s="219"/>
      <c r="CK351" s="219"/>
      <c r="CL351" s="219"/>
      <c r="CM351" s="219"/>
      <c r="CN351" s="219"/>
      <c r="CO351" s="219"/>
      <c r="CP351" s="219"/>
      <c r="CQ351" s="219"/>
      <c r="CR351" s="219"/>
      <c r="CS351" s="219"/>
      <c r="CT351" s="219"/>
      <c r="CU351" s="219"/>
      <c r="CV351" s="219"/>
      <c r="CW351" s="219"/>
      <c r="CX351" s="219"/>
      <c r="CY351" s="219"/>
      <c r="CZ351" s="219"/>
      <c r="DA351" s="219"/>
      <c r="DB351" s="219"/>
      <c r="DC351" s="219"/>
      <c r="DD351" s="219"/>
      <c r="DE351" s="219"/>
      <c r="DF351" s="219"/>
      <c r="DG351" s="219"/>
      <c r="DH351" s="219"/>
      <c r="DI351" s="219"/>
      <c r="DJ351" s="219"/>
      <c r="DK351" s="219"/>
      <c r="DL351" s="219"/>
      <c r="DM351" s="219"/>
      <c r="DN351" s="219"/>
      <c r="DO351" s="219"/>
      <c r="DP351" s="219"/>
      <c r="DQ351" s="219"/>
      <c r="DR351" s="219"/>
      <c r="DS351" s="219"/>
      <c r="DT351" s="219"/>
      <c r="DU351" s="219"/>
      <c r="DV351" s="219"/>
      <c r="DW351" s="219"/>
      <c r="DX351" s="219"/>
      <c r="DY351" s="219"/>
      <c r="DZ351" s="219"/>
      <c r="EA351" s="219"/>
      <c r="EB351" s="219"/>
      <c r="EC351" s="219"/>
      <c r="ED351" s="219"/>
      <c r="EE351" s="219"/>
      <c r="EF351" s="219"/>
      <c r="EG351" s="219"/>
      <c r="EH351" s="219"/>
      <c r="EI351" s="219"/>
      <c r="EJ351" s="219"/>
      <c r="EK351" s="219"/>
      <c r="EL351" s="219"/>
      <c r="EM351" s="219"/>
      <c r="EN351" s="219"/>
      <c r="EO351" s="219"/>
      <c r="EP351" s="219"/>
      <c r="EQ351" s="219"/>
      <c r="ER351" s="219"/>
      <c r="ES351" s="219"/>
      <c r="ET351" s="219"/>
      <c r="EU351" s="219"/>
      <c r="EV351" s="219"/>
      <c r="EW351" s="219"/>
      <c r="EX351" s="219"/>
      <c r="EY351" s="219"/>
      <c r="EZ351" s="219"/>
      <c r="FA351" s="219"/>
      <c r="FB351" s="219"/>
      <c r="FC351" s="219"/>
      <c r="FD351" s="219"/>
      <c r="FE351" s="219"/>
      <c r="FF351" s="219"/>
      <c r="FG351" s="219"/>
      <c r="FH351" s="219"/>
      <c r="FI351" s="219"/>
      <c r="FJ351" s="219"/>
      <c r="FK351" s="219"/>
      <c r="FL351" s="219"/>
      <c r="FM351" s="219"/>
      <c r="FN351" s="219"/>
      <c r="FO351" s="219"/>
      <c r="FP351" s="219"/>
      <c r="FQ351" s="219"/>
      <c r="FR351" s="219"/>
      <c r="FS351" s="219"/>
      <c r="FT351" s="219"/>
      <c r="FU351" s="219"/>
      <c r="FV351" s="219"/>
      <c r="FW351" s="219"/>
      <c r="FX351" s="219"/>
      <c r="FY351" s="219"/>
      <c r="FZ351" s="219"/>
      <c r="GA351" s="219"/>
      <c r="GB351" s="219"/>
      <c r="GC351" s="219"/>
      <c r="GD351" s="219"/>
      <c r="GE351" s="219"/>
      <c r="GF351" s="219"/>
      <c r="GG351" s="219"/>
      <c r="GH351" s="219"/>
      <c r="GI351" s="219"/>
      <c r="GJ351" s="219"/>
      <c r="GK351" s="219"/>
      <c r="GL351" s="219"/>
      <c r="GM351" s="219"/>
      <c r="GN351" s="219"/>
      <c r="GO351" s="219"/>
      <c r="GP351" s="219"/>
      <c r="GQ351" s="219"/>
      <c r="GR351" s="219"/>
      <c r="GS351" s="219"/>
      <c r="GT351" s="219"/>
      <c r="GU351" s="219"/>
      <c r="GV351" s="219"/>
      <c r="GW351" s="219"/>
      <c r="GX351" s="219"/>
      <c r="GY351" s="219"/>
      <c r="GZ351" s="219"/>
      <c r="HA351" s="219"/>
      <c r="HB351" s="219"/>
      <c r="HC351" s="219"/>
      <c r="HD351" s="219"/>
      <c r="HE351" s="219"/>
      <c r="HF351" s="219"/>
      <c r="HG351" s="219"/>
      <c r="HH351" s="219"/>
      <c r="HI351" s="219"/>
      <c r="HJ351" s="219"/>
      <c r="HK351" s="219"/>
      <c r="HL351" s="219"/>
    </row>
    <row r="352" spans="1:220" s="251" customFormat="1">
      <c r="A352" s="219"/>
      <c r="B352" s="219"/>
      <c r="C352" s="219"/>
      <c r="D352" s="219"/>
      <c r="E352" s="219"/>
      <c r="F352" s="219"/>
      <c r="G352" s="261"/>
      <c r="H352" s="262"/>
      <c r="I352" s="262"/>
      <c r="J352" s="216"/>
      <c r="K352" s="219"/>
      <c r="L352" s="219"/>
      <c r="M352" s="219"/>
      <c r="N352" s="219"/>
      <c r="O352" s="219"/>
      <c r="P352" s="219"/>
      <c r="Q352" s="219"/>
      <c r="R352" s="219"/>
      <c r="S352" s="219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219"/>
      <c r="AN352" s="219"/>
      <c r="AO352" s="219"/>
      <c r="AP352" s="219"/>
      <c r="AQ352" s="219"/>
      <c r="AR352" s="219"/>
      <c r="AS352" s="219"/>
      <c r="AT352" s="219"/>
      <c r="AU352" s="219"/>
      <c r="AV352" s="219"/>
      <c r="AW352" s="219"/>
      <c r="AX352" s="219"/>
      <c r="AY352" s="219"/>
      <c r="AZ352" s="219"/>
      <c r="BA352" s="219"/>
      <c r="BB352" s="219"/>
      <c r="BC352" s="219"/>
      <c r="BD352" s="219"/>
      <c r="BE352" s="219"/>
      <c r="BF352" s="219"/>
      <c r="BG352" s="219"/>
      <c r="BH352" s="219"/>
      <c r="BI352" s="219"/>
      <c r="BJ352" s="219"/>
      <c r="BK352" s="219"/>
      <c r="BL352" s="219"/>
      <c r="BM352" s="219"/>
      <c r="BN352" s="219"/>
      <c r="BO352" s="219"/>
      <c r="BP352" s="219"/>
      <c r="BQ352" s="219"/>
      <c r="BR352" s="219"/>
      <c r="BS352" s="219"/>
      <c r="BT352" s="219"/>
      <c r="BU352" s="219"/>
      <c r="BV352" s="219"/>
      <c r="BW352" s="219"/>
      <c r="BX352" s="219"/>
      <c r="BY352" s="219"/>
      <c r="BZ352" s="219"/>
      <c r="CA352" s="219"/>
      <c r="CB352" s="219"/>
      <c r="CC352" s="219"/>
      <c r="CD352" s="219"/>
      <c r="CE352" s="219"/>
      <c r="CF352" s="219"/>
      <c r="CG352" s="219"/>
      <c r="CH352" s="219"/>
      <c r="CI352" s="219"/>
      <c r="CJ352" s="219"/>
      <c r="CK352" s="219"/>
      <c r="CL352" s="219"/>
      <c r="CM352" s="219"/>
      <c r="CN352" s="219"/>
      <c r="CO352" s="219"/>
      <c r="CP352" s="219"/>
      <c r="CQ352" s="219"/>
      <c r="CR352" s="219"/>
      <c r="CS352" s="219"/>
      <c r="CT352" s="219"/>
      <c r="CU352" s="219"/>
      <c r="CV352" s="219"/>
      <c r="CW352" s="219"/>
      <c r="CX352" s="219"/>
      <c r="CY352" s="219"/>
      <c r="CZ352" s="219"/>
      <c r="DA352" s="219"/>
      <c r="DB352" s="219"/>
      <c r="DC352" s="219"/>
      <c r="DD352" s="219"/>
      <c r="DE352" s="219"/>
      <c r="DF352" s="219"/>
      <c r="DG352" s="219"/>
      <c r="DH352" s="219"/>
      <c r="DI352" s="219"/>
      <c r="DJ352" s="219"/>
      <c r="DK352" s="219"/>
      <c r="DL352" s="219"/>
      <c r="DM352" s="219"/>
      <c r="DN352" s="219"/>
      <c r="DO352" s="219"/>
      <c r="DP352" s="219"/>
      <c r="DQ352" s="219"/>
      <c r="DR352" s="219"/>
      <c r="DS352" s="219"/>
      <c r="DT352" s="219"/>
      <c r="DU352" s="219"/>
      <c r="DV352" s="219"/>
      <c r="DW352" s="219"/>
      <c r="DX352" s="219"/>
      <c r="DY352" s="219"/>
      <c r="DZ352" s="219"/>
      <c r="EA352" s="219"/>
      <c r="EB352" s="219"/>
      <c r="EC352" s="219"/>
      <c r="ED352" s="219"/>
      <c r="EE352" s="219"/>
      <c r="EF352" s="219"/>
      <c r="EG352" s="219"/>
      <c r="EH352" s="219"/>
      <c r="EI352" s="219"/>
      <c r="EJ352" s="219"/>
      <c r="EK352" s="219"/>
      <c r="EL352" s="219"/>
      <c r="EM352" s="219"/>
      <c r="EN352" s="219"/>
      <c r="EO352" s="219"/>
      <c r="EP352" s="219"/>
      <c r="EQ352" s="219"/>
      <c r="ER352" s="219"/>
      <c r="ES352" s="219"/>
      <c r="ET352" s="219"/>
      <c r="EU352" s="219"/>
      <c r="EV352" s="219"/>
      <c r="EW352" s="219"/>
      <c r="EX352" s="219"/>
      <c r="EY352" s="219"/>
      <c r="EZ352" s="219"/>
      <c r="FA352" s="219"/>
      <c r="FB352" s="219"/>
      <c r="FC352" s="219"/>
      <c r="FD352" s="219"/>
      <c r="FE352" s="219"/>
      <c r="FF352" s="219"/>
      <c r="FG352" s="219"/>
      <c r="FH352" s="219"/>
      <c r="FI352" s="219"/>
      <c r="FJ352" s="219"/>
      <c r="FK352" s="219"/>
      <c r="FL352" s="219"/>
      <c r="FM352" s="219"/>
      <c r="FN352" s="219"/>
      <c r="FO352" s="219"/>
      <c r="FP352" s="219"/>
      <c r="FQ352" s="219"/>
      <c r="FR352" s="219"/>
      <c r="FS352" s="219"/>
      <c r="FT352" s="219"/>
      <c r="FU352" s="219"/>
      <c r="FV352" s="219"/>
      <c r="FW352" s="219"/>
      <c r="FX352" s="219"/>
      <c r="FY352" s="219"/>
      <c r="FZ352" s="219"/>
      <c r="GA352" s="219"/>
      <c r="GB352" s="219"/>
      <c r="GC352" s="219"/>
      <c r="GD352" s="219"/>
      <c r="GE352" s="219"/>
      <c r="GF352" s="219"/>
      <c r="GG352" s="219"/>
      <c r="GH352" s="219"/>
      <c r="GI352" s="219"/>
      <c r="GJ352" s="219"/>
      <c r="GK352" s="219"/>
      <c r="GL352" s="219"/>
      <c r="GM352" s="219"/>
      <c r="GN352" s="219"/>
      <c r="GO352" s="219"/>
      <c r="GP352" s="219"/>
      <c r="GQ352" s="219"/>
      <c r="GR352" s="219"/>
      <c r="GS352" s="219"/>
      <c r="GT352" s="219"/>
      <c r="GU352" s="219"/>
      <c r="GV352" s="219"/>
      <c r="GW352" s="219"/>
      <c r="GX352" s="219"/>
      <c r="GY352" s="219"/>
      <c r="GZ352" s="219"/>
      <c r="HA352" s="219"/>
      <c r="HB352" s="219"/>
      <c r="HC352" s="219"/>
      <c r="HD352" s="219"/>
      <c r="HE352" s="219"/>
      <c r="HF352" s="219"/>
      <c r="HG352" s="219"/>
      <c r="HH352" s="219"/>
      <c r="HI352" s="219"/>
      <c r="HJ352" s="219"/>
      <c r="HK352" s="219"/>
      <c r="HL352" s="219"/>
    </row>
    <row r="353" spans="1:220" s="251" customFormat="1">
      <c r="A353" s="219"/>
      <c r="B353" s="219"/>
      <c r="C353" s="219"/>
      <c r="D353" s="219"/>
      <c r="E353" s="219"/>
      <c r="F353" s="219"/>
      <c r="G353" s="261"/>
      <c r="H353" s="262"/>
      <c r="I353" s="262"/>
      <c r="J353" s="216"/>
      <c r="K353" s="219"/>
      <c r="L353" s="219"/>
      <c r="M353" s="219"/>
      <c r="N353" s="219"/>
      <c r="O353" s="219"/>
      <c r="P353" s="219"/>
      <c r="Q353" s="219"/>
      <c r="R353" s="219"/>
      <c r="S353" s="219"/>
      <c r="T353" s="219"/>
      <c r="U353" s="219"/>
      <c r="V353" s="219"/>
      <c r="W353" s="219"/>
      <c r="X353" s="219"/>
      <c r="Y353" s="219"/>
      <c r="Z353" s="219"/>
      <c r="AA353" s="219"/>
      <c r="AB353" s="219"/>
      <c r="AC353" s="219"/>
      <c r="AD353" s="219"/>
      <c r="AE353" s="219"/>
      <c r="AF353" s="219"/>
      <c r="AG353" s="219"/>
      <c r="AH353" s="219"/>
      <c r="AI353" s="219"/>
      <c r="AJ353" s="219"/>
      <c r="AK353" s="219"/>
      <c r="AL353" s="219"/>
      <c r="AM353" s="219"/>
      <c r="AN353" s="219"/>
      <c r="AO353" s="219"/>
      <c r="AP353" s="219"/>
      <c r="AQ353" s="219"/>
      <c r="AR353" s="219"/>
      <c r="AS353" s="219"/>
      <c r="AT353" s="219"/>
      <c r="AU353" s="219"/>
      <c r="AV353" s="219"/>
      <c r="AW353" s="219"/>
      <c r="AX353" s="219"/>
      <c r="AY353" s="219"/>
      <c r="AZ353" s="219"/>
      <c r="BA353" s="219"/>
      <c r="BB353" s="219"/>
      <c r="BC353" s="219"/>
      <c r="BD353" s="219"/>
      <c r="BE353" s="219"/>
      <c r="BF353" s="219"/>
      <c r="BG353" s="219"/>
      <c r="BH353" s="219"/>
      <c r="BI353" s="219"/>
      <c r="BJ353" s="219"/>
      <c r="BK353" s="219"/>
      <c r="BL353" s="219"/>
      <c r="BM353" s="219"/>
      <c r="BN353" s="219"/>
      <c r="BO353" s="219"/>
      <c r="BP353" s="219"/>
      <c r="BQ353" s="219"/>
      <c r="BR353" s="219"/>
      <c r="BS353" s="219"/>
      <c r="BT353" s="219"/>
      <c r="BU353" s="219"/>
      <c r="BV353" s="219"/>
      <c r="BW353" s="219"/>
      <c r="BX353" s="219"/>
      <c r="BY353" s="219"/>
      <c r="BZ353" s="219"/>
      <c r="CA353" s="219"/>
      <c r="CB353" s="219"/>
      <c r="CC353" s="219"/>
      <c r="CD353" s="219"/>
      <c r="CE353" s="219"/>
      <c r="CF353" s="219"/>
      <c r="CG353" s="219"/>
      <c r="CH353" s="219"/>
      <c r="CI353" s="219"/>
      <c r="CJ353" s="219"/>
      <c r="CK353" s="219"/>
      <c r="CL353" s="219"/>
      <c r="CM353" s="219"/>
      <c r="CN353" s="219"/>
      <c r="CO353" s="219"/>
      <c r="CP353" s="219"/>
      <c r="CQ353" s="219"/>
      <c r="CR353" s="219"/>
      <c r="CS353" s="219"/>
      <c r="CT353" s="219"/>
      <c r="CU353" s="219"/>
      <c r="CV353" s="219"/>
      <c r="CW353" s="219"/>
      <c r="CX353" s="219"/>
      <c r="CY353" s="219"/>
      <c r="CZ353" s="219"/>
      <c r="DA353" s="219"/>
      <c r="DB353" s="219"/>
      <c r="DC353" s="219"/>
      <c r="DD353" s="219"/>
      <c r="DE353" s="219"/>
      <c r="DF353" s="219"/>
      <c r="DG353" s="219"/>
      <c r="DH353" s="219"/>
      <c r="DI353" s="219"/>
      <c r="DJ353" s="219"/>
      <c r="DK353" s="219"/>
      <c r="DL353" s="219"/>
      <c r="DM353" s="219"/>
      <c r="DN353" s="219"/>
      <c r="DO353" s="219"/>
      <c r="DP353" s="219"/>
      <c r="DQ353" s="219"/>
      <c r="DR353" s="219"/>
      <c r="DS353" s="219"/>
      <c r="DT353" s="219"/>
      <c r="DU353" s="219"/>
      <c r="DV353" s="219"/>
      <c r="DW353" s="219"/>
      <c r="DX353" s="219"/>
      <c r="DY353" s="219"/>
      <c r="DZ353" s="219"/>
      <c r="EA353" s="219"/>
      <c r="EB353" s="219"/>
      <c r="EC353" s="219"/>
      <c r="ED353" s="219"/>
      <c r="EE353" s="219"/>
      <c r="EF353" s="219"/>
      <c r="EG353" s="219"/>
      <c r="EH353" s="219"/>
      <c r="EI353" s="219"/>
      <c r="EJ353" s="219"/>
      <c r="EK353" s="219"/>
      <c r="EL353" s="219"/>
      <c r="EM353" s="219"/>
      <c r="EN353" s="219"/>
      <c r="EO353" s="219"/>
      <c r="EP353" s="219"/>
      <c r="EQ353" s="219"/>
      <c r="ER353" s="219"/>
      <c r="ES353" s="219"/>
      <c r="ET353" s="219"/>
      <c r="EU353" s="219"/>
      <c r="EV353" s="219"/>
      <c r="EW353" s="219"/>
      <c r="EX353" s="219"/>
      <c r="EY353" s="219"/>
      <c r="EZ353" s="219"/>
      <c r="FA353" s="219"/>
      <c r="FB353" s="219"/>
      <c r="FC353" s="219"/>
      <c r="FD353" s="219"/>
      <c r="FE353" s="219"/>
      <c r="FF353" s="219"/>
      <c r="FG353" s="219"/>
      <c r="FH353" s="219"/>
      <c r="FI353" s="219"/>
      <c r="FJ353" s="219"/>
      <c r="FK353" s="219"/>
      <c r="FL353" s="219"/>
      <c r="FM353" s="219"/>
      <c r="FN353" s="219"/>
      <c r="FO353" s="219"/>
      <c r="FP353" s="219"/>
      <c r="FQ353" s="219"/>
      <c r="FR353" s="219"/>
      <c r="FS353" s="219"/>
      <c r="FT353" s="219"/>
      <c r="FU353" s="219"/>
      <c r="FV353" s="219"/>
      <c r="FW353" s="219"/>
      <c r="FX353" s="219"/>
      <c r="FY353" s="219"/>
      <c r="FZ353" s="219"/>
      <c r="GA353" s="219"/>
      <c r="GB353" s="219"/>
      <c r="GC353" s="219"/>
      <c r="GD353" s="219"/>
      <c r="GE353" s="219"/>
      <c r="GF353" s="219"/>
      <c r="GG353" s="219"/>
      <c r="GH353" s="219"/>
      <c r="GI353" s="219"/>
      <c r="GJ353" s="219"/>
      <c r="GK353" s="219"/>
      <c r="GL353" s="219"/>
      <c r="GM353" s="219"/>
      <c r="GN353" s="219"/>
      <c r="GO353" s="219"/>
      <c r="GP353" s="219"/>
      <c r="GQ353" s="219"/>
      <c r="GR353" s="219"/>
      <c r="GS353" s="219"/>
      <c r="GT353" s="219"/>
      <c r="GU353" s="219"/>
      <c r="GV353" s="219"/>
      <c r="GW353" s="219"/>
      <c r="GX353" s="219"/>
      <c r="GY353" s="219"/>
      <c r="GZ353" s="219"/>
      <c r="HA353" s="219"/>
      <c r="HB353" s="219"/>
      <c r="HC353" s="219"/>
      <c r="HD353" s="219"/>
      <c r="HE353" s="219"/>
      <c r="HF353" s="219"/>
      <c r="HG353" s="219"/>
      <c r="HH353" s="219"/>
      <c r="HI353" s="219"/>
      <c r="HJ353" s="219"/>
      <c r="HK353" s="219"/>
      <c r="HL353" s="219"/>
    </row>
    <row r="354" spans="1:220" s="251" customFormat="1">
      <c r="A354" s="219"/>
      <c r="B354" s="219"/>
      <c r="C354" s="219"/>
      <c r="D354" s="219"/>
      <c r="E354" s="219"/>
      <c r="F354" s="219"/>
      <c r="G354" s="261"/>
      <c r="H354" s="262"/>
      <c r="I354" s="262"/>
      <c r="J354" s="216"/>
      <c r="K354" s="219"/>
      <c r="L354" s="219"/>
      <c r="M354" s="219"/>
      <c r="N354" s="219"/>
      <c r="O354" s="219"/>
      <c r="P354" s="219"/>
      <c r="Q354" s="219"/>
      <c r="R354" s="219"/>
      <c r="S354" s="219"/>
      <c r="T354" s="219"/>
      <c r="U354" s="219"/>
      <c r="V354" s="219"/>
      <c r="W354" s="219"/>
      <c r="X354" s="219"/>
      <c r="Y354" s="219"/>
      <c r="Z354" s="219"/>
      <c r="AA354" s="219"/>
      <c r="AB354" s="219"/>
      <c r="AC354" s="219"/>
      <c r="AD354" s="219"/>
      <c r="AE354" s="219"/>
      <c r="AF354" s="219"/>
      <c r="AG354" s="219"/>
      <c r="AH354" s="219"/>
      <c r="AI354" s="219"/>
      <c r="AJ354" s="219"/>
      <c r="AK354" s="219"/>
      <c r="AL354" s="219"/>
      <c r="AM354" s="219"/>
      <c r="AN354" s="219"/>
      <c r="AO354" s="219"/>
      <c r="AP354" s="219"/>
      <c r="AQ354" s="219"/>
      <c r="AR354" s="219"/>
      <c r="AS354" s="219"/>
      <c r="AT354" s="219"/>
      <c r="AU354" s="219"/>
      <c r="AV354" s="219"/>
      <c r="AW354" s="219"/>
      <c r="AX354" s="219"/>
      <c r="AY354" s="219"/>
      <c r="AZ354" s="219"/>
      <c r="BA354" s="219"/>
      <c r="BB354" s="219"/>
      <c r="BC354" s="219"/>
      <c r="BD354" s="219"/>
      <c r="BE354" s="219"/>
      <c r="BF354" s="219"/>
      <c r="BG354" s="219"/>
      <c r="BH354" s="219"/>
      <c r="BI354" s="219"/>
      <c r="BJ354" s="219"/>
      <c r="BK354" s="219"/>
      <c r="BL354" s="219"/>
      <c r="BM354" s="219"/>
      <c r="BN354" s="219"/>
      <c r="BO354" s="219"/>
      <c r="BP354" s="219"/>
      <c r="BQ354" s="219"/>
      <c r="BR354" s="219"/>
      <c r="BS354" s="219"/>
      <c r="BT354" s="219"/>
      <c r="BU354" s="219"/>
      <c r="BV354" s="219"/>
      <c r="BW354" s="219"/>
      <c r="BX354" s="219"/>
      <c r="BY354" s="219"/>
      <c r="BZ354" s="219"/>
      <c r="CA354" s="219"/>
      <c r="CB354" s="219"/>
      <c r="CC354" s="219"/>
      <c r="CD354" s="219"/>
      <c r="CE354" s="219"/>
      <c r="CF354" s="219"/>
      <c r="CG354" s="219"/>
      <c r="CH354" s="219"/>
      <c r="CI354" s="219"/>
      <c r="CJ354" s="219"/>
      <c r="CK354" s="219"/>
      <c r="CL354" s="219"/>
      <c r="CM354" s="219"/>
      <c r="CN354" s="219"/>
      <c r="CO354" s="219"/>
      <c r="CP354" s="219"/>
      <c r="CQ354" s="219"/>
      <c r="CR354" s="219"/>
      <c r="CS354" s="219"/>
      <c r="CT354" s="219"/>
      <c r="CU354" s="219"/>
      <c r="CV354" s="219"/>
      <c r="CW354" s="219"/>
      <c r="CX354" s="219"/>
      <c r="CY354" s="219"/>
      <c r="CZ354" s="219"/>
      <c r="DA354" s="219"/>
      <c r="DB354" s="219"/>
      <c r="DC354" s="219"/>
      <c r="DD354" s="219"/>
      <c r="DE354" s="219"/>
      <c r="DF354" s="219"/>
      <c r="DG354" s="219"/>
      <c r="DH354" s="219"/>
      <c r="DI354" s="219"/>
      <c r="DJ354" s="219"/>
      <c r="DK354" s="219"/>
      <c r="DL354" s="219"/>
      <c r="DM354" s="219"/>
      <c r="DN354" s="219"/>
      <c r="DO354" s="219"/>
      <c r="DP354" s="219"/>
      <c r="DQ354" s="219"/>
      <c r="DR354" s="219"/>
      <c r="DS354" s="219"/>
      <c r="DT354" s="219"/>
      <c r="DU354" s="219"/>
      <c r="DV354" s="219"/>
      <c r="DW354" s="219"/>
      <c r="DX354" s="219"/>
      <c r="DY354" s="219"/>
      <c r="DZ354" s="219"/>
      <c r="EA354" s="219"/>
      <c r="EB354" s="219"/>
      <c r="EC354" s="219"/>
      <c r="ED354" s="219"/>
      <c r="EE354" s="219"/>
      <c r="EF354" s="219"/>
      <c r="EG354" s="219"/>
      <c r="EH354" s="219"/>
      <c r="EI354" s="219"/>
      <c r="EJ354" s="219"/>
      <c r="EK354" s="219"/>
      <c r="EL354" s="219"/>
      <c r="EM354" s="219"/>
      <c r="EN354" s="219"/>
      <c r="EO354" s="219"/>
      <c r="EP354" s="219"/>
      <c r="EQ354" s="219"/>
      <c r="ER354" s="219"/>
      <c r="ES354" s="219"/>
      <c r="ET354" s="219"/>
      <c r="EU354" s="219"/>
      <c r="EV354" s="219"/>
      <c r="EW354" s="219"/>
      <c r="EX354" s="219"/>
      <c r="EY354" s="219"/>
      <c r="EZ354" s="219"/>
      <c r="FA354" s="219"/>
      <c r="FB354" s="219"/>
      <c r="FC354" s="219"/>
      <c r="FD354" s="219"/>
      <c r="FE354" s="219"/>
      <c r="FF354" s="219"/>
      <c r="FG354" s="219"/>
      <c r="FH354" s="219"/>
      <c r="FI354" s="219"/>
      <c r="FJ354" s="219"/>
      <c r="FK354" s="219"/>
      <c r="FL354" s="219"/>
      <c r="FM354" s="219"/>
      <c r="FN354" s="219"/>
      <c r="FO354" s="219"/>
      <c r="FP354" s="219"/>
      <c r="FQ354" s="219"/>
      <c r="FR354" s="219"/>
      <c r="FS354" s="219"/>
      <c r="FT354" s="219"/>
      <c r="FU354" s="219"/>
      <c r="FV354" s="219"/>
      <c r="FW354" s="219"/>
      <c r="FX354" s="219"/>
      <c r="FY354" s="219"/>
      <c r="FZ354" s="219"/>
      <c r="GA354" s="219"/>
      <c r="GB354" s="219"/>
      <c r="GC354" s="219"/>
      <c r="GD354" s="219"/>
      <c r="GE354" s="219"/>
      <c r="GF354" s="219"/>
      <c r="GG354" s="219"/>
      <c r="GH354" s="219"/>
      <c r="GI354" s="219"/>
      <c r="GJ354" s="219"/>
      <c r="GK354" s="219"/>
      <c r="GL354" s="219"/>
      <c r="GM354" s="219"/>
      <c r="GN354" s="219"/>
      <c r="GO354" s="219"/>
      <c r="GP354" s="219"/>
      <c r="GQ354" s="219"/>
      <c r="GR354" s="219"/>
      <c r="GS354" s="219"/>
      <c r="GT354" s="219"/>
      <c r="GU354" s="219"/>
      <c r="GV354" s="219"/>
      <c r="GW354" s="219"/>
      <c r="GX354" s="219"/>
      <c r="GY354" s="219"/>
      <c r="GZ354" s="219"/>
      <c r="HA354" s="219"/>
      <c r="HB354" s="219"/>
      <c r="HC354" s="219"/>
      <c r="HD354" s="219"/>
      <c r="HE354" s="219"/>
      <c r="HF354" s="219"/>
      <c r="HG354" s="219"/>
      <c r="HH354" s="219"/>
      <c r="HI354" s="219"/>
      <c r="HJ354" s="219"/>
      <c r="HK354" s="219"/>
      <c r="HL354" s="219"/>
    </row>
    <row r="355" spans="1:220" s="251" customFormat="1">
      <c r="A355" s="219"/>
      <c r="B355" s="219"/>
      <c r="C355" s="219"/>
      <c r="D355" s="219"/>
      <c r="E355" s="219"/>
      <c r="F355" s="219"/>
      <c r="G355" s="261"/>
      <c r="H355" s="262"/>
      <c r="I355" s="262"/>
      <c r="J355" s="216"/>
      <c r="K355" s="219"/>
      <c r="L355" s="219"/>
      <c r="M355" s="219"/>
      <c r="N355" s="219"/>
      <c r="O355" s="219"/>
      <c r="P355" s="219"/>
      <c r="Q355" s="219"/>
      <c r="R355" s="219"/>
      <c r="S355" s="219"/>
      <c r="T355" s="219"/>
      <c r="U355" s="219"/>
      <c r="V355" s="219"/>
      <c r="W355" s="219"/>
      <c r="X355" s="219"/>
      <c r="Y355" s="219"/>
      <c r="Z355" s="219"/>
      <c r="AA355" s="219"/>
      <c r="AB355" s="219"/>
      <c r="AC355" s="219"/>
      <c r="AD355" s="219"/>
      <c r="AE355" s="219"/>
      <c r="AF355" s="219"/>
      <c r="AG355" s="219"/>
      <c r="AH355" s="219"/>
      <c r="AI355" s="219"/>
      <c r="AJ355" s="219"/>
      <c r="AK355" s="219"/>
      <c r="AL355" s="219"/>
      <c r="AM355" s="219"/>
      <c r="AN355" s="219"/>
      <c r="AO355" s="219"/>
      <c r="AP355" s="219"/>
      <c r="AQ355" s="219"/>
      <c r="AR355" s="219"/>
      <c r="AS355" s="219"/>
      <c r="AT355" s="219"/>
      <c r="AU355" s="219"/>
      <c r="AV355" s="219"/>
      <c r="AW355" s="219"/>
      <c r="AX355" s="219"/>
      <c r="AY355" s="219"/>
      <c r="AZ355" s="219"/>
      <c r="BA355" s="219"/>
      <c r="BB355" s="219"/>
      <c r="BC355" s="219"/>
      <c r="BD355" s="219"/>
      <c r="BE355" s="219"/>
      <c r="BF355" s="219"/>
      <c r="BG355" s="219"/>
      <c r="BH355" s="219"/>
      <c r="BI355" s="219"/>
      <c r="BJ355" s="219"/>
      <c r="BK355" s="219"/>
      <c r="BL355" s="219"/>
      <c r="BM355" s="219"/>
      <c r="BN355" s="219"/>
      <c r="BO355" s="219"/>
      <c r="BP355" s="219"/>
      <c r="BQ355" s="219"/>
      <c r="BR355" s="219"/>
      <c r="BS355" s="219"/>
      <c r="BT355" s="219"/>
      <c r="BU355" s="219"/>
      <c r="BV355" s="219"/>
      <c r="BW355" s="219"/>
      <c r="BX355" s="219"/>
      <c r="BY355" s="219"/>
      <c r="BZ355" s="219"/>
      <c r="CA355" s="219"/>
      <c r="CB355" s="219"/>
      <c r="CC355" s="219"/>
      <c r="CD355" s="219"/>
      <c r="CE355" s="219"/>
      <c r="CF355" s="219"/>
      <c r="CG355" s="219"/>
      <c r="CH355" s="219"/>
      <c r="CI355" s="219"/>
      <c r="CJ355" s="219"/>
      <c r="CK355" s="219"/>
      <c r="CL355" s="219"/>
      <c r="CM355" s="219"/>
      <c r="CN355" s="219"/>
      <c r="CO355" s="219"/>
      <c r="CP355" s="219"/>
      <c r="CQ355" s="219"/>
      <c r="CR355" s="219"/>
      <c r="CS355" s="219"/>
      <c r="CT355" s="219"/>
      <c r="CU355" s="219"/>
      <c r="CV355" s="219"/>
      <c r="CW355" s="219"/>
      <c r="CX355" s="219"/>
      <c r="CY355" s="219"/>
      <c r="CZ355" s="219"/>
      <c r="DA355" s="219"/>
      <c r="DB355" s="219"/>
      <c r="DC355" s="219"/>
      <c r="DD355" s="219"/>
      <c r="DE355" s="219"/>
      <c r="DF355" s="219"/>
      <c r="DG355" s="219"/>
      <c r="DH355" s="219"/>
      <c r="DI355" s="219"/>
      <c r="DJ355" s="219"/>
      <c r="DK355" s="219"/>
      <c r="DL355" s="219"/>
      <c r="DM355" s="219"/>
      <c r="DN355" s="219"/>
      <c r="DO355" s="219"/>
      <c r="DP355" s="219"/>
      <c r="DQ355" s="219"/>
      <c r="DR355" s="219"/>
      <c r="DS355" s="219"/>
      <c r="DT355" s="219"/>
      <c r="DU355" s="219"/>
      <c r="DV355" s="219"/>
      <c r="DW355" s="219"/>
      <c r="DX355" s="219"/>
      <c r="DY355" s="219"/>
      <c r="DZ355" s="219"/>
      <c r="EA355" s="219"/>
      <c r="EB355" s="219"/>
      <c r="EC355" s="219"/>
      <c r="ED355" s="219"/>
      <c r="EE355" s="219"/>
      <c r="EF355" s="219"/>
      <c r="EG355" s="219"/>
      <c r="EH355" s="219"/>
      <c r="EI355" s="219"/>
      <c r="EJ355" s="219"/>
      <c r="EK355" s="219"/>
      <c r="EL355" s="219"/>
      <c r="EM355" s="219"/>
      <c r="EN355" s="219"/>
      <c r="EO355" s="219"/>
      <c r="EP355" s="219"/>
      <c r="EQ355" s="219"/>
      <c r="ER355" s="219"/>
      <c r="ES355" s="219"/>
      <c r="ET355" s="219"/>
      <c r="EU355" s="219"/>
      <c r="EV355" s="219"/>
      <c r="EW355" s="219"/>
      <c r="EX355" s="219"/>
      <c r="EY355" s="219"/>
      <c r="EZ355" s="219"/>
      <c r="FA355" s="219"/>
      <c r="FB355" s="219"/>
      <c r="FC355" s="219"/>
      <c r="FD355" s="219"/>
      <c r="FE355" s="219"/>
      <c r="FF355" s="219"/>
      <c r="FG355" s="219"/>
      <c r="FH355" s="219"/>
      <c r="FI355" s="219"/>
      <c r="FJ355" s="219"/>
      <c r="FK355" s="219"/>
      <c r="FL355" s="219"/>
      <c r="FM355" s="219"/>
      <c r="FN355" s="219"/>
      <c r="FO355" s="219"/>
      <c r="FP355" s="219"/>
      <c r="FQ355" s="219"/>
      <c r="FR355" s="219"/>
      <c r="FS355" s="219"/>
      <c r="FT355" s="219"/>
      <c r="FU355" s="219"/>
      <c r="FV355" s="219"/>
      <c r="FW355" s="219"/>
      <c r="FX355" s="219"/>
      <c r="FY355" s="219"/>
      <c r="FZ355" s="219"/>
      <c r="GA355" s="219"/>
      <c r="GB355" s="219"/>
      <c r="GC355" s="219"/>
      <c r="GD355" s="219"/>
      <c r="GE355" s="219"/>
      <c r="GF355" s="219"/>
      <c r="GG355" s="219"/>
      <c r="GH355" s="219"/>
      <c r="GI355" s="219"/>
      <c r="GJ355" s="219"/>
      <c r="GK355" s="219"/>
      <c r="GL355" s="219"/>
      <c r="GM355" s="219"/>
      <c r="GN355" s="219"/>
      <c r="GO355" s="219"/>
      <c r="GP355" s="219"/>
      <c r="GQ355" s="219"/>
      <c r="GR355" s="219"/>
      <c r="GS355" s="219"/>
      <c r="GT355" s="219"/>
      <c r="GU355" s="219"/>
      <c r="GV355" s="219"/>
      <c r="GW355" s="219"/>
      <c r="GX355" s="219"/>
      <c r="GY355" s="219"/>
      <c r="GZ355" s="219"/>
      <c r="HA355" s="219"/>
      <c r="HB355" s="219"/>
      <c r="HC355" s="219"/>
      <c r="HD355" s="219"/>
      <c r="HE355" s="219"/>
      <c r="HF355" s="219"/>
      <c r="HG355" s="219"/>
      <c r="HH355" s="219"/>
      <c r="HI355" s="219"/>
      <c r="HJ355" s="219"/>
      <c r="HK355" s="219"/>
      <c r="HL355" s="219"/>
    </row>
    <row r="356" spans="1:220" s="251" customFormat="1">
      <c r="A356" s="219"/>
      <c r="B356" s="219"/>
      <c r="C356" s="219"/>
      <c r="D356" s="219"/>
      <c r="E356" s="219"/>
      <c r="F356" s="219"/>
      <c r="G356" s="261"/>
      <c r="H356" s="262"/>
      <c r="I356" s="262"/>
      <c r="J356" s="216"/>
      <c r="K356" s="219"/>
      <c r="L356" s="219"/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219"/>
      <c r="AN356" s="219"/>
      <c r="AO356" s="219"/>
      <c r="AP356" s="219"/>
      <c r="AQ356" s="219"/>
      <c r="AR356" s="219"/>
      <c r="AS356" s="219"/>
      <c r="AT356" s="219"/>
      <c r="AU356" s="219"/>
      <c r="AV356" s="219"/>
      <c r="AW356" s="219"/>
      <c r="AX356" s="219"/>
      <c r="AY356" s="219"/>
      <c r="AZ356" s="219"/>
      <c r="BA356" s="219"/>
      <c r="BB356" s="219"/>
      <c r="BC356" s="219"/>
      <c r="BD356" s="219"/>
      <c r="BE356" s="219"/>
      <c r="BF356" s="219"/>
      <c r="BG356" s="219"/>
      <c r="BH356" s="219"/>
      <c r="BI356" s="219"/>
      <c r="BJ356" s="219"/>
      <c r="BK356" s="219"/>
      <c r="BL356" s="219"/>
      <c r="BM356" s="219"/>
      <c r="BN356" s="219"/>
      <c r="BO356" s="219"/>
      <c r="BP356" s="219"/>
      <c r="BQ356" s="219"/>
      <c r="BR356" s="219"/>
      <c r="BS356" s="219"/>
      <c r="BT356" s="219"/>
      <c r="BU356" s="219"/>
      <c r="BV356" s="219"/>
      <c r="BW356" s="219"/>
      <c r="BX356" s="219"/>
      <c r="BY356" s="219"/>
      <c r="BZ356" s="219"/>
      <c r="CA356" s="219"/>
      <c r="CB356" s="219"/>
      <c r="CC356" s="219"/>
      <c r="CD356" s="219"/>
      <c r="CE356" s="219"/>
      <c r="CF356" s="219"/>
      <c r="CG356" s="219"/>
      <c r="CH356" s="219"/>
      <c r="CI356" s="219"/>
      <c r="CJ356" s="219"/>
      <c r="CK356" s="219"/>
      <c r="CL356" s="219"/>
      <c r="CM356" s="219"/>
      <c r="CN356" s="219"/>
      <c r="CO356" s="219"/>
      <c r="CP356" s="219"/>
      <c r="CQ356" s="219"/>
      <c r="CR356" s="219"/>
      <c r="CS356" s="219"/>
      <c r="CT356" s="219"/>
      <c r="CU356" s="219"/>
      <c r="CV356" s="219"/>
      <c r="CW356" s="219"/>
      <c r="CX356" s="219"/>
      <c r="CY356" s="219"/>
      <c r="CZ356" s="219"/>
      <c r="DA356" s="219"/>
      <c r="DB356" s="219"/>
      <c r="DC356" s="219"/>
      <c r="DD356" s="219"/>
      <c r="DE356" s="219"/>
      <c r="DF356" s="219"/>
      <c r="DG356" s="219"/>
      <c r="DH356" s="219"/>
      <c r="DI356" s="219"/>
      <c r="DJ356" s="219"/>
      <c r="DK356" s="219"/>
      <c r="DL356" s="219"/>
      <c r="DM356" s="219"/>
      <c r="DN356" s="219"/>
      <c r="DO356" s="219"/>
      <c r="DP356" s="219"/>
      <c r="DQ356" s="219"/>
      <c r="DR356" s="219"/>
      <c r="DS356" s="219"/>
      <c r="DT356" s="219"/>
      <c r="DU356" s="219"/>
      <c r="DV356" s="219"/>
      <c r="DW356" s="219"/>
      <c r="DX356" s="219"/>
      <c r="DY356" s="219"/>
      <c r="DZ356" s="219"/>
      <c r="EA356" s="219"/>
      <c r="EB356" s="219"/>
      <c r="EC356" s="219"/>
      <c r="ED356" s="219"/>
      <c r="EE356" s="219"/>
      <c r="EF356" s="219"/>
      <c r="EG356" s="219"/>
      <c r="EH356" s="219"/>
      <c r="EI356" s="219"/>
      <c r="EJ356" s="219"/>
      <c r="EK356" s="219"/>
      <c r="EL356" s="219"/>
      <c r="EM356" s="219"/>
      <c r="EN356" s="219"/>
      <c r="EO356" s="219"/>
      <c r="EP356" s="219"/>
      <c r="EQ356" s="219"/>
      <c r="ER356" s="219"/>
      <c r="ES356" s="219"/>
      <c r="ET356" s="219"/>
      <c r="EU356" s="219"/>
      <c r="EV356" s="219"/>
      <c r="EW356" s="219"/>
      <c r="EX356" s="219"/>
      <c r="EY356" s="219"/>
      <c r="EZ356" s="219"/>
      <c r="FA356" s="219"/>
      <c r="FB356" s="219"/>
      <c r="FC356" s="219"/>
      <c r="FD356" s="219"/>
      <c r="FE356" s="219"/>
      <c r="FF356" s="219"/>
      <c r="FG356" s="219"/>
      <c r="FH356" s="219"/>
      <c r="FI356" s="219"/>
      <c r="FJ356" s="219"/>
      <c r="FK356" s="219"/>
      <c r="FL356" s="219"/>
      <c r="FM356" s="219"/>
      <c r="FN356" s="219"/>
      <c r="FO356" s="219"/>
      <c r="FP356" s="219"/>
      <c r="FQ356" s="219"/>
      <c r="FR356" s="219"/>
      <c r="FS356" s="219"/>
      <c r="FT356" s="219"/>
      <c r="FU356" s="219"/>
      <c r="FV356" s="219"/>
      <c r="FW356" s="219"/>
      <c r="FX356" s="219"/>
      <c r="FY356" s="219"/>
      <c r="FZ356" s="219"/>
      <c r="GA356" s="219"/>
      <c r="GB356" s="219"/>
      <c r="GC356" s="219"/>
      <c r="GD356" s="219"/>
      <c r="GE356" s="219"/>
      <c r="GF356" s="219"/>
      <c r="GG356" s="219"/>
      <c r="GH356" s="219"/>
      <c r="GI356" s="219"/>
      <c r="GJ356" s="219"/>
      <c r="GK356" s="219"/>
      <c r="GL356" s="219"/>
      <c r="GM356" s="219"/>
      <c r="GN356" s="219"/>
      <c r="GO356" s="219"/>
      <c r="GP356" s="219"/>
      <c r="GQ356" s="219"/>
      <c r="GR356" s="219"/>
      <c r="GS356" s="219"/>
      <c r="GT356" s="219"/>
      <c r="GU356" s="219"/>
      <c r="GV356" s="219"/>
      <c r="GW356" s="219"/>
      <c r="GX356" s="219"/>
      <c r="GY356" s="219"/>
      <c r="GZ356" s="219"/>
      <c r="HA356" s="219"/>
      <c r="HB356" s="219"/>
      <c r="HC356" s="219"/>
      <c r="HD356" s="219"/>
      <c r="HE356" s="219"/>
      <c r="HF356" s="219"/>
      <c r="HG356" s="219"/>
      <c r="HH356" s="219"/>
      <c r="HI356" s="219"/>
      <c r="HJ356" s="219"/>
      <c r="HK356" s="219"/>
      <c r="HL356" s="219"/>
    </row>
    <row r="357" spans="1:220" s="251" customFormat="1">
      <c r="A357" s="219"/>
      <c r="B357" s="219"/>
      <c r="C357" s="219"/>
      <c r="D357" s="219"/>
      <c r="E357" s="219"/>
      <c r="F357" s="219"/>
      <c r="G357" s="261"/>
      <c r="H357" s="262"/>
      <c r="I357" s="262"/>
      <c r="J357" s="216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219"/>
      <c r="AN357" s="219"/>
      <c r="AO357" s="219"/>
      <c r="AP357" s="219"/>
      <c r="AQ357" s="219"/>
      <c r="AR357" s="219"/>
      <c r="AS357" s="219"/>
      <c r="AT357" s="219"/>
      <c r="AU357" s="219"/>
      <c r="AV357" s="219"/>
      <c r="AW357" s="219"/>
      <c r="AX357" s="219"/>
      <c r="AY357" s="219"/>
      <c r="AZ357" s="219"/>
      <c r="BA357" s="219"/>
      <c r="BB357" s="219"/>
      <c r="BC357" s="219"/>
      <c r="BD357" s="219"/>
      <c r="BE357" s="219"/>
      <c r="BF357" s="219"/>
      <c r="BG357" s="219"/>
      <c r="BH357" s="219"/>
      <c r="BI357" s="219"/>
      <c r="BJ357" s="219"/>
      <c r="BK357" s="219"/>
      <c r="BL357" s="219"/>
      <c r="BM357" s="219"/>
      <c r="BN357" s="219"/>
      <c r="BO357" s="219"/>
      <c r="BP357" s="219"/>
      <c r="BQ357" s="219"/>
      <c r="BR357" s="219"/>
      <c r="BS357" s="219"/>
      <c r="BT357" s="219"/>
      <c r="BU357" s="219"/>
      <c r="BV357" s="219"/>
      <c r="BW357" s="219"/>
      <c r="BX357" s="219"/>
      <c r="BY357" s="219"/>
      <c r="BZ357" s="219"/>
      <c r="CA357" s="219"/>
      <c r="CB357" s="219"/>
      <c r="CC357" s="219"/>
      <c r="CD357" s="219"/>
      <c r="CE357" s="219"/>
      <c r="CF357" s="219"/>
      <c r="CG357" s="219"/>
      <c r="CH357" s="219"/>
      <c r="CI357" s="219"/>
      <c r="CJ357" s="219"/>
      <c r="CK357" s="219"/>
      <c r="CL357" s="219"/>
      <c r="CM357" s="219"/>
      <c r="CN357" s="219"/>
      <c r="CO357" s="219"/>
      <c r="CP357" s="219"/>
      <c r="CQ357" s="219"/>
      <c r="CR357" s="219"/>
      <c r="CS357" s="219"/>
      <c r="CT357" s="219"/>
      <c r="CU357" s="219"/>
      <c r="CV357" s="219"/>
      <c r="CW357" s="219"/>
      <c r="CX357" s="219"/>
      <c r="CY357" s="219"/>
      <c r="CZ357" s="219"/>
      <c r="DA357" s="219"/>
      <c r="DB357" s="219"/>
      <c r="DC357" s="219"/>
      <c r="DD357" s="219"/>
      <c r="DE357" s="219"/>
      <c r="DF357" s="219"/>
      <c r="DG357" s="219"/>
      <c r="DH357" s="219"/>
      <c r="DI357" s="219"/>
      <c r="DJ357" s="219"/>
      <c r="DK357" s="219"/>
      <c r="DL357" s="219"/>
      <c r="DM357" s="219"/>
      <c r="DN357" s="219"/>
      <c r="DO357" s="219"/>
      <c r="DP357" s="219"/>
      <c r="DQ357" s="219"/>
      <c r="DR357" s="219"/>
      <c r="DS357" s="219"/>
      <c r="DT357" s="219"/>
      <c r="DU357" s="219"/>
      <c r="DV357" s="219"/>
      <c r="DW357" s="219"/>
      <c r="DX357" s="219"/>
      <c r="DY357" s="219"/>
      <c r="DZ357" s="219"/>
      <c r="EA357" s="219"/>
      <c r="EB357" s="219"/>
      <c r="EC357" s="219"/>
      <c r="ED357" s="219"/>
      <c r="EE357" s="219"/>
      <c r="EF357" s="219"/>
      <c r="EG357" s="219"/>
      <c r="EH357" s="219"/>
      <c r="EI357" s="219"/>
      <c r="EJ357" s="219"/>
      <c r="EK357" s="219"/>
      <c r="EL357" s="219"/>
      <c r="EM357" s="219"/>
      <c r="EN357" s="219"/>
      <c r="EO357" s="219"/>
      <c r="EP357" s="219"/>
      <c r="EQ357" s="219"/>
      <c r="ER357" s="219"/>
      <c r="ES357" s="219"/>
      <c r="ET357" s="219"/>
      <c r="EU357" s="219"/>
      <c r="EV357" s="219"/>
      <c r="EW357" s="219"/>
      <c r="EX357" s="219"/>
      <c r="EY357" s="219"/>
      <c r="EZ357" s="219"/>
      <c r="FA357" s="219"/>
      <c r="FB357" s="219"/>
      <c r="FC357" s="219"/>
      <c r="FD357" s="219"/>
      <c r="FE357" s="219"/>
      <c r="FF357" s="219"/>
      <c r="FG357" s="219"/>
      <c r="FH357" s="219"/>
      <c r="FI357" s="219"/>
      <c r="FJ357" s="219"/>
      <c r="FK357" s="219"/>
      <c r="FL357" s="219"/>
      <c r="FM357" s="219"/>
      <c r="FN357" s="219"/>
      <c r="FO357" s="219"/>
      <c r="FP357" s="219"/>
      <c r="FQ357" s="219"/>
      <c r="FR357" s="219"/>
      <c r="FS357" s="219"/>
      <c r="FT357" s="219"/>
      <c r="FU357" s="219"/>
      <c r="FV357" s="219"/>
      <c r="FW357" s="219"/>
      <c r="FX357" s="219"/>
      <c r="FY357" s="219"/>
      <c r="FZ357" s="219"/>
      <c r="GA357" s="219"/>
      <c r="GB357" s="219"/>
      <c r="GC357" s="219"/>
      <c r="GD357" s="219"/>
      <c r="GE357" s="219"/>
      <c r="GF357" s="219"/>
      <c r="GG357" s="219"/>
      <c r="GH357" s="219"/>
      <c r="GI357" s="219"/>
      <c r="GJ357" s="219"/>
      <c r="GK357" s="219"/>
      <c r="GL357" s="219"/>
      <c r="GM357" s="219"/>
      <c r="GN357" s="219"/>
      <c r="GO357" s="219"/>
      <c r="GP357" s="219"/>
      <c r="GQ357" s="219"/>
      <c r="GR357" s="219"/>
      <c r="GS357" s="219"/>
      <c r="GT357" s="219"/>
      <c r="GU357" s="219"/>
      <c r="GV357" s="219"/>
      <c r="GW357" s="219"/>
      <c r="GX357" s="219"/>
      <c r="GY357" s="219"/>
      <c r="GZ357" s="219"/>
      <c r="HA357" s="219"/>
      <c r="HB357" s="219"/>
      <c r="HC357" s="219"/>
      <c r="HD357" s="219"/>
      <c r="HE357" s="219"/>
      <c r="HF357" s="219"/>
      <c r="HG357" s="219"/>
      <c r="HH357" s="219"/>
      <c r="HI357" s="219"/>
      <c r="HJ357" s="219"/>
      <c r="HK357" s="219"/>
      <c r="HL357" s="219"/>
    </row>
    <row r="358" spans="1:220" s="251" customFormat="1">
      <c r="A358" s="219"/>
      <c r="B358" s="219"/>
      <c r="C358" s="219"/>
      <c r="D358" s="219"/>
      <c r="E358" s="219"/>
      <c r="F358" s="219"/>
      <c r="G358" s="261"/>
      <c r="H358" s="262"/>
      <c r="I358" s="262"/>
      <c r="J358" s="216"/>
      <c r="K358" s="219"/>
      <c r="L358" s="219"/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19"/>
      <c r="AI358" s="219"/>
      <c r="AJ358" s="219"/>
      <c r="AK358" s="219"/>
      <c r="AL358" s="219"/>
      <c r="AM358" s="219"/>
      <c r="AN358" s="219"/>
      <c r="AO358" s="219"/>
      <c r="AP358" s="219"/>
      <c r="AQ358" s="219"/>
      <c r="AR358" s="219"/>
      <c r="AS358" s="219"/>
      <c r="AT358" s="219"/>
      <c r="AU358" s="219"/>
      <c r="AV358" s="219"/>
      <c r="AW358" s="219"/>
      <c r="AX358" s="219"/>
      <c r="AY358" s="219"/>
      <c r="AZ358" s="219"/>
      <c r="BA358" s="219"/>
      <c r="BB358" s="219"/>
      <c r="BC358" s="219"/>
      <c r="BD358" s="219"/>
      <c r="BE358" s="219"/>
      <c r="BF358" s="219"/>
      <c r="BG358" s="219"/>
      <c r="BH358" s="219"/>
      <c r="BI358" s="219"/>
      <c r="BJ358" s="219"/>
      <c r="BK358" s="219"/>
      <c r="BL358" s="219"/>
      <c r="BM358" s="219"/>
      <c r="BN358" s="219"/>
      <c r="BO358" s="219"/>
      <c r="BP358" s="219"/>
      <c r="BQ358" s="219"/>
      <c r="BR358" s="219"/>
      <c r="BS358" s="219"/>
      <c r="BT358" s="219"/>
      <c r="BU358" s="219"/>
      <c r="BV358" s="219"/>
      <c r="BW358" s="219"/>
      <c r="BX358" s="219"/>
      <c r="BY358" s="219"/>
      <c r="BZ358" s="219"/>
      <c r="CA358" s="219"/>
      <c r="CB358" s="219"/>
      <c r="CC358" s="219"/>
      <c r="CD358" s="219"/>
      <c r="CE358" s="219"/>
      <c r="CF358" s="219"/>
      <c r="CG358" s="219"/>
      <c r="CH358" s="219"/>
      <c r="CI358" s="219"/>
      <c r="CJ358" s="219"/>
      <c r="CK358" s="219"/>
      <c r="CL358" s="219"/>
      <c r="CM358" s="219"/>
      <c r="CN358" s="219"/>
      <c r="CO358" s="219"/>
      <c r="CP358" s="219"/>
      <c r="CQ358" s="219"/>
      <c r="CR358" s="219"/>
      <c r="CS358" s="219"/>
      <c r="CT358" s="219"/>
      <c r="CU358" s="219"/>
      <c r="CV358" s="219"/>
      <c r="CW358" s="219"/>
      <c r="CX358" s="219"/>
      <c r="CY358" s="219"/>
      <c r="CZ358" s="219"/>
      <c r="DA358" s="219"/>
      <c r="DB358" s="219"/>
      <c r="DC358" s="219"/>
      <c r="DD358" s="219"/>
      <c r="DE358" s="219"/>
      <c r="DF358" s="219"/>
      <c r="DG358" s="219"/>
      <c r="DH358" s="219"/>
      <c r="DI358" s="219"/>
      <c r="DJ358" s="219"/>
      <c r="DK358" s="219"/>
      <c r="DL358" s="219"/>
      <c r="DM358" s="219"/>
      <c r="DN358" s="219"/>
      <c r="DO358" s="219"/>
      <c r="DP358" s="219"/>
      <c r="DQ358" s="219"/>
      <c r="DR358" s="219"/>
      <c r="DS358" s="219"/>
      <c r="DT358" s="219"/>
      <c r="DU358" s="219"/>
      <c r="DV358" s="219"/>
      <c r="DW358" s="219"/>
      <c r="DX358" s="219"/>
      <c r="DY358" s="219"/>
      <c r="DZ358" s="219"/>
      <c r="EA358" s="219"/>
      <c r="EB358" s="219"/>
      <c r="EC358" s="219"/>
      <c r="ED358" s="219"/>
      <c r="EE358" s="219"/>
      <c r="EF358" s="219"/>
      <c r="EG358" s="219"/>
      <c r="EH358" s="219"/>
      <c r="EI358" s="219"/>
      <c r="EJ358" s="219"/>
      <c r="EK358" s="219"/>
      <c r="EL358" s="219"/>
      <c r="EM358" s="219"/>
      <c r="EN358" s="219"/>
      <c r="EO358" s="219"/>
      <c r="EP358" s="219"/>
      <c r="EQ358" s="219"/>
      <c r="ER358" s="219"/>
      <c r="ES358" s="219"/>
      <c r="ET358" s="219"/>
      <c r="EU358" s="219"/>
      <c r="EV358" s="219"/>
      <c r="EW358" s="219"/>
      <c r="EX358" s="219"/>
      <c r="EY358" s="219"/>
      <c r="EZ358" s="219"/>
      <c r="FA358" s="219"/>
      <c r="FB358" s="219"/>
      <c r="FC358" s="219"/>
      <c r="FD358" s="219"/>
      <c r="FE358" s="219"/>
      <c r="FF358" s="219"/>
      <c r="FG358" s="219"/>
      <c r="FH358" s="219"/>
      <c r="FI358" s="219"/>
      <c r="FJ358" s="219"/>
      <c r="FK358" s="219"/>
      <c r="FL358" s="219"/>
      <c r="FM358" s="219"/>
      <c r="FN358" s="219"/>
      <c r="FO358" s="219"/>
      <c r="FP358" s="219"/>
      <c r="FQ358" s="219"/>
      <c r="FR358" s="219"/>
      <c r="FS358" s="219"/>
      <c r="FT358" s="219"/>
      <c r="FU358" s="219"/>
      <c r="FV358" s="219"/>
      <c r="FW358" s="219"/>
      <c r="FX358" s="219"/>
      <c r="FY358" s="219"/>
      <c r="FZ358" s="219"/>
      <c r="GA358" s="219"/>
      <c r="GB358" s="219"/>
      <c r="GC358" s="219"/>
      <c r="GD358" s="219"/>
      <c r="GE358" s="219"/>
      <c r="GF358" s="219"/>
      <c r="GG358" s="219"/>
      <c r="GH358" s="219"/>
      <c r="GI358" s="219"/>
      <c r="GJ358" s="219"/>
      <c r="GK358" s="219"/>
      <c r="GL358" s="219"/>
      <c r="GM358" s="219"/>
      <c r="GN358" s="219"/>
      <c r="GO358" s="219"/>
      <c r="GP358" s="219"/>
      <c r="GQ358" s="219"/>
      <c r="GR358" s="219"/>
      <c r="GS358" s="219"/>
      <c r="GT358" s="219"/>
      <c r="GU358" s="219"/>
      <c r="GV358" s="219"/>
      <c r="GW358" s="219"/>
      <c r="GX358" s="219"/>
      <c r="GY358" s="219"/>
      <c r="GZ358" s="219"/>
      <c r="HA358" s="219"/>
      <c r="HB358" s="219"/>
      <c r="HC358" s="219"/>
      <c r="HD358" s="219"/>
      <c r="HE358" s="219"/>
      <c r="HF358" s="219"/>
      <c r="HG358" s="219"/>
      <c r="HH358" s="219"/>
      <c r="HI358" s="219"/>
      <c r="HJ358" s="219"/>
      <c r="HK358" s="219"/>
      <c r="HL358" s="219"/>
    </row>
    <row r="359" spans="1:220" s="251" customFormat="1">
      <c r="A359" s="219"/>
      <c r="B359" s="219"/>
      <c r="C359" s="219"/>
      <c r="D359" s="219"/>
      <c r="E359" s="219"/>
      <c r="F359" s="219"/>
      <c r="G359" s="261"/>
      <c r="H359" s="262"/>
      <c r="I359" s="262"/>
      <c r="J359" s="216"/>
      <c r="K359" s="219"/>
      <c r="L359" s="219"/>
      <c r="M359" s="219"/>
      <c r="N359" s="219"/>
      <c r="O359" s="219"/>
      <c r="P359" s="219"/>
      <c r="Q359" s="219"/>
      <c r="R359" s="219"/>
      <c r="S359" s="219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9"/>
      <c r="AD359" s="219"/>
      <c r="AE359" s="219"/>
      <c r="AF359" s="219"/>
      <c r="AG359" s="219"/>
      <c r="AH359" s="219"/>
      <c r="AI359" s="219"/>
      <c r="AJ359" s="219"/>
      <c r="AK359" s="219"/>
      <c r="AL359" s="219"/>
      <c r="AM359" s="219"/>
      <c r="AN359" s="219"/>
      <c r="AO359" s="219"/>
      <c r="AP359" s="219"/>
      <c r="AQ359" s="219"/>
      <c r="AR359" s="219"/>
      <c r="AS359" s="219"/>
      <c r="AT359" s="219"/>
      <c r="AU359" s="219"/>
      <c r="AV359" s="219"/>
      <c r="AW359" s="219"/>
      <c r="AX359" s="219"/>
      <c r="AY359" s="219"/>
      <c r="AZ359" s="219"/>
      <c r="BA359" s="219"/>
      <c r="BB359" s="219"/>
      <c r="BC359" s="219"/>
      <c r="BD359" s="219"/>
      <c r="BE359" s="219"/>
      <c r="BF359" s="219"/>
      <c r="BG359" s="219"/>
      <c r="BH359" s="219"/>
      <c r="BI359" s="219"/>
      <c r="BJ359" s="219"/>
      <c r="BK359" s="219"/>
      <c r="BL359" s="219"/>
      <c r="BM359" s="219"/>
      <c r="BN359" s="219"/>
      <c r="BO359" s="219"/>
      <c r="BP359" s="219"/>
      <c r="BQ359" s="219"/>
      <c r="BR359" s="219"/>
      <c r="BS359" s="219"/>
      <c r="BT359" s="219"/>
      <c r="BU359" s="219"/>
      <c r="BV359" s="219"/>
      <c r="BW359" s="219"/>
      <c r="BX359" s="219"/>
      <c r="BY359" s="219"/>
      <c r="BZ359" s="219"/>
      <c r="CA359" s="219"/>
      <c r="CB359" s="219"/>
      <c r="CC359" s="219"/>
      <c r="CD359" s="219"/>
      <c r="CE359" s="219"/>
      <c r="CF359" s="219"/>
      <c r="CG359" s="219"/>
      <c r="CH359" s="219"/>
      <c r="CI359" s="219"/>
      <c r="CJ359" s="219"/>
      <c r="CK359" s="219"/>
      <c r="CL359" s="219"/>
      <c r="CM359" s="219"/>
      <c r="CN359" s="219"/>
      <c r="CO359" s="219"/>
      <c r="CP359" s="219"/>
      <c r="CQ359" s="219"/>
      <c r="CR359" s="219"/>
      <c r="CS359" s="219"/>
      <c r="CT359" s="219"/>
      <c r="CU359" s="219"/>
      <c r="CV359" s="219"/>
      <c r="CW359" s="219"/>
      <c r="CX359" s="219"/>
      <c r="CY359" s="219"/>
      <c r="CZ359" s="219"/>
      <c r="DA359" s="219"/>
      <c r="DB359" s="219"/>
      <c r="DC359" s="219"/>
      <c r="DD359" s="219"/>
      <c r="DE359" s="219"/>
      <c r="DF359" s="219"/>
      <c r="DG359" s="219"/>
      <c r="DH359" s="219"/>
      <c r="DI359" s="219"/>
      <c r="DJ359" s="219"/>
      <c r="DK359" s="219"/>
      <c r="DL359" s="219"/>
      <c r="DM359" s="219"/>
      <c r="DN359" s="219"/>
      <c r="DO359" s="219"/>
      <c r="DP359" s="219"/>
      <c r="DQ359" s="219"/>
      <c r="DR359" s="219"/>
      <c r="DS359" s="219"/>
      <c r="DT359" s="219"/>
      <c r="DU359" s="219"/>
      <c r="DV359" s="219"/>
      <c r="DW359" s="219"/>
      <c r="DX359" s="219"/>
      <c r="DY359" s="219"/>
      <c r="DZ359" s="219"/>
      <c r="EA359" s="219"/>
      <c r="EB359" s="219"/>
      <c r="EC359" s="219"/>
      <c r="ED359" s="219"/>
      <c r="EE359" s="219"/>
      <c r="EF359" s="219"/>
      <c r="EG359" s="219"/>
      <c r="EH359" s="219"/>
      <c r="EI359" s="219"/>
      <c r="EJ359" s="219"/>
      <c r="EK359" s="219"/>
      <c r="EL359" s="219"/>
      <c r="EM359" s="219"/>
      <c r="EN359" s="219"/>
      <c r="EO359" s="219"/>
      <c r="EP359" s="219"/>
      <c r="EQ359" s="219"/>
      <c r="ER359" s="219"/>
      <c r="ES359" s="219"/>
      <c r="ET359" s="219"/>
      <c r="EU359" s="219"/>
      <c r="EV359" s="219"/>
      <c r="EW359" s="219"/>
      <c r="EX359" s="219"/>
      <c r="EY359" s="219"/>
      <c r="EZ359" s="219"/>
      <c r="FA359" s="219"/>
      <c r="FB359" s="219"/>
      <c r="FC359" s="219"/>
      <c r="FD359" s="219"/>
      <c r="FE359" s="219"/>
      <c r="FF359" s="219"/>
      <c r="FG359" s="219"/>
      <c r="FH359" s="219"/>
      <c r="FI359" s="219"/>
      <c r="FJ359" s="219"/>
      <c r="FK359" s="219"/>
      <c r="FL359" s="219"/>
      <c r="FM359" s="219"/>
      <c r="FN359" s="219"/>
      <c r="FO359" s="219"/>
      <c r="FP359" s="219"/>
      <c r="FQ359" s="219"/>
      <c r="FR359" s="219"/>
      <c r="FS359" s="219"/>
      <c r="FT359" s="219"/>
      <c r="FU359" s="219"/>
      <c r="FV359" s="219"/>
      <c r="FW359" s="219"/>
      <c r="FX359" s="219"/>
      <c r="FY359" s="219"/>
      <c r="FZ359" s="219"/>
      <c r="GA359" s="219"/>
      <c r="GB359" s="219"/>
      <c r="GC359" s="219"/>
      <c r="GD359" s="219"/>
      <c r="GE359" s="219"/>
      <c r="GF359" s="219"/>
      <c r="GG359" s="219"/>
      <c r="GH359" s="219"/>
      <c r="GI359" s="219"/>
      <c r="GJ359" s="219"/>
      <c r="GK359" s="219"/>
      <c r="GL359" s="219"/>
      <c r="GM359" s="219"/>
      <c r="GN359" s="219"/>
      <c r="GO359" s="219"/>
      <c r="GP359" s="219"/>
      <c r="GQ359" s="219"/>
      <c r="GR359" s="219"/>
      <c r="GS359" s="219"/>
      <c r="GT359" s="219"/>
      <c r="GU359" s="219"/>
      <c r="GV359" s="219"/>
      <c r="GW359" s="219"/>
      <c r="GX359" s="219"/>
      <c r="GY359" s="219"/>
      <c r="GZ359" s="219"/>
      <c r="HA359" s="219"/>
      <c r="HB359" s="219"/>
      <c r="HC359" s="219"/>
      <c r="HD359" s="219"/>
      <c r="HE359" s="219"/>
      <c r="HF359" s="219"/>
      <c r="HG359" s="219"/>
      <c r="HH359" s="219"/>
      <c r="HI359" s="219"/>
      <c r="HJ359" s="219"/>
      <c r="HK359" s="219"/>
      <c r="HL359" s="219"/>
    </row>
    <row r="360" spans="1:220" s="251" customFormat="1">
      <c r="A360" s="219"/>
      <c r="B360" s="219"/>
      <c r="C360" s="219"/>
      <c r="D360" s="219"/>
      <c r="E360" s="219"/>
      <c r="F360" s="219"/>
      <c r="G360" s="261"/>
      <c r="H360" s="262"/>
      <c r="I360" s="262"/>
      <c r="J360" s="216"/>
      <c r="K360" s="219"/>
      <c r="L360" s="219"/>
      <c r="M360" s="219"/>
      <c r="N360" s="219"/>
      <c r="O360" s="219"/>
      <c r="P360" s="219"/>
      <c r="Q360" s="219"/>
      <c r="R360" s="219"/>
      <c r="S360" s="219"/>
      <c r="T360" s="219"/>
      <c r="U360" s="219"/>
      <c r="V360" s="219"/>
      <c r="W360" s="219"/>
      <c r="X360" s="219"/>
      <c r="Y360" s="219"/>
      <c r="Z360" s="219"/>
      <c r="AA360" s="219"/>
      <c r="AB360" s="219"/>
      <c r="AC360" s="219"/>
      <c r="AD360" s="219"/>
      <c r="AE360" s="219"/>
      <c r="AF360" s="219"/>
      <c r="AG360" s="219"/>
      <c r="AH360" s="219"/>
      <c r="AI360" s="219"/>
      <c r="AJ360" s="219"/>
      <c r="AK360" s="219"/>
      <c r="AL360" s="219"/>
      <c r="AM360" s="219"/>
      <c r="AN360" s="219"/>
      <c r="AO360" s="219"/>
      <c r="AP360" s="219"/>
      <c r="AQ360" s="219"/>
      <c r="AR360" s="219"/>
      <c r="AS360" s="219"/>
      <c r="AT360" s="219"/>
      <c r="AU360" s="219"/>
      <c r="AV360" s="219"/>
      <c r="AW360" s="219"/>
      <c r="AX360" s="219"/>
      <c r="AY360" s="219"/>
      <c r="AZ360" s="219"/>
      <c r="BA360" s="219"/>
      <c r="BB360" s="219"/>
      <c r="BC360" s="219"/>
      <c r="BD360" s="219"/>
      <c r="BE360" s="219"/>
      <c r="BF360" s="219"/>
      <c r="BG360" s="219"/>
      <c r="BH360" s="219"/>
      <c r="BI360" s="219"/>
      <c r="BJ360" s="219"/>
      <c r="BK360" s="219"/>
      <c r="BL360" s="219"/>
      <c r="BM360" s="219"/>
      <c r="BN360" s="219"/>
      <c r="BO360" s="219"/>
      <c r="BP360" s="219"/>
      <c r="BQ360" s="219"/>
      <c r="BR360" s="219"/>
      <c r="BS360" s="219"/>
      <c r="BT360" s="219"/>
      <c r="BU360" s="219"/>
      <c r="BV360" s="219"/>
      <c r="BW360" s="219"/>
      <c r="BX360" s="219"/>
      <c r="BY360" s="219"/>
      <c r="BZ360" s="219"/>
      <c r="CA360" s="219"/>
      <c r="CB360" s="219"/>
      <c r="CC360" s="219"/>
      <c r="CD360" s="219"/>
      <c r="CE360" s="219"/>
      <c r="CF360" s="219"/>
      <c r="CG360" s="219"/>
      <c r="CH360" s="219"/>
      <c r="CI360" s="219"/>
      <c r="CJ360" s="219"/>
      <c r="CK360" s="219"/>
      <c r="CL360" s="219"/>
      <c r="CM360" s="219"/>
      <c r="CN360" s="219"/>
      <c r="CO360" s="219"/>
      <c r="CP360" s="219"/>
      <c r="CQ360" s="219"/>
      <c r="CR360" s="219"/>
      <c r="CS360" s="219"/>
      <c r="CT360" s="219"/>
      <c r="CU360" s="219"/>
      <c r="CV360" s="219"/>
      <c r="CW360" s="219"/>
      <c r="CX360" s="219"/>
      <c r="CY360" s="219"/>
      <c r="CZ360" s="219"/>
      <c r="DA360" s="219"/>
      <c r="DB360" s="219"/>
      <c r="DC360" s="219"/>
      <c r="DD360" s="219"/>
      <c r="DE360" s="219"/>
      <c r="DF360" s="219"/>
      <c r="DG360" s="219"/>
      <c r="DH360" s="219"/>
      <c r="DI360" s="219"/>
      <c r="DJ360" s="219"/>
      <c r="DK360" s="219"/>
      <c r="DL360" s="219"/>
      <c r="DM360" s="219"/>
      <c r="DN360" s="219"/>
      <c r="DO360" s="219"/>
      <c r="DP360" s="219"/>
      <c r="DQ360" s="219"/>
      <c r="DR360" s="219"/>
      <c r="DS360" s="219"/>
      <c r="DT360" s="219"/>
      <c r="DU360" s="219"/>
      <c r="DV360" s="219"/>
      <c r="DW360" s="219"/>
      <c r="DX360" s="219"/>
      <c r="DY360" s="219"/>
      <c r="DZ360" s="219"/>
      <c r="EA360" s="219"/>
      <c r="EB360" s="219"/>
      <c r="EC360" s="219"/>
      <c r="ED360" s="219"/>
      <c r="EE360" s="219"/>
      <c r="EF360" s="219"/>
      <c r="EG360" s="219"/>
      <c r="EH360" s="219"/>
      <c r="EI360" s="219"/>
      <c r="EJ360" s="219"/>
      <c r="EK360" s="219"/>
      <c r="EL360" s="219"/>
      <c r="EM360" s="219"/>
      <c r="EN360" s="219"/>
      <c r="EO360" s="219"/>
      <c r="EP360" s="219"/>
      <c r="EQ360" s="219"/>
      <c r="ER360" s="219"/>
      <c r="ES360" s="219"/>
      <c r="ET360" s="219"/>
      <c r="EU360" s="219"/>
      <c r="EV360" s="219"/>
      <c r="EW360" s="219"/>
      <c r="EX360" s="219"/>
      <c r="EY360" s="219"/>
      <c r="EZ360" s="219"/>
      <c r="FA360" s="219"/>
      <c r="FB360" s="219"/>
      <c r="FC360" s="219"/>
      <c r="FD360" s="219"/>
      <c r="FE360" s="219"/>
      <c r="FF360" s="219"/>
      <c r="FG360" s="219"/>
      <c r="FH360" s="219"/>
      <c r="FI360" s="219"/>
      <c r="FJ360" s="219"/>
      <c r="FK360" s="219"/>
      <c r="FL360" s="219"/>
      <c r="FM360" s="219"/>
      <c r="FN360" s="219"/>
      <c r="FO360" s="219"/>
      <c r="FP360" s="219"/>
      <c r="FQ360" s="219"/>
      <c r="FR360" s="219"/>
      <c r="FS360" s="219"/>
      <c r="FT360" s="219"/>
      <c r="FU360" s="219"/>
      <c r="FV360" s="219"/>
      <c r="FW360" s="219"/>
      <c r="FX360" s="219"/>
      <c r="FY360" s="219"/>
      <c r="FZ360" s="219"/>
      <c r="GA360" s="219"/>
      <c r="GB360" s="219"/>
      <c r="GC360" s="219"/>
      <c r="GD360" s="219"/>
      <c r="GE360" s="219"/>
      <c r="GF360" s="219"/>
      <c r="GG360" s="219"/>
      <c r="GH360" s="219"/>
      <c r="GI360" s="219"/>
      <c r="GJ360" s="219"/>
      <c r="GK360" s="219"/>
      <c r="GL360" s="219"/>
      <c r="GM360" s="219"/>
      <c r="GN360" s="219"/>
      <c r="GO360" s="219"/>
      <c r="GP360" s="219"/>
      <c r="GQ360" s="219"/>
      <c r="GR360" s="219"/>
      <c r="GS360" s="219"/>
      <c r="GT360" s="219"/>
      <c r="GU360" s="219"/>
      <c r="GV360" s="219"/>
      <c r="GW360" s="219"/>
      <c r="GX360" s="219"/>
      <c r="GY360" s="219"/>
      <c r="GZ360" s="219"/>
      <c r="HA360" s="219"/>
      <c r="HB360" s="219"/>
      <c r="HC360" s="219"/>
      <c r="HD360" s="219"/>
      <c r="HE360" s="219"/>
      <c r="HF360" s="219"/>
      <c r="HG360" s="219"/>
      <c r="HH360" s="219"/>
      <c r="HI360" s="219"/>
      <c r="HJ360" s="219"/>
      <c r="HK360" s="219"/>
      <c r="HL360" s="219"/>
    </row>
    <row r="361" spans="1:220" s="251" customFormat="1">
      <c r="A361" s="219"/>
      <c r="B361" s="219"/>
      <c r="C361" s="219"/>
      <c r="D361" s="219"/>
      <c r="E361" s="219"/>
      <c r="F361" s="219"/>
      <c r="G361" s="261"/>
      <c r="H361" s="262"/>
      <c r="I361" s="262"/>
      <c r="J361" s="216"/>
      <c r="K361" s="219"/>
      <c r="L361" s="219"/>
      <c r="M361" s="219"/>
      <c r="N361" s="219"/>
      <c r="O361" s="219"/>
      <c r="P361" s="219"/>
      <c r="Q361" s="219"/>
      <c r="R361" s="219"/>
      <c r="S361" s="219"/>
      <c r="T361" s="219"/>
      <c r="U361" s="219"/>
      <c r="V361" s="219"/>
      <c r="W361" s="219"/>
      <c r="X361" s="219"/>
      <c r="Y361" s="219"/>
      <c r="Z361" s="219"/>
      <c r="AA361" s="219"/>
      <c r="AB361" s="219"/>
      <c r="AC361" s="219"/>
      <c r="AD361" s="219"/>
      <c r="AE361" s="219"/>
      <c r="AF361" s="219"/>
      <c r="AG361" s="219"/>
      <c r="AH361" s="219"/>
      <c r="AI361" s="219"/>
      <c r="AJ361" s="219"/>
      <c r="AK361" s="219"/>
      <c r="AL361" s="219"/>
      <c r="AM361" s="219"/>
      <c r="AN361" s="219"/>
      <c r="AO361" s="219"/>
      <c r="AP361" s="219"/>
      <c r="AQ361" s="219"/>
      <c r="AR361" s="219"/>
      <c r="AS361" s="219"/>
      <c r="AT361" s="219"/>
      <c r="AU361" s="219"/>
      <c r="AV361" s="219"/>
      <c r="AW361" s="219"/>
      <c r="AX361" s="219"/>
      <c r="AY361" s="219"/>
      <c r="AZ361" s="219"/>
      <c r="BA361" s="219"/>
      <c r="BB361" s="219"/>
      <c r="BC361" s="219"/>
      <c r="BD361" s="219"/>
      <c r="BE361" s="219"/>
      <c r="BF361" s="219"/>
      <c r="BG361" s="219"/>
      <c r="BH361" s="219"/>
      <c r="BI361" s="219"/>
      <c r="BJ361" s="219"/>
      <c r="BK361" s="219"/>
      <c r="BL361" s="219"/>
      <c r="BM361" s="219"/>
      <c r="BN361" s="219"/>
      <c r="BO361" s="219"/>
      <c r="BP361" s="219"/>
      <c r="BQ361" s="219"/>
      <c r="BR361" s="219"/>
      <c r="BS361" s="219"/>
      <c r="BT361" s="219"/>
      <c r="BU361" s="219"/>
      <c r="BV361" s="219"/>
      <c r="BW361" s="219"/>
      <c r="BX361" s="219"/>
      <c r="BY361" s="219"/>
      <c r="BZ361" s="219"/>
      <c r="CA361" s="219"/>
      <c r="CB361" s="219"/>
      <c r="CC361" s="219"/>
      <c r="CD361" s="219"/>
      <c r="CE361" s="219"/>
      <c r="CF361" s="219"/>
      <c r="CG361" s="219"/>
      <c r="CH361" s="219"/>
      <c r="CI361" s="219"/>
      <c r="CJ361" s="219"/>
      <c r="CK361" s="219"/>
      <c r="CL361" s="219"/>
      <c r="CM361" s="219"/>
      <c r="CN361" s="219"/>
      <c r="CO361" s="219"/>
      <c r="CP361" s="219"/>
      <c r="CQ361" s="219"/>
      <c r="CR361" s="219"/>
      <c r="CS361" s="219"/>
      <c r="CT361" s="219"/>
      <c r="CU361" s="219"/>
      <c r="CV361" s="219"/>
      <c r="CW361" s="219"/>
      <c r="CX361" s="219"/>
      <c r="CY361" s="219"/>
      <c r="CZ361" s="219"/>
      <c r="DA361" s="219"/>
      <c r="DB361" s="219"/>
      <c r="DC361" s="219"/>
      <c r="DD361" s="219"/>
      <c r="DE361" s="219"/>
      <c r="DF361" s="219"/>
      <c r="DG361" s="219"/>
      <c r="DH361" s="219"/>
      <c r="DI361" s="219"/>
      <c r="DJ361" s="219"/>
      <c r="DK361" s="219"/>
      <c r="DL361" s="219"/>
      <c r="DM361" s="219"/>
      <c r="DN361" s="219"/>
      <c r="DO361" s="219"/>
      <c r="DP361" s="219"/>
      <c r="DQ361" s="219"/>
      <c r="DR361" s="219"/>
      <c r="DS361" s="219"/>
      <c r="DT361" s="219"/>
      <c r="DU361" s="219"/>
      <c r="DV361" s="219"/>
      <c r="DW361" s="219"/>
      <c r="DX361" s="219"/>
      <c r="DY361" s="219"/>
      <c r="DZ361" s="219"/>
      <c r="EA361" s="219"/>
      <c r="EB361" s="219"/>
      <c r="EC361" s="219"/>
      <c r="ED361" s="219"/>
      <c r="EE361" s="219"/>
      <c r="EF361" s="219"/>
      <c r="EG361" s="219"/>
      <c r="EH361" s="219"/>
      <c r="EI361" s="219"/>
      <c r="EJ361" s="219"/>
      <c r="EK361" s="219"/>
      <c r="EL361" s="219"/>
      <c r="EM361" s="219"/>
      <c r="EN361" s="219"/>
      <c r="EO361" s="219"/>
      <c r="EP361" s="219"/>
      <c r="EQ361" s="219"/>
      <c r="ER361" s="219"/>
      <c r="ES361" s="219"/>
      <c r="ET361" s="219"/>
      <c r="EU361" s="219"/>
      <c r="EV361" s="219"/>
      <c r="EW361" s="219"/>
      <c r="EX361" s="219"/>
      <c r="EY361" s="219"/>
      <c r="EZ361" s="219"/>
      <c r="FA361" s="219"/>
      <c r="FB361" s="219"/>
      <c r="FC361" s="219"/>
      <c r="FD361" s="219"/>
      <c r="FE361" s="219"/>
      <c r="FF361" s="219"/>
      <c r="FG361" s="219"/>
      <c r="FH361" s="219"/>
      <c r="FI361" s="219"/>
      <c r="FJ361" s="219"/>
      <c r="FK361" s="219"/>
      <c r="FL361" s="219"/>
      <c r="FM361" s="219"/>
      <c r="FN361" s="219"/>
      <c r="FO361" s="219"/>
      <c r="FP361" s="219"/>
      <c r="FQ361" s="219"/>
      <c r="FR361" s="219"/>
      <c r="FS361" s="219"/>
      <c r="FT361" s="219"/>
      <c r="FU361" s="219"/>
      <c r="FV361" s="219"/>
      <c r="FW361" s="219"/>
      <c r="FX361" s="219"/>
      <c r="FY361" s="219"/>
      <c r="FZ361" s="219"/>
      <c r="GA361" s="219"/>
      <c r="GB361" s="219"/>
      <c r="GC361" s="219"/>
      <c r="GD361" s="219"/>
      <c r="GE361" s="219"/>
      <c r="GF361" s="219"/>
      <c r="GG361" s="219"/>
      <c r="GH361" s="219"/>
      <c r="GI361" s="219"/>
      <c r="GJ361" s="219"/>
      <c r="GK361" s="219"/>
      <c r="GL361" s="219"/>
      <c r="GM361" s="219"/>
      <c r="GN361" s="219"/>
      <c r="GO361" s="219"/>
      <c r="GP361" s="219"/>
      <c r="GQ361" s="219"/>
      <c r="GR361" s="219"/>
      <c r="GS361" s="219"/>
      <c r="GT361" s="219"/>
      <c r="GU361" s="219"/>
      <c r="GV361" s="219"/>
      <c r="GW361" s="219"/>
      <c r="GX361" s="219"/>
      <c r="GY361" s="219"/>
      <c r="GZ361" s="219"/>
      <c r="HA361" s="219"/>
      <c r="HB361" s="219"/>
      <c r="HC361" s="219"/>
      <c r="HD361" s="219"/>
      <c r="HE361" s="219"/>
      <c r="HF361" s="219"/>
      <c r="HG361" s="219"/>
      <c r="HH361" s="219"/>
      <c r="HI361" s="219"/>
      <c r="HJ361" s="219"/>
      <c r="HK361" s="219"/>
      <c r="HL361" s="219"/>
    </row>
    <row r="362" spans="1:220" s="251" customFormat="1">
      <c r="A362" s="219"/>
      <c r="B362" s="219"/>
      <c r="C362" s="219"/>
      <c r="D362" s="219"/>
      <c r="E362" s="219"/>
      <c r="F362" s="219"/>
      <c r="G362" s="261"/>
      <c r="H362" s="262"/>
      <c r="I362" s="262"/>
      <c r="J362" s="216"/>
      <c r="K362" s="219"/>
      <c r="L362" s="219"/>
      <c r="M362" s="219"/>
      <c r="N362" s="219"/>
      <c r="O362" s="219"/>
      <c r="P362" s="219"/>
      <c r="Q362" s="219"/>
      <c r="R362" s="219"/>
      <c r="S362" s="219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9"/>
      <c r="AD362" s="219"/>
      <c r="AE362" s="219"/>
      <c r="AF362" s="219"/>
      <c r="AG362" s="219"/>
      <c r="AH362" s="219"/>
      <c r="AI362" s="219"/>
      <c r="AJ362" s="219"/>
      <c r="AK362" s="219"/>
      <c r="AL362" s="219"/>
      <c r="AM362" s="219"/>
      <c r="AN362" s="219"/>
      <c r="AO362" s="219"/>
      <c r="AP362" s="219"/>
      <c r="AQ362" s="219"/>
      <c r="AR362" s="219"/>
      <c r="AS362" s="219"/>
      <c r="AT362" s="219"/>
      <c r="AU362" s="219"/>
      <c r="AV362" s="219"/>
      <c r="AW362" s="219"/>
      <c r="AX362" s="219"/>
      <c r="AY362" s="219"/>
      <c r="AZ362" s="219"/>
      <c r="BA362" s="219"/>
      <c r="BB362" s="219"/>
      <c r="BC362" s="219"/>
      <c r="BD362" s="219"/>
      <c r="BE362" s="219"/>
      <c r="BF362" s="219"/>
      <c r="BG362" s="219"/>
      <c r="BH362" s="219"/>
      <c r="BI362" s="219"/>
      <c r="BJ362" s="219"/>
      <c r="BK362" s="219"/>
      <c r="BL362" s="219"/>
      <c r="BM362" s="219"/>
      <c r="BN362" s="219"/>
      <c r="BO362" s="219"/>
      <c r="BP362" s="219"/>
      <c r="BQ362" s="219"/>
      <c r="BR362" s="219"/>
      <c r="BS362" s="219"/>
      <c r="BT362" s="219"/>
      <c r="BU362" s="219"/>
      <c r="BV362" s="219"/>
      <c r="BW362" s="219"/>
      <c r="BX362" s="219"/>
      <c r="BY362" s="219"/>
      <c r="BZ362" s="219"/>
      <c r="CA362" s="219"/>
      <c r="CB362" s="219"/>
      <c r="CC362" s="219"/>
      <c r="CD362" s="219"/>
      <c r="CE362" s="219"/>
      <c r="CF362" s="219"/>
      <c r="CG362" s="219"/>
      <c r="CH362" s="219"/>
      <c r="CI362" s="219"/>
      <c r="CJ362" s="219"/>
      <c r="CK362" s="219"/>
      <c r="CL362" s="219"/>
      <c r="CM362" s="219"/>
      <c r="CN362" s="219"/>
      <c r="CO362" s="219"/>
      <c r="CP362" s="219"/>
      <c r="CQ362" s="219"/>
      <c r="CR362" s="219"/>
      <c r="CS362" s="219"/>
      <c r="CT362" s="219"/>
      <c r="CU362" s="219"/>
      <c r="CV362" s="219"/>
      <c r="CW362" s="219"/>
      <c r="CX362" s="219"/>
      <c r="CY362" s="219"/>
      <c r="CZ362" s="219"/>
      <c r="DA362" s="219"/>
      <c r="DB362" s="219"/>
      <c r="DC362" s="219"/>
      <c r="DD362" s="219"/>
      <c r="DE362" s="219"/>
      <c r="DF362" s="219"/>
      <c r="DG362" s="219"/>
      <c r="DH362" s="219"/>
      <c r="DI362" s="219"/>
      <c r="DJ362" s="219"/>
      <c r="DK362" s="219"/>
      <c r="DL362" s="219"/>
      <c r="DM362" s="219"/>
      <c r="DN362" s="219"/>
      <c r="DO362" s="219"/>
      <c r="DP362" s="219"/>
      <c r="DQ362" s="219"/>
      <c r="DR362" s="219"/>
      <c r="DS362" s="219"/>
      <c r="DT362" s="219"/>
      <c r="DU362" s="219"/>
      <c r="DV362" s="219"/>
      <c r="DW362" s="219"/>
      <c r="DX362" s="219"/>
      <c r="DY362" s="219"/>
      <c r="DZ362" s="219"/>
      <c r="EA362" s="219"/>
      <c r="EB362" s="219"/>
      <c r="EC362" s="219"/>
      <c r="ED362" s="219"/>
      <c r="EE362" s="219"/>
      <c r="EF362" s="219"/>
      <c r="EG362" s="219"/>
      <c r="EH362" s="219"/>
      <c r="EI362" s="219"/>
      <c r="EJ362" s="219"/>
      <c r="EK362" s="219"/>
      <c r="EL362" s="219"/>
      <c r="EM362" s="219"/>
      <c r="EN362" s="219"/>
      <c r="EO362" s="219"/>
      <c r="EP362" s="219"/>
      <c r="EQ362" s="219"/>
      <c r="ER362" s="219"/>
      <c r="ES362" s="219"/>
      <c r="ET362" s="219"/>
      <c r="EU362" s="219"/>
      <c r="EV362" s="219"/>
      <c r="EW362" s="219"/>
      <c r="EX362" s="219"/>
      <c r="EY362" s="219"/>
      <c r="EZ362" s="219"/>
      <c r="FA362" s="219"/>
      <c r="FB362" s="219"/>
      <c r="FC362" s="219"/>
      <c r="FD362" s="219"/>
      <c r="FE362" s="219"/>
      <c r="FF362" s="219"/>
      <c r="FG362" s="219"/>
      <c r="FH362" s="219"/>
      <c r="FI362" s="219"/>
      <c r="FJ362" s="219"/>
      <c r="FK362" s="219"/>
      <c r="FL362" s="219"/>
      <c r="FM362" s="219"/>
      <c r="FN362" s="219"/>
      <c r="FO362" s="219"/>
      <c r="FP362" s="219"/>
      <c r="FQ362" s="219"/>
      <c r="FR362" s="219"/>
      <c r="FS362" s="219"/>
      <c r="FT362" s="219"/>
      <c r="FU362" s="219"/>
      <c r="FV362" s="219"/>
      <c r="FW362" s="219"/>
      <c r="FX362" s="219"/>
      <c r="FY362" s="219"/>
      <c r="FZ362" s="219"/>
      <c r="GA362" s="219"/>
      <c r="GB362" s="219"/>
      <c r="GC362" s="219"/>
      <c r="GD362" s="219"/>
      <c r="GE362" s="219"/>
      <c r="GF362" s="219"/>
      <c r="GG362" s="219"/>
      <c r="GH362" s="219"/>
      <c r="GI362" s="219"/>
      <c r="GJ362" s="219"/>
      <c r="GK362" s="219"/>
      <c r="GL362" s="219"/>
      <c r="GM362" s="219"/>
      <c r="GN362" s="219"/>
      <c r="GO362" s="219"/>
      <c r="GP362" s="219"/>
      <c r="GQ362" s="219"/>
      <c r="GR362" s="219"/>
      <c r="GS362" s="219"/>
      <c r="GT362" s="219"/>
      <c r="GU362" s="219"/>
      <c r="GV362" s="219"/>
      <c r="GW362" s="219"/>
      <c r="GX362" s="219"/>
      <c r="GY362" s="219"/>
      <c r="GZ362" s="219"/>
      <c r="HA362" s="219"/>
      <c r="HB362" s="219"/>
      <c r="HC362" s="219"/>
      <c r="HD362" s="219"/>
      <c r="HE362" s="219"/>
      <c r="HF362" s="219"/>
      <c r="HG362" s="219"/>
      <c r="HH362" s="219"/>
      <c r="HI362" s="219"/>
      <c r="HJ362" s="219"/>
      <c r="HK362" s="219"/>
      <c r="HL362" s="219"/>
    </row>
    <row r="363" spans="1:220" s="251" customFormat="1">
      <c r="A363" s="219"/>
      <c r="B363" s="219"/>
      <c r="C363" s="219"/>
      <c r="D363" s="219"/>
      <c r="E363" s="219"/>
      <c r="F363" s="219"/>
      <c r="G363" s="261"/>
      <c r="H363" s="262"/>
      <c r="I363" s="262"/>
      <c r="J363" s="216"/>
      <c r="K363" s="219"/>
      <c r="L363" s="219"/>
      <c r="M363" s="219"/>
      <c r="N363" s="219"/>
      <c r="O363" s="219"/>
      <c r="P363" s="219"/>
      <c r="Q363" s="219"/>
      <c r="R363" s="219"/>
      <c r="S363" s="219"/>
      <c r="T363" s="219"/>
      <c r="U363" s="219"/>
      <c r="V363" s="219"/>
      <c r="W363" s="219"/>
      <c r="X363" s="219"/>
      <c r="Y363" s="219"/>
      <c r="Z363" s="219"/>
      <c r="AA363" s="219"/>
      <c r="AB363" s="219"/>
      <c r="AC363" s="219"/>
      <c r="AD363" s="219"/>
      <c r="AE363" s="219"/>
      <c r="AF363" s="219"/>
      <c r="AG363" s="219"/>
      <c r="AH363" s="219"/>
      <c r="AI363" s="219"/>
      <c r="AJ363" s="219"/>
      <c r="AK363" s="219"/>
      <c r="AL363" s="219"/>
      <c r="AM363" s="219"/>
      <c r="AN363" s="219"/>
      <c r="AO363" s="219"/>
      <c r="AP363" s="219"/>
      <c r="AQ363" s="219"/>
      <c r="AR363" s="219"/>
      <c r="AS363" s="219"/>
      <c r="AT363" s="219"/>
      <c r="AU363" s="219"/>
      <c r="AV363" s="219"/>
      <c r="AW363" s="219"/>
      <c r="AX363" s="219"/>
      <c r="AY363" s="219"/>
      <c r="AZ363" s="219"/>
      <c r="BA363" s="219"/>
      <c r="BB363" s="219"/>
      <c r="BC363" s="219"/>
      <c r="BD363" s="219"/>
      <c r="BE363" s="219"/>
      <c r="BF363" s="219"/>
      <c r="BG363" s="219"/>
      <c r="BH363" s="219"/>
      <c r="BI363" s="219"/>
      <c r="BJ363" s="219"/>
      <c r="BK363" s="219"/>
      <c r="BL363" s="219"/>
      <c r="BM363" s="219"/>
      <c r="BN363" s="219"/>
      <c r="BO363" s="219"/>
      <c r="BP363" s="219"/>
      <c r="BQ363" s="219"/>
      <c r="BR363" s="219"/>
      <c r="BS363" s="219"/>
      <c r="BT363" s="219"/>
      <c r="BU363" s="219"/>
      <c r="BV363" s="219"/>
      <c r="BW363" s="219"/>
      <c r="BX363" s="219"/>
      <c r="BY363" s="219"/>
      <c r="BZ363" s="219"/>
      <c r="CA363" s="219"/>
      <c r="CB363" s="219"/>
      <c r="CC363" s="219"/>
      <c r="CD363" s="219"/>
      <c r="CE363" s="219"/>
      <c r="CF363" s="219"/>
      <c r="CG363" s="219"/>
      <c r="CH363" s="219"/>
      <c r="CI363" s="219"/>
      <c r="CJ363" s="219"/>
      <c r="CK363" s="219"/>
      <c r="CL363" s="219"/>
      <c r="CM363" s="219"/>
      <c r="CN363" s="219"/>
      <c r="CO363" s="219"/>
      <c r="CP363" s="219"/>
      <c r="CQ363" s="219"/>
      <c r="CR363" s="219"/>
      <c r="CS363" s="219"/>
      <c r="CT363" s="219"/>
      <c r="CU363" s="219"/>
      <c r="CV363" s="219"/>
      <c r="CW363" s="219"/>
      <c r="CX363" s="219"/>
      <c r="CY363" s="219"/>
      <c r="CZ363" s="219"/>
      <c r="DA363" s="219"/>
      <c r="DB363" s="219"/>
      <c r="DC363" s="219"/>
      <c r="DD363" s="219"/>
      <c r="DE363" s="219"/>
      <c r="DF363" s="219"/>
      <c r="DG363" s="219"/>
      <c r="DH363" s="219"/>
      <c r="DI363" s="219"/>
      <c r="DJ363" s="219"/>
      <c r="DK363" s="219"/>
      <c r="DL363" s="219"/>
      <c r="DM363" s="219"/>
      <c r="DN363" s="219"/>
      <c r="DO363" s="219"/>
      <c r="DP363" s="219"/>
      <c r="DQ363" s="219"/>
      <c r="DR363" s="219"/>
      <c r="DS363" s="219"/>
      <c r="DT363" s="219"/>
      <c r="DU363" s="219"/>
      <c r="DV363" s="219"/>
      <c r="DW363" s="219"/>
      <c r="DX363" s="219"/>
      <c r="DY363" s="219"/>
      <c r="DZ363" s="219"/>
      <c r="EA363" s="219"/>
      <c r="EB363" s="219"/>
      <c r="EC363" s="219"/>
      <c r="ED363" s="219"/>
      <c r="EE363" s="219"/>
      <c r="EF363" s="219"/>
      <c r="EG363" s="219"/>
      <c r="EH363" s="219"/>
      <c r="EI363" s="219"/>
      <c r="EJ363" s="219"/>
      <c r="EK363" s="219"/>
      <c r="EL363" s="219"/>
      <c r="EM363" s="219"/>
      <c r="EN363" s="219"/>
      <c r="EO363" s="219"/>
      <c r="EP363" s="219"/>
      <c r="EQ363" s="219"/>
      <c r="ER363" s="219"/>
      <c r="ES363" s="219"/>
      <c r="ET363" s="219"/>
      <c r="EU363" s="219"/>
      <c r="EV363" s="219"/>
      <c r="EW363" s="219"/>
      <c r="EX363" s="219"/>
      <c r="EY363" s="219"/>
      <c r="EZ363" s="219"/>
      <c r="FA363" s="219"/>
      <c r="FB363" s="219"/>
      <c r="FC363" s="219"/>
      <c r="FD363" s="219"/>
      <c r="FE363" s="219"/>
      <c r="FF363" s="219"/>
      <c r="FG363" s="219"/>
      <c r="FH363" s="219"/>
      <c r="FI363" s="219"/>
      <c r="FJ363" s="219"/>
      <c r="FK363" s="219"/>
      <c r="FL363" s="219"/>
      <c r="FM363" s="219"/>
      <c r="FN363" s="219"/>
      <c r="FO363" s="219"/>
      <c r="FP363" s="219"/>
      <c r="FQ363" s="219"/>
      <c r="FR363" s="219"/>
      <c r="FS363" s="219"/>
      <c r="FT363" s="219"/>
      <c r="FU363" s="219"/>
      <c r="FV363" s="219"/>
      <c r="FW363" s="219"/>
      <c r="FX363" s="219"/>
      <c r="FY363" s="219"/>
      <c r="FZ363" s="219"/>
      <c r="GA363" s="219"/>
      <c r="GB363" s="219"/>
      <c r="GC363" s="219"/>
      <c r="GD363" s="219"/>
      <c r="GE363" s="219"/>
      <c r="GF363" s="219"/>
      <c r="GG363" s="219"/>
      <c r="GH363" s="219"/>
      <c r="GI363" s="219"/>
      <c r="GJ363" s="219"/>
      <c r="GK363" s="219"/>
      <c r="GL363" s="219"/>
      <c r="GM363" s="219"/>
      <c r="GN363" s="219"/>
      <c r="GO363" s="219"/>
      <c r="GP363" s="219"/>
      <c r="GQ363" s="219"/>
      <c r="GR363" s="219"/>
      <c r="GS363" s="219"/>
      <c r="GT363" s="219"/>
      <c r="GU363" s="219"/>
      <c r="GV363" s="219"/>
      <c r="GW363" s="219"/>
      <c r="GX363" s="219"/>
      <c r="GY363" s="219"/>
      <c r="GZ363" s="219"/>
      <c r="HA363" s="219"/>
      <c r="HB363" s="219"/>
      <c r="HC363" s="219"/>
      <c r="HD363" s="219"/>
      <c r="HE363" s="219"/>
      <c r="HF363" s="219"/>
      <c r="HG363" s="219"/>
      <c r="HH363" s="219"/>
      <c r="HI363" s="219"/>
      <c r="HJ363" s="219"/>
      <c r="HK363" s="219"/>
      <c r="HL363" s="219"/>
    </row>
    <row r="364" spans="1:220" s="251" customFormat="1">
      <c r="A364" s="219"/>
      <c r="B364" s="219"/>
      <c r="C364" s="219"/>
      <c r="D364" s="219"/>
      <c r="E364" s="219"/>
      <c r="F364" s="219"/>
      <c r="G364" s="261"/>
      <c r="H364" s="262"/>
      <c r="I364" s="262"/>
      <c r="J364" s="216"/>
      <c r="K364" s="219"/>
      <c r="L364" s="219"/>
      <c r="M364" s="219"/>
      <c r="N364" s="219"/>
      <c r="O364" s="219"/>
      <c r="P364" s="219"/>
      <c r="Q364" s="219"/>
      <c r="R364" s="219"/>
      <c r="S364" s="219"/>
      <c r="T364" s="219"/>
      <c r="U364" s="219"/>
      <c r="V364" s="219"/>
      <c r="W364" s="219"/>
      <c r="X364" s="219"/>
      <c r="Y364" s="219"/>
      <c r="Z364" s="219"/>
      <c r="AA364" s="219"/>
      <c r="AB364" s="219"/>
      <c r="AC364" s="219"/>
      <c r="AD364" s="219"/>
      <c r="AE364" s="219"/>
      <c r="AF364" s="219"/>
      <c r="AG364" s="219"/>
      <c r="AH364" s="219"/>
      <c r="AI364" s="219"/>
      <c r="AJ364" s="219"/>
      <c r="AK364" s="219"/>
      <c r="AL364" s="219"/>
      <c r="AM364" s="219"/>
      <c r="AN364" s="219"/>
      <c r="AO364" s="219"/>
      <c r="AP364" s="219"/>
      <c r="AQ364" s="219"/>
      <c r="AR364" s="219"/>
      <c r="AS364" s="219"/>
      <c r="AT364" s="219"/>
      <c r="AU364" s="219"/>
      <c r="AV364" s="219"/>
      <c r="AW364" s="219"/>
      <c r="AX364" s="219"/>
      <c r="AY364" s="219"/>
      <c r="AZ364" s="219"/>
      <c r="BA364" s="219"/>
      <c r="BB364" s="219"/>
      <c r="BC364" s="219"/>
      <c r="BD364" s="219"/>
      <c r="BE364" s="219"/>
      <c r="BF364" s="219"/>
      <c r="BG364" s="219"/>
      <c r="BH364" s="219"/>
      <c r="BI364" s="219"/>
      <c r="BJ364" s="219"/>
      <c r="BK364" s="219"/>
      <c r="BL364" s="219"/>
      <c r="BM364" s="219"/>
      <c r="BN364" s="219"/>
      <c r="BO364" s="219"/>
      <c r="BP364" s="219"/>
      <c r="BQ364" s="219"/>
      <c r="BR364" s="219"/>
      <c r="BS364" s="219"/>
      <c r="BT364" s="219"/>
      <c r="BU364" s="219"/>
      <c r="BV364" s="219"/>
      <c r="BW364" s="219"/>
      <c r="BX364" s="219"/>
      <c r="BY364" s="219"/>
      <c r="BZ364" s="219"/>
      <c r="CA364" s="219"/>
      <c r="CB364" s="219"/>
      <c r="CC364" s="219"/>
      <c r="CD364" s="219"/>
      <c r="CE364" s="219"/>
      <c r="CF364" s="219"/>
      <c r="CG364" s="219"/>
      <c r="CH364" s="219"/>
      <c r="CI364" s="219"/>
      <c r="CJ364" s="219"/>
      <c r="CK364" s="219"/>
      <c r="CL364" s="219"/>
      <c r="CM364" s="219"/>
      <c r="CN364" s="219"/>
      <c r="CO364" s="219"/>
      <c r="CP364" s="219"/>
      <c r="CQ364" s="219"/>
      <c r="CR364" s="219"/>
      <c r="CS364" s="219"/>
      <c r="CT364" s="219"/>
      <c r="CU364" s="219"/>
      <c r="CV364" s="219"/>
      <c r="CW364" s="219"/>
      <c r="CX364" s="219"/>
      <c r="CY364" s="219"/>
      <c r="CZ364" s="219"/>
      <c r="DA364" s="219"/>
      <c r="DB364" s="219"/>
      <c r="DC364" s="219"/>
      <c r="DD364" s="219"/>
      <c r="DE364" s="219"/>
      <c r="DF364" s="219"/>
      <c r="DG364" s="219"/>
      <c r="DH364" s="219"/>
      <c r="DI364" s="219"/>
      <c r="DJ364" s="219"/>
      <c r="DK364" s="219"/>
      <c r="DL364" s="219"/>
      <c r="DM364" s="219"/>
      <c r="DN364" s="219"/>
      <c r="DO364" s="219"/>
      <c r="DP364" s="219"/>
      <c r="DQ364" s="219"/>
      <c r="DR364" s="219"/>
      <c r="DS364" s="219"/>
      <c r="DT364" s="219"/>
      <c r="DU364" s="219"/>
      <c r="DV364" s="219"/>
      <c r="DW364" s="219"/>
      <c r="DX364" s="219"/>
      <c r="DY364" s="219"/>
      <c r="DZ364" s="219"/>
      <c r="EA364" s="219"/>
      <c r="EB364" s="219"/>
      <c r="EC364" s="219"/>
      <c r="ED364" s="219"/>
      <c r="EE364" s="219"/>
      <c r="EF364" s="219"/>
      <c r="EG364" s="219"/>
      <c r="EH364" s="219"/>
      <c r="EI364" s="219"/>
      <c r="EJ364" s="219"/>
      <c r="EK364" s="219"/>
      <c r="EL364" s="219"/>
      <c r="EM364" s="219"/>
      <c r="EN364" s="219"/>
      <c r="EO364" s="219"/>
      <c r="EP364" s="219"/>
      <c r="EQ364" s="219"/>
      <c r="ER364" s="219"/>
      <c r="ES364" s="219"/>
      <c r="ET364" s="219"/>
      <c r="EU364" s="219"/>
      <c r="EV364" s="219"/>
      <c r="EW364" s="219"/>
      <c r="EX364" s="219"/>
      <c r="EY364" s="219"/>
      <c r="EZ364" s="219"/>
      <c r="FA364" s="219"/>
      <c r="FB364" s="219"/>
      <c r="FC364" s="219"/>
      <c r="FD364" s="219"/>
      <c r="FE364" s="219"/>
      <c r="FF364" s="219"/>
      <c r="FG364" s="219"/>
      <c r="FH364" s="219"/>
      <c r="FI364" s="219"/>
      <c r="FJ364" s="219"/>
      <c r="FK364" s="219"/>
      <c r="FL364" s="219"/>
      <c r="FM364" s="219"/>
      <c r="FN364" s="219"/>
      <c r="FO364" s="219"/>
      <c r="FP364" s="219"/>
      <c r="FQ364" s="219"/>
      <c r="FR364" s="219"/>
      <c r="FS364" s="219"/>
      <c r="FT364" s="219"/>
      <c r="FU364" s="219"/>
      <c r="FV364" s="219"/>
      <c r="FW364" s="219"/>
      <c r="FX364" s="219"/>
      <c r="FY364" s="219"/>
      <c r="FZ364" s="219"/>
      <c r="GA364" s="219"/>
      <c r="GB364" s="219"/>
      <c r="GC364" s="219"/>
      <c r="GD364" s="219"/>
      <c r="GE364" s="219"/>
      <c r="GF364" s="219"/>
      <c r="GG364" s="219"/>
      <c r="GH364" s="219"/>
      <c r="GI364" s="219"/>
      <c r="GJ364" s="219"/>
      <c r="GK364" s="219"/>
      <c r="GL364" s="219"/>
      <c r="GM364" s="219"/>
      <c r="GN364" s="219"/>
      <c r="GO364" s="219"/>
      <c r="GP364" s="219"/>
      <c r="GQ364" s="219"/>
      <c r="GR364" s="219"/>
      <c r="GS364" s="219"/>
      <c r="GT364" s="219"/>
      <c r="GU364" s="219"/>
      <c r="GV364" s="219"/>
      <c r="GW364" s="219"/>
      <c r="GX364" s="219"/>
      <c r="GY364" s="219"/>
      <c r="GZ364" s="219"/>
      <c r="HA364" s="219"/>
      <c r="HB364" s="219"/>
      <c r="HC364" s="219"/>
      <c r="HD364" s="219"/>
      <c r="HE364" s="219"/>
      <c r="HF364" s="219"/>
      <c r="HG364" s="219"/>
      <c r="HH364" s="219"/>
      <c r="HI364" s="219"/>
      <c r="HJ364" s="219"/>
      <c r="HK364" s="219"/>
      <c r="HL364" s="219"/>
    </row>
    <row r="365" spans="1:220" s="251" customFormat="1">
      <c r="A365" s="219"/>
      <c r="B365" s="219"/>
      <c r="C365" s="219"/>
      <c r="D365" s="219"/>
      <c r="E365" s="219"/>
      <c r="F365" s="219"/>
      <c r="G365" s="261"/>
      <c r="H365" s="262"/>
      <c r="I365" s="262"/>
      <c r="J365" s="216"/>
      <c r="K365" s="219"/>
      <c r="L365" s="219"/>
      <c r="M365" s="219"/>
      <c r="N365" s="219"/>
      <c r="O365" s="219"/>
      <c r="P365" s="219"/>
      <c r="Q365" s="219"/>
      <c r="R365" s="219"/>
      <c r="S365" s="219"/>
      <c r="T365" s="219"/>
      <c r="U365" s="219"/>
      <c r="V365" s="219"/>
      <c r="W365" s="219"/>
      <c r="X365" s="219"/>
      <c r="Y365" s="219"/>
      <c r="Z365" s="219"/>
      <c r="AA365" s="219"/>
      <c r="AB365" s="219"/>
      <c r="AC365" s="219"/>
      <c r="AD365" s="219"/>
      <c r="AE365" s="219"/>
      <c r="AF365" s="219"/>
      <c r="AG365" s="219"/>
      <c r="AH365" s="219"/>
      <c r="AI365" s="219"/>
      <c r="AJ365" s="219"/>
      <c r="AK365" s="219"/>
      <c r="AL365" s="219"/>
      <c r="AM365" s="219"/>
      <c r="AN365" s="219"/>
      <c r="AO365" s="219"/>
      <c r="AP365" s="219"/>
      <c r="AQ365" s="219"/>
      <c r="AR365" s="219"/>
      <c r="AS365" s="219"/>
      <c r="AT365" s="219"/>
      <c r="AU365" s="219"/>
      <c r="AV365" s="219"/>
      <c r="AW365" s="219"/>
      <c r="AX365" s="219"/>
      <c r="AY365" s="219"/>
      <c r="AZ365" s="219"/>
      <c r="BA365" s="219"/>
      <c r="BB365" s="219"/>
      <c r="BC365" s="219"/>
      <c r="BD365" s="219"/>
      <c r="BE365" s="219"/>
      <c r="BF365" s="219"/>
      <c r="BG365" s="219"/>
      <c r="BH365" s="219"/>
      <c r="BI365" s="219"/>
      <c r="BJ365" s="219"/>
      <c r="BK365" s="219"/>
      <c r="BL365" s="219"/>
      <c r="BM365" s="219"/>
      <c r="BN365" s="219"/>
      <c r="BO365" s="219"/>
      <c r="BP365" s="219"/>
      <c r="BQ365" s="219"/>
      <c r="BR365" s="219"/>
      <c r="BS365" s="219"/>
      <c r="BT365" s="219"/>
      <c r="BU365" s="219"/>
      <c r="BV365" s="219"/>
      <c r="BW365" s="219"/>
      <c r="BX365" s="219"/>
      <c r="BY365" s="219"/>
      <c r="BZ365" s="219"/>
      <c r="CA365" s="219"/>
      <c r="CB365" s="219"/>
      <c r="CC365" s="219"/>
      <c r="CD365" s="219"/>
      <c r="CE365" s="219"/>
      <c r="CF365" s="219"/>
      <c r="CG365" s="219"/>
      <c r="CH365" s="219"/>
      <c r="CI365" s="219"/>
      <c r="CJ365" s="219"/>
      <c r="CK365" s="219"/>
      <c r="CL365" s="219"/>
      <c r="CM365" s="219"/>
      <c r="CN365" s="219"/>
      <c r="CO365" s="219"/>
      <c r="CP365" s="219"/>
      <c r="CQ365" s="219"/>
      <c r="CR365" s="219"/>
      <c r="CS365" s="219"/>
      <c r="CT365" s="219"/>
      <c r="CU365" s="219"/>
      <c r="CV365" s="219"/>
      <c r="CW365" s="219"/>
      <c r="CX365" s="219"/>
      <c r="CY365" s="219"/>
      <c r="CZ365" s="219"/>
      <c r="DA365" s="219"/>
      <c r="DB365" s="219"/>
      <c r="DC365" s="219"/>
      <c r="DD365" s="219"/>
      <c r="DE365" s="219"/>
      <c r="DF365" s="219"/>
      <c r="DG365" s="219"/>
      <c r="DH365" s="219"/>
      <c r="DI365" s="219"/>
      <c r="DJ365" s="219"/>
      <c r="DK365" s="219"/>
      <c r="DL365" s="219"/>
      <c r="DM365" s="219"/>
      <c r="DN365" s="219"/>
      <c r="DO365" s="219"/>
      <c r="DP365" s="219"/>
      <c r="DQ365" s="219"/>
      <c r="DR365" s="219"/>
      <c r="DS365" s="219"/>
      <c r="DT365" s="219"/>
      <c r="DU365" s="219"/>
      <c r="DV365" s="219"/>
      <c r="DW365" s="219"/>
      <c r="DX365" s="219"/>
      <c r="DY365" s="219"/>
      <c r="DZ365" s="219"/>
      <c r="EA365" s="219"/>
      <c r="EB365" s="219"/>
      <c r="EC365" s="219"/>
      <c r="ED365" s="219"/>
      <c r="EE365" s="219"/>
      <c r="EF365" s="219"/>
      <c r="EG365" s="219"/>
      <c r="EH365" s="219"/>
      <c r="EI365" s="219"/>
      <c r="EJ365" s="219"/>
      <c r="EK365" s="219"/>
      <c r="EL365" s="219"/>
      <c r="EM365" s="219"/>
      <c r="EN365" s="219"/>
      <c r="EO365" s="219"/>
      <c r="EP365" s="219"/>
      <c r="EQ365" s="219"/>
      <c r="ER365" s="219"/>
      <c r="ES365" s="219"/>
      <c r="ET365" s="219"/>
      <c r="EU365" s="219"/>
      <c r="EV365" s="219"/>
      <c r="EW365" s="219"/>
      <c r="EX365" s="219"/>
      <c r="EY365" s="219"/>
      <c r="EZ365" s="219"/>
      <c r="FA365" s="219"/>
      <c r="FB365" s="219"/>
      <c r="FC365" s="219"/>
      <c r="FD365" s="219"/>
      <c r="FE365" s="219"/>
      <c r="FF365" s="219"/>
      <c r="FG365" s="219"/>
      <c r="FH365" s="219"/>
      <c r="FI365" s="219"/>
      <c r="FJ365" s="219"/>
      <c r="FK365" s="219"/>
      <c r="FL365" s="219"/>
      <c r="FM365" s="219"/>
      <c r="FN365" s="219"/>
      <c r="FO365" s="219"/>
      <c r="FP365" s="219"/>
      <c r="FQ365" s="219"/>
      <c r="FR365" s="219"/>
      <c r="FS365" s="219"/>
      <c r="FT365" s="219"/>
      <c r="FU365" s="219"/>
      <c r="FV365" s="219"/>
      <c r="FW365" s="219"/>
      <c r="FX365" s="219"/>
      <c r="FY365" s="219"/>
      <c r="FZ365" s="219"/>
      <c r="GA365" s="219"/>
      <c r="GB365" s="219"/>
      <c r="GC365" s="219"/>
      <c r="GD365" s="219"/>
      <c r="GE365" s="219"/>
      <c r="GF365" s="219"/>
      <c r="GG365" s="219"/>
      <c r="GH365" s="219"/>
      <c r="GI365" s="219"/>
      <c r="GJ365" s="219"/>
      <c r="GK365" s="219"/>
      <c r="GL365" s="219"/>
      <c r="GM365" s="219"/>
      <c r="GN365" s="219"/>
      <c r="GO365" s="219"/>
      <c r="GP365" s="219"/>
      <c r="GQ365" s="219"/>
      <c r="GR365" s="219"/>
      <c r="GS365" s="219"/>
      <c r="GT365" s="219"/>
      <c r="GU365" s="219"/>
      <c r="GV365" s="219"/>
      <c r="GW365" s="219"/>
      <c r="GX365" s="219"/>
      <c r="GY365" s="219"/>
      <c r="GZ365" s="219"/>
      <c r="HA365" s="219"/>
      <c r="HB365" s="219"/>
      <c r="HC365" s="219"/>
      <c r="HD365" s="219"/>
      <c r="HE365" s="219"/>
      <c r="HF365" s="219"/>
      <c r="HG365" s="219"/>
      <c r="HH365" s="219"/>
      <c r="HI365" s="219"/>
      <c r="HJ365" s="219"/>
      <c r="HK365" s="219"/>
      <c r="HL365" s="219"/>
    </row>
    <row r="366" spans="1:220" s="251" customFormat="1">
      <c r="A366" s="219"/>
      <c r="B366" s="219"/>
      <c r="C366" s="219"/>
      <c r="D366" s="219"/>
      <c r="E366" s="219"/>
      <c r="F366" s="219"/>
      <c r="G366" s="261"/>
      <c r="H366" s="262"/>
      <c r="I366" s="262"/>
      <c r="J366" s="216"/>
      <c r="K366" s="219"/>
      <c r="L366" s="219"/>
      <c r="M366" s="219"/>
      <c r="N366" s="219"/>
      <c r="O366" s="219"/>
      <c r="P366" s="219"/>
      <c r="Q366" s="219"/>
      <c r="R366" s="219"/>
      <c r="S366" s="219"/>
      <c r="T366" s="219"/>
      <c r="U366" s="219"/>
      <c r="V366" s="219"/>
      <c r="W366" s="219"/>
      <c r="X366" s="219"/>
      <c r="Y366" s="219"/>
      <c r="Z366" s="219"/>
      <c r="AA366" s="219"/>
      <c r="AB366" s="219"/>
      <c r="AC366" s="219"/>
      <c r="AD366" s="219"/>
      <c r="AE366" s="219"/>
      <c r="AF366" s="219"/>
      <c r="AG366" s="219"/>
      <c r="AH366" s="219"/>
      <c r="AI366" s="219"/>
      <c r="AJ366" s="219"/>
      <c r="AK366" s="219"/>
      <c r="AL366" s="219"/>
      <c r="AM366" s="219"/>
      <c r="AN366" s="219"/>
      <c r="AO366" s="219"/>
      <c r="AP366" s="219"/>
      <c r="AQ366" s="219"/>
      <c r="AR366" s="219"/>
      <c r="AS366" s="219"/>
      <c r="AT366" s="219"/>
      <c r="AU366" s="219"/>
      <c r="AV366" s="219"/>
      <c r="AW366" s="219"/>
      <c r="AX366" s="219"/>
      <c r="AY366" s="219"/>
      <c r="AZ366" s="219"/>
      <c r="BA366" s="219"/>
      <c r="BB366" s="219"/>
      <c r="BC366" s="219"/>
      <c r="BD366" s="219"/>
      <c r="BE366" s="219"/>
      <c r="BF366" s="219"/>
      <c r="BG366" s="219"/>
      <c r="BH366" s="219"/>
      <c r="BI366" s="219"/>
      <c r="BJ366" s="219"/>
      <c r="BK366" s="219"/>
      <c r="BL366" s="219"/>
      <c r="BM366" s="219"/>
      <c r="BN366" s="219"/>
      <c r="BO366" s="219"/>
      <c r="BP366" s="219"/>
      <c r="BQ366" s="219"/>
      <c r="BR366" s="219"/>
      <c r="BS366" s="219"/>
      <c r="BT366" s="219"/>
      <c r="BU366" s="219"/>
      <c r="BV366" s="219"/>
      <c r="BW366" s="219"/>
      <c r="BX366" s="219"/>
      <c r="BY366" s="219"/>
      <c r="BZ366" s="219"/>
      <c r="CA366" s="219"/>
      <c r="CB366" s="219"/>
      <c r="CC366" s="219"/>
      <c r="CD366" s="219"/>
      <c r="CE366" s="219"/>
      <c r="CF366" s="219"/>
      <c r="CG366" s="219"/>
      <c r="CH366" s="219"/>
      <c r="CI366" s="219"/>
      <c r="CJ366" s="219"/>
      <c r="CK366" s="219"/>
      <c r="CL366" s="219"/>
      <c r="CM366" s="219"/>
      <c r="CN366" s="219"/>
      <c r="CO366" s="219"/>
      <c r="CP366" s="219"/>
      <c r="CQ366" s="219"/>
      <c r="CR366" s="219"/>
      <c r="CS366" s="219"/>
      <c r="CT366" s="219"/>
      <c r="CU366" s="219"/>
      <c r="CV366" s="219"/>
      <c r="CW366" s="219"/>
      <c r="CX366" s="219"/>
      <c r="CY366" s="219"/>
      <c r="CZ366" s="219"/>
      <c r="DA366" s="219"/>
      <c r="DB366" s="219"/>
      <c r="DC366" s="219"/>
      <c r="DD366" s="219"/>
      <c r="DE366" s="219"/>
      <c r="DF366" s="219"/>
      <c r="DG366" s="219"/>
      <c r="DH366" s="219"/>
      <c r="DI366" s="219"/>
      <c r="DJ366" s="219"/>
      <c r="DK366" s="219"/>
      <c r="DL366" s="219"/>
      <c r="DM366" s="219"/>
      <c r="DN366" s="219"/>
      <c r="DO366" s="219"/>
      <c r="DP366" s="219"/>
      <c r="DQ366" s="219"/>
      <c r="DR366" s="219"/>
      <c r="DS366" s="219"/>
      <c r="DT366" s="219"/>
      <c r="DU366" s="219"/>
      <c r="DV366" s="219"/>
      <c r="DW366" s="219"/>
      <c r="DX366" s="219"/>
      <c r="DY366" s="219"/>
      <c r="DZ366" s="219"/>
      <c r="EA366" s="219"/>
      <c r="EB366" s="219"/>
      <c r="EC366" s="219"/>
      <c r="ED366" s="219"/>
      <c r="EE366" s="219"/>
      <c r="EF366" s="219"/>
      <c r="EG366" s="219"/>
      <c r="EH366" s="219"/>
      <c r="EI366" s="219"/>
      <c r="EJ366" s="219"/>
      <c r="EK366" s="219"/>
      <c r="EL366" s="219"/>
      <c r="EM366" s="219"/>
      <c r="EN366" s="219"/>
      <c r="EO366" s="219"/>
      <c r="EP366" s="219"/>
      <c r="EQ366" s="219"/>
      <c r="ER366" s="219"/>
      <c r="ES366" s="219"/>
      <c r="ET366" s="219"/>
      <c r="EU366" s="219"/>
      <c r="EV366" s="219"/>
      <c r="EW366" s="219"/>
      <c r="EX366" s="219"/>
      <c r="EY366" s="219"/>
      <c r="EZ366" s="219"/>
      <c r="FA366" s="219"/>
      <c r="FB366" s="219"/>
      <c r="FC366" s="219"/>
      <c r="FD366" s="219"/>
      <c r="FE366" s="219"/>
      <c r="FF366" s="219"/>
      <c r="FG366" s="219"/>
      <c r="FH366" s="219"/>
      <c r="FI366" s="219"/>
      <c r="FJ366" s="219"/>
      <c r="FK366" s="219"/>
      <c r="FL366" s="219"/>
      <c r="FM366" s="219"/>
      <c r="FN366" s="219"/>
      <c r="FO366" s="219"/>
      <c r="FP366" s="219"/>
      <c r="FQ366" s="219"/>
      <c r="FR366" s="219"/>
      <c r="FS366" s="219"/>
      <c r="FT366" s="219"/>
      <c r="FU366" s="219"/>
      <c r="FV366" s="219"/>
      <c r="FW366" s="219"/>
      <c r="FX366" s="219"/>
      <c r="FY366" s="219"/>
      <c r="FZ366" s="219"/>
      <c r="GA366" s="219"/>
      <c r="GB366" s="219"/>
      <c r="GC366" s="219"/>
      <c r="GD366" s="219"/>
      <c r="GE366" s="219"/>
      <c r="GF366" s="219"/>
      <c r="GG366" s="219"/>
      <c r="GH366" s="219"/>
      <c r="GI366" s="219"/>
      <c r="GJ366" s="219"/>
      <c r="GK366" s="219"/>
      <c r="GL366" s="219"/>
      <c r="GM366" s="219"/>
      <c r="GN366" s="219"/>
      <c r="GO366" s="219"/>
      <c r="GP366" s="219"/>
      <c r="GQ366" s="219"/>
      <c r="GR366" s="219"/>
      <c r="GS366" s="219"/>
      <c r="GT366" s="219"/>
      <c r="GU366" s="219"/>
      <c r="GV366" s="219"/>
      <c r="GW366" s="219"/>
      <c r="GX366" s="219"/>
      <c r="GY366" s="219"/>
      <c r="GZ366" s="219"/>
      <c r="HA366" s="219"/>
      <c r="HB366" s="219"/>
      <c r="HC366" s="219"/>
      <c r="HD366" s="219"/>
      <c r="HE366" s="219"/>
      <c r="HF366" s="219"/>
      <c r="HG366" s="219"/>
      <c r="HH366" s="219"/>
      <c r="HI366" s="219"/>
      <c r="HJ366" s="219"/>
      <c r="HK366" s="219"/>
      <c r="HL366" s="219"/>
    </row>
    <row r="367" spans="1:220" s="251" customFormat="1">
      <c r="A367" s="219"/>
      <c r="B367" s="219"/>
      <c r="C367" s="219"/>
      <c r="D367" s="219"/>
      <c r="E367" s="219"/>
      <c r="F367" s="219"/>
      <c r="G367" s="261"/>
      <c r="H367" s="262"/>
      <c r="I367" s="262"/>
      <c r="J367" s="216"/>
      <c r="K367" s="219"/>
      <c r="L367" s="219"/>
      <c r="M367" s="219"/>
      <c r="N367" s="219"/>
      <c r="O367" s="219"/>
      <c r="P367" s="219"/>
      <c r="Q367" s="219"/>
      <c r="R367" s="219"/>
      <c r="S367" s="219"/>
      <c r="T367" s="219"/>
      <c r="U367" s="219"/>
      <c r="V367" s="219"/>
      <c r="W367" s="219"/>
      <c r="X367" s="219"/>
      <c r="Y367" s="219"/>
      <c r="Z367" s="219"/>
      <c r="AA367" s="219"/>
      <c r="AB367" s="219"/>
      <c r="AC367" s="219"/>
      <c r="AD367" s="219"/>
      <c r="AE367" s="219"/>
      <c r="AF367" s="219"/>
      <c r="AG367" s="219"/>
      <c r="AH367" s="219"/>
      <c r="AI367" s="219"/>
      <c r="AJ367" s="219"/>
      <c r="AK367" s="219"/>
      <c r="AL367" s="219"/>
      <c r="AM367" s="219"/>
      <c r="AN367" s="219"/>
      <c r="AO367" s="219"/>
      <c r="AP367" s="219"/>
      <c r="AQ367" s="219"/>
      <c r="AR367" s="219"/>
      <c r="AS367" s="219"/>
      <c r="AT367" s="219"/>
      <c r="AU367" s="219"/>
      <c r="AV367" s="219"/>
      <c r="AW367" s="219"/>
      <c r="AX367" s="219"/>
      <c r="AY367" s="219"/>
      <c r="AZ367" s="219"/>
      <c r="BA367" s="219"/>
      <c r="BB367" s="219"/>
      <c r="BC367" s="219"/>
      <c r="BD367" s="219"/>
      <c r="BE367" s="219"/>
      <c r="BF367" s="219"/>
      <c r="BG367" s="219"/>
      <c r="BH367" s="219"/>
      <c r="BI367" s="219"/>
      <c r="BJ367" s="219"/>
      <c r="BK367" s="219"/>
      <c r="BL367" s="219"/>
      <c r="BM367" s="219"/>
      <c r="BN367" s="219"/>
      <c r="BO367" s="219"/>
      <c r="BP367" s="219"/>
      <c r="BQ367" s="219"/>
      <c r="BR367" s="219"/>
      <c r="BS367" s="219"/>
      <c r="BT367" s="219"/>
      <c r="BU367" s="219"/>
      <c r="BV367" s="219"/>
      <c r="BW367" s="219"/>
      <c r="BX367" s="219"/>
      <c r="BY367" s="219"/>
      <c r="BZ367" s="219"/>
      <c r="CA367" s="219"/>
      <c r="CB367" s="219"/>
      <c r="CC367" s="219"/>
      <c r="CD367" s="219"/>
      <c r="CE367" s="219"/>
      <c r="CF367" s="219"/>
      <c r="CG367" s="219"/>
      <c r="CH367" s="219"/>
      <c r="CI367" s="219"/>
      <c r="CJ367" s="219"/>
      <c r="CK367" s="219"/>
      <c r="CL367" s="219"/>
      <c r="CM367" s="219"/>
      <c r="CN367" s="219"/>
      <c r="CO367" s="219"/>
      <c r="CP367" s="219"/>
      <c r="CQ367" s="219"/>
      <c r="CR367" s="219"/>
      <c r="CS367" s="219"/>
      <c r="CT367" s="219"/>
      <c r="CU367" s="219"/>
      <c r="CV367" s="219"/>
      <c r="CW367" s="219"/>
      <c r="CX367" s="219"/>
      <c r="CY367" s="219"/>
      <c r="CZ367" s="219"/>
      <c r="DA367" s="219"/>
      <c r="DB367" s="219"/>
      <c r="DC367" s="219"/>
      <c r="DD367" s="219"/>
      <c r="DE367" s="219"/>
      <c r="DF367" s="219"/>
      <c r="DG367" s="219"/>
      <c r="DH367" s="219"/>
      <c r="DI367" s="219"/>
      <c r="DJ367" s="219"/>
      <c r="DK367" s="219"/>
      <c r="DL367" s="219"/>
      <c r="DM367" s="219"/>
      <c r="DN367" s="219"/>
      <c r="DO367" s="219"/>
      <c r="DP367" s="219"/>
      <c r="DQ367" s="219"/>
      <c r="DR367" s="219"/>
      <c r="DS367" s="219"/>
      <c r="DT367" s="219"/>
      <c r="DU367" s="219"/>
      <c r="DV367" s="219"/>
      <c r="DW367" s="219"/>
      <c r="DX367" s="219"/>
      <c r="DY367" s="219"/>
      <c r="DZ367" s="219"/>
      <c r="EA367" s="219"/>
      <c r="EB367" s="219"/>
      <c r="EC367" s="219"/>
      <c r="ED367" s="219"/>
      <c r="EE367" s="219"/>
      <c r="EF367" s="219"/>
      <c r="EG367" s="219"/>
      <c r="EH367" s="219"/>
      <c r="EI367" s="219"/>
      <c r="EJ367" s="219"/>
      <c r="EK367" s="219"/>
      <c r="EL367" s="219"/>
      <c r="EM367" s="219"/>
      <c r="EN367" s="219"/>
      <c r="EO367" s="219"/>
      <c r="EP367" s="219"/>
      <c r="EQ367" s="219"/>
      <c r="ER367" s="219"/>
      <c r="ES367" s="219"/>
      <c r="ET367" s="219"/>
      <c r="EU367" s="219"/>
      <c r="EV367" s="219"/>
      <c r="EW367" s="219"/>
      <c r="EX367" s="219"/>
      <c r="EY367" s="219"/>
      <c r="EZ367" s="219"/>
      <c r="FA367" s="219"/>
      <c r="FB367" s="219"/>
      <c r="FC367" s="219"/>
      <c r="FD367" s="219"/>
      <c r="FE367" s="219"/>
      <c r="FF367" s="219"/>
      <c r="FG367" s="219"/>
      <c r="FH367" s="219"/>
      <c r="FI367" s="219"/>
      <c r="FJ367" s="219"/>
      <c r="FK367" s="219"/>
      <c r="FL367" s="219"/>
      <c r="FM367" s="219"/>
      <c r="FN367" s="219"/>
      <c r="FO367" s="219"/>
      <c r="FP367" s="219"/>
      <c r="FQ367" s="219"/>
      <c r="FR367" s="219"/>
      <c r="FS367" s="219"/>
      <c r="FT367" s="219"/>
      <c r="FU367" s="219"/>
      <c r="FV367" s="219"/>
      <c r="FW367" s="219"/>
      <c r="FX367" s="219"/>
      <c r="FY367" s="219"/>
      <c r="FZ367" s="219"/>
      <c r="GA367" s="219"/>
      <c r="GB367" s="219"/>
      <c r="GC367" s="219"/>
      <c r="GD367" s="219"/>
      <c r="GE367" s="219"/>
      <c r="GF367" s="219"/>
      <c r="GG367" s="219"/>
      <c r="GH367" s="219"/>
      <c r="GI367" s="219"/>
      <c r="GJ367" s="219"/>
      <c r="GK367" s="219"/>
      <c r="GL367" s="219"/>
      <c r="GM367" s="219"/>
      <c r="GN367" s="219"/>
      <c r="GO367" s="219"/>
      <c r="GP367" s="219"/>
      <c r="GQ367" s="219"/>
      <c r="GR367" s="219"/>
      <c r="GS367" s="219"/>
      <c r="GT367" s="219"/>
      <c r="GU367" s="219"/>
      <c r="GV367" s="219"/>
      <c r="GW367" s="219"/>
      <c r="GX367" s="219"/>
      <c r="GY367" s="219"/>
      <c r="GZ367" s="219"/>
      <c r="HA367" s="219"/>
      <c r="HB367" s="219"/>
      <c r="HC367" s="219"/>
      <c r="HD367" s="219"/>
      <c r="HE367" s="219"/>
      <c r="HF367" s="219"/>
      <c r="HG367" s="219"/>
      <c r="HH367" s="219"/>
      <c r="HI367" s="219"/>
      <c r="HJ367" s="219"/>
      <c r="HK367" s="219"/>
      <c r="HL367" s="219"/>
    </row>
    <row r="368" spans="1:220" s="251" customFormat="1">
      <c r="A368" s="219"/>
      <c r="B368" s="219"/>
      <c r="C368" s="219"/>
      <c r="D368" s="219"/>
      <c r="E368" s="219"/>
      <c r="F368" s="219"/>
      <c r="G368" s="261"/>
      <c r="H368" s="262"/>
      <c r="I368" s="262"/>
      <c r="J368" s="216"/>
      <c r="K368" s="219"/>
      <c r="L368" s="219"/>
      <c r="M368" s="219"/>
      <c r="N368" s="219"/>
      <c r="O368" s="219"/>
      <c r="P368" s="219"/>
      <c r="Q368" s="219"/>
      <c r="R368" s="219"/>
      <c r="S368" s="219"/>
      <c r="T368" s="219"/>
      <c r="U368" s="219"/>
      <c r="V368" s="219"/>
      <c r="W368" s="219"/>
      <c r="X368" s="219"/>
      <c r="Y368" s="219"/>
      <c r="Z368" s="219"/>
      <c r="AA368" s="219"/>
      <c r="AB368" s="219"/>
      <c r="AC368" s="219"/>
      <c r="AD368" s="219"/>
      <c r="AE368" s="219"/>
      <c r="AF368" s="219"/>
      <c r="AG368" s="219"/>
      <c r="AH368" s="219"/>
      <c r="AI368" s="219"/>
      <c r="AJ368" s="219"/>
      <c r="AK368" s="219"/>
      <c r="AL368" s="219"/>
      <c r="AM368" s="219"/>
      <c r="AN368" s="219"/>
      <c r="AO368" s="219"/>
      <c r="AP368" s="219"/>
      <c r="AQ368" s="219"/>
      <c r="AR368" s="219"/>
      <c r="AS368" s="219"/>
      <c r="AT368" s="219"/>
      <c r="AU368" s="219"/>
      <c r="AV368" s="219"/>
      <c r="AW368" s="219"/>
      <c r="AX368" s="219"/>
      <c r="AY368" s="219"/>
      <c r="AZ368" s="219"/>
      <c r="BA368" s="219"/>
      <c r="BB368" s="219"/>
      <c r="BC368" s="219"/>
      <c r="BD368" s="219"/>
      <c r="BE368" s="219"/>
      <c r="BF368" s="219"/>
      <c r="BG368" s="219"/>
      <c r="BH368" s="219"/>
      <c r="BI368" s="219"/>
      <c r="BJ368" s="219"/>
      <c r="BK368" s="219"/>
      <c r="BL368" s="219"/>
      <c r="BM368" s="219"/>
      <c r="BN368" s="219"/>
      <c r="BO368" s="219"/>
      <c r="BP368" s="219"/>
      <c r="BQ368" s="219"/>
      <c r="BR368" s="219"/>
      <c r="BS368" s="219"/>
      <c r="BT368" s="219"/>
      <c r="BU368" s="219"/>
      <c r="BV368" s="219"/>
      <c r="BW368" s="219"/>
      <c r="BX368" s="219"/>
      <c r="BY368" s="219"/>
      <c r="BZ368" s="219"/>
      <c r="CA368" s="219"/>
      <c r="CB368" s="219"/>
      <c r="CC368" s="219"/>
      <c r="CD368" s="219"/>
      <c r="CE368" s="219"/>
      <c r="CF368" s="219"/>
      <c r="CG368" s="219"/>
      <c r="CH368" s="219"/>
      <c r="CI368" s="219"/>
      <c r="CJ368" s="219"/>
      <c r="CK368" s="219"/>
      <c r="CL368" s="219"/>
      <c r="CM368" s="219"/>
      <c r="CN368" s="219"/>
      <c r="CO368" s="219"/>
      <c r="CP368" s="219"/>
      <c r="CQ368" s="219"/>
      <c r="CR368" s="219"/>
      <c r="CS368" s="219"/>
      <c r="CT368" s="219"/>
      <c r="CU368" s="219"/>
      <c r="CV368" s="219"/>
      <c r="CW368" s="219"/>
      <c r="CX368" s="219"/>
      <c r="CY368" s="219"/>
      <c r="CZ368" s="219"/>
      <c r="DA368" s="219"/>
      <c r="DB368" s="219"/>
      <c r="DC368" s="219"/>
      <c r="DD368" s="219"/>
      <c r="DE368" s="219"/>
      <c r="DF368" s="219"/>
      <c r="DG368" s="219"/>
      <c r="DH368" s="219"/>
      <c r="DI368" s="219"/>
      <c r="DJ368" s="219"/>
      <c r="DK368" s="219"/>
      <c r="DL368" s="219"/>
      <c r="DM368" s="219"/>
      <c r="DN368" s="219"/>
      <c r="DO368" s="219"/>
      <c r="DP368" s="219"/>
      <c r="DQ368" s="219"/>
      <c r="DR368" s="219"/>
      <c r="DS368" s="219"/>
      <c r="DT368" s="219"/>
      <c r="DU368" s="219"/>
      <c r="DV368" s="219"/>
      <c r="DW368" s="219"/>
      <c r="DX368" s="219"/>
      <c r="DY368" s="219"/>
      <c r="DZ368" s="219"/>
      <c r="EA368" s="219"/>
      <c r="EB368" s="219"/>
      <c r="EC368" s="219"/>
      <c r="ED368" s="219"/>
      <c r="EE368" s="219"/>
      <c r="EF368" s="219"/>
      <c r="EG368" s="219"/>
      <c r="EH368" s="219"/>
      <c r="EI368" s="219"/>
      <c r="EJ368" s="219"/>
      <c r="EK368" s="219"/>
      <c r="EL368" s="219"/>
      <c r="EM368" s="219"/>
      <c r="EN368" s="219"/>
      <c r="EO368" s="219"/>
      <c r="EP368" s="219"/>
      <c r="EQ368" s="219"/>
      <c r="ER368" s="219"/>
      <c r="ES368" s="219"/>
      <c r="ET368" s="219"/>
      <c r="EU368" s="219"/>
      <c r="EV368" s="219"/>
      <c r="EW368" s="219"/>
      <c r="EX368" s="219"/>
      <c r="EY368" s="219"/>
      <c r="EZ368" s="219"/>
      <c r="FA368" s="219"/>
      <c r="FB368" s="219"/>
      <c r="FC368" s="219"/>
      <c r="FD368" s="219"/>
      <c r="FE368" s="219"/>
      <c r="FF368" s="219"/>
      <c r="FG368" s="219"/>
      <c r="FH368" s="219"/>
      <c r="FI368" s="219"/>
      <c r="FJ368" s="219"/>
      <c r="FK368" s="219"/>
      <c r="FL368" s="219"/>
      <c r="FM368" s="219"/>
      <c r="FN368" s="219"/>
      <c r="FO368" s="219"/>
      <c r="FP368" s="219"/>
      <c r="FQ368" s="219"/>
      <c r="FR368" s="219"/>
      <c r="FS368" s="219"/>
      <c r="FT368" s="219"/>
      <c r="FU368" s="219"/>
      <c r="FV368" s="219"/>
      <c r="FW368" s="219"/>
      <c r="FX368" s="219"/>
      <c r="FY368" s="219"/>
      <c r="FZ368" s="219"/>
      <c r="GA368" s="219"/>
      <c r="GB368" s="219"/>
      <c r="GC368" s="219"/>
      <c r="GD368" s="219"/>
      <c r="GE368" s="219"/>
      <c r="GF368" s="219"/>
      <c r="GG368" s="219"/>
      <c r="GH368" s="219"/>
      <c r="GI368" s="219"/>
      <c r="GJ368" s="219"/>
      <c r="GK368" s="219"/>
      <c r="GL368" s="219"/>
      <c r="GM368" s="219"/>
      <c r="GN368" s="219"/>
      <c r="GO368" s="219"/>
      <c r="GP368" s="219"/>
      <c r="GQ368" s="219"/>
      <c r="GR368" s="219"/>
      <c r="GS368" s="219"/>
      <c r="GT368" s="219"/>
      <c r="GU368" s="219"/>
      <c r="GV368" s="219"/>
      <c r="GW368" s="219"/>
      <c r="GX368" s="219"/>
      <c r="GY368" s="219"/>
      <c r="GZ368" s="219"/>
      <c r="HA368" s="219"/>
      <c r="HB368" s="219"/>
      <c r="HC368" s="219"/>
      <c r="HD368" s="219"/>
      <c r="HE368" s="219"/>
      <c r="HF368" s="219"/>
      <c r="HG368" s="219"/>
      <c r="HH368" s="219"/>
      <c r="HI368" s="219"/>
      <c r="HJ368" s="219"/>
      <c r="HK368" s="219"/>
      <c r="HL368" s="219"/>
    </row>
    <row r="369" spans="1:220" s="251" customFormat="1">
      <c r="A369" s="219"/>
      <c r="B369" s="219"/>
      <c r="C369" s="219"/>
      <c r="D369" s="219"/>
      <c r="E369" s="219"/>
      <c r="F369" s="219"/>
      <c r="G369" s="261"/>
      <c r="H369" s="262"/>
      <c r="I369" s="262"/>
      <c r="J369" s="216"/>
      <c r="K369" s="219"/>
      <c r="L369" s="219"/>
      <c r="M369" s="219"/>
      <c r="N369" s="219"/>
      <c r="O369" s="219"/>
      <c r="P369" s="219"/>
      <c r="Q369" s="219"/>
      <c r="R369" s="219"/>
      <c r="S369" s="219"/>
      <c r="T369" s="219"/>
      <c r="U369" s="219"/>
      <c r="V369" s="219"/>
      <c r="W369" s="219"/>
      <c r="X369" s="219"/>
      <c r="Y369" s="219"/>
      <c r="Z369" s="219"/>
      <c r="AA369" s="219"/>
      <c r="AB369" s="219"/>
      <c r="AC369" s="219"/>
      <c r="AD369" s="219"/>
      <c r="AE369" s="219"/>
      <c r="AF369" s="219"/>
      <c r="AG369" s="219"/>
      <c r="AH369" s="219"/>
      <c r="AI369" s="219"/>
      <c r="AJ369" s="219"/>
      <c r="AK369" s="219"/>
      <c r="AL369" s="219"/>
      <c r="AM369" s="219"/>
      <c r="AN369" s="219"/>
      <c r="AO369" s="219"/>
      <c r="AP369" s="219"/>
      <c r="AQ369" s="219"/>
      <c r="AR369" s="219"/>
      <c r="AS369" s="219"/>
      <c r="AT369" s="219"/>
      <c r="AU369" s="219"/>
      <c r="AV369" s="219"/>
      <c r="AW369" s="219"/>
      <c r="AX369" s="219"/>
      <c r="AY369" s="219"/>
      <c r="AZ369" s="219"/>
      <c r="BA369" s="219"/>
      <c r="BB369" s="219"/>
      <c r="BC369" s="219"/>
      <c r="BD369" s="219"/>
      <c r="BE369" s="219"/>
      <c r="BF369" s="219"/>
      <c r="BG369" s="219"/>
      <c r="BH369" s="219"/>
      <c r="BI369" s="219"/>
      <c r="BJ369" s="219"/>
      <c r="BK369" s="219"/>
      <c r="BL369" s="219"/>
      <c r="BM369" s="219"/>
      <c r="BN369" s="219"/>
      <c r="BO369" s="219"/>
      <c r="BP369" s="219"/>
      <c r="BQ369" s="219"/>
      <c r="BR369" s="219"/>
      <c r="BS369" s="219"/>
      <c r="BT369" s="219"/>
      <c r="BU369" s="219"/>
      <c r="BV369" s="219"/>
      <c r="BW369" s="219"/>
      <c r="BX369" s="219"/>
      <c r="BY369" s="219"/>
      <c r="BZ369" s="219"/>
      <c r="CA369" s="219"/>
      <c r="CB369" s="219"/>
      <c r="CC369" s="219"/>
      <c r="CD369" s="219"/>
      <c r="CE369" s="219"/>
      <c r="CF369" s="219"/>
      <c r="CG369" s="219"/>
      <c r="CH369" s="219"/>
      <c r="CI369" s="219"/>
      <c r="CJ369" s="219"/>
      <c r="CK369" s="219"/>
      <c r="CL369" s="219"/>
      <c r="CM369" s="219"/>
      <c r="CN369" s="219"/>
      <c r="CO369" s="219"/>
      <c r="CP369" s="219"/>
      <c r="CQ369" s="219"/>
      <c r="CR369" s="219"/>
      <c r="CS369" s="219"/>
      <c r="CT369" s="219"/>
      <c r="CU369" s="219"/>
      <c r="CV369" s="219"/>
      <c r="CW369" s="219"/>
      <c r="CX369" s="219"/>
      <c r="CY369" s="219"/>
      <c r="CZ369" s="219"/>
      <c r="DA369" s="219"/>
      <c r="DB369" s="219"/>
      <c r="DC369" s="219"/>
      <c r="DD369" s="219"/>
      <c r="DE369" s="219"/>
      <c r="DF369" s="219"/>
      <c r="DG369" s="219"/>
      <c r="DH369" s="219"/>
      <c r="DI369" s="219"/>
      <c r="DJ369" s="219"/>
      <c r="DK369" s="219"/>
      <c r="DL369" s="219"/>
      <c r="DM369" s="219"/>
      <c r="DN369" s="219"/>
      <c r="DO369" s="219"/>
      <c r="DP369" s="219"/>
      <c r="DQ369" s="219"/>
      <c r="DR369" s="219"/>
      <c r="DS369" s="219"/>
      <c r="DT369" s="219"/>
      <c r="DU369" s="219"/>
      <c r="DV369" s="219"/>
      <c r="DW369" s="219"/>
      <c r="DX369" s="219"/>
      <c r="DY369" s="219"/>
      <c r="DZ369" s="219"/>
      <c r="EA369" s="219"/>
      <c r="EB369" s="219"/>
      <c r="EC369" s="219"/>
      <c r="ED369" s="219"/>
      <c r="EE369" s="219"/>
      <c r="EF369" s="219"/>
      <c r="EG369" s="219"/>
      <c r="EH369" s="219"/>
      <c r="EI369" s="219"/>
      <c r="EJ369" s="219"/>
      <c r="EK369" s="219"/>
      <c r="EL369" s="219"/>
      <c r="EM369" s="219"/>
      <c r="EN369" s="219"/>
      <c r="EO369" s="219"/>
      <c r="EP369" s="219"/>
      <c r="EQ369" s="219"/>
      <c r="ER369" s="219"/>
      <c r="ES369" s="219"/>
      <c r="ET369" s="219"/>
      <c r="EU369" s="219"/>
      <c r="EV369" s="219"/>
      <c r="EW369" s="219"/>
      <c r="EX369" s="219"/>
      <c r="EY369" s="219"/>
      <c r="EZ369" s="219"/>
      <c r="FA369" s="219"/>
      <c r="FB369" s="219"/>
      <c r="FC369" s="219"/>
      <c r="FD369" s="219"/>
      <c r="FE369" s="219"/>
      <c r="FF369" s="219"/>
      <c r="FG369" s="219"/>
      <c r="FH369" s="219"/>
      <c r="FI369" s="219"/>
      <c r="FJ369" s="219"/>
      <c r="FK369" s="219"/>
      <c r="FL369" s="219"/>
      <c r="FM369" s="219"/>
      <c r="FN369" s="219"/>
      <c r="FO369" s="219"/>
      <c r="FP369" s="219"/>
      <c r="FQ369" s="219"/>
      <c r="FR369" s="219"/>
      <c r="FS369" s="219"/>
      <c r="FT369" s="219"/>
      <c r="FU369" s="219"/>
      <c r="FV369" s="219"/>
      <c r="FW369" s="219"/>
      <c r="FX369" s="219"/>
      <c r="FY369" s="219"/>
      <c r="FZ369" s="219"/>
      <c r="GA369" s="219"/>
      <c r="GB369" s="219"/>
      <c r="GC369" s="219"/>
      <c r="GD369" s="219"/>
      <c r="GE369" s="219"/>
      <c r="GF369" s="219"/>
      <c r="GG369" s="219"/>
      <c r="GH369" s="219"/>
      <c r="GI369" s="219"/>
      <c r="GJ369" s="219"/>
      <c r="GK369" s="219"/>
      <c r="GL369" s="219"/>
      <c r="GM369" s="219"/>
      <c r="GN369" s="219"/>
      <c r="GO369" s="219"/>
      <c r="GP369" s="219"/>
      <c r="GQ369" s="219"/>
      <c r="GR369" s="219"/>
      <c r="GS369" s="219"/>
      <c r="GT369" s="219"/>
      <c r="GU369" s="219"/>
      <c r="GV369" s="219"/>
      <c r="GW369" s="219"/>
      <c r="GX369" s="219"/>
      <c r="GY369" s="219"/>
      <c r="GZ369" s="219"/>
      <c r="HA369" s="219"/>
      <c r="HB369" s="219"/>
      <c r="HC369" s="219"/>
      <c r="HD369" s="219"/>
      <c r="HE369" s="219"/>
      <c r="HF369" s="219"/>
      <c r="HG369" s="219"/>
      <c r="HH369" s="219"/>
      <c r="HI369" s="219"/>
      <c r="HJ369" s="219"/>
      <c r="HK369" s="219"/>
      <c r="HL369" s="219"/>
    </row>
    <row r="370" spans="1:220" s="251" customFormat="1">
      <c r="A370" s="219"/>
      <c r="B370" s="219"/>
      <c r="C370" s="219"/>
      <c r="D370" s="219"/>
      <c r="E370" s="219"/>
      <c r="F370" s="219"/>
      <c r="G370" s="261"/>
      <c r="H370" s="262"/>
      <c r="I370" s="262"/>
      <c r="J370" s="216"/>
      <c r="K370" s="219"/>
      <c r="L370" s="219"/>
      <c r="M370" s="219"/>
      <c r="N370" s="219"/>
      <c r="O370" s="219"/>
      <c r="P370" s="219"/>
      <c r="Q370" s="219"/>
      <c r="R370" s="219"/>
      <c r="S370" s="219"/>
      <c r="T370" s="219"/>
      <c r="U370" s="219"/>
      <c r="V370" s="219"/>
      <c r="W370" s="219"/>
      <c r="X370" s="219"/>
      <c r="Y370" s="219"/>
      <c r="Z370" s="219"/>
      <c r="AA370" s="219"/>
      <c r="AB370" s="219"/>
      <c r="AC370" s="219"/>
      <c r="AD370" s="219"/>
      <c r="AE370" s="219"/>
      <c r="AF370" s="219"/>
      <c r="AG370" s="219"/>
      <c r="AH370" s="219"/>
      <c r="AI370" s="219"/>
      <c r="AJ370" s="219"/>
      <c r="AK370" s="219"/>
      <c r="AL370" s="219"/>
      <c r="AM370" s="219"/>
      <c r="AN370" s="219"/>
      <c r="AO370" s="219"/>
      <c r="AP370" s="219"/>
      <c r="AQ370" s="219"/>
      <c r="AR370" s="219"/>
      <c r="AS370" s="219"/>
      <c r="AT370" s="219"/>
      <c r="AU370" s="219"/>
      <c r="AV370" s="219"/>
      <c r="AW370" s="219"/>
      <c r="AX370" s="219"/>
      <c r="AY370" s="219"/>
      <c r="AZ370" s="219"/>
      <c r="BA370" s="219"/>
      <c r="BB370" s="219"/>
      <c r="BC370" s="219"/>
      <c r="BD370" s="219"/>
      <c r="BE370" s="219"/>
      <c r="BF370" s="219"/>
      <c r="BG370" s="219"/>
      <c r="BH370" s="219"/>
      <c r="BI370" s="219"/>
      <c r="BJ370" s="219"/>
      <c r="BK370" s="219"/>
      <c r="BL370" s="219"/>
      <c r="BM370" s="219"/>
      <c r="BN370" s="219"/>
      <c r="BO370" s="219"/>
      <c r="BP370" s="219"/>
      <c r="BQ370" s="219"/>
      <c r="BR370" s="219"/>
      <c r="BS370" s="219"/>
      <c r="BT370" s="219"/>
      <c r="BU370" s="219"/>
      <c r="BV370" s="219"/>
      <c r="BW370" s="219"/>
      <c r="BX370" s="219"/>
      <c r="BY370" s="219"/>
      <c r="BZ370" s="219"/>
      <c r="CA370" s="219"/>
      <c r="CB370" s="219"/>
      <c r="CC370" s="219"/>
      <c r="CD370" s="219"/>
      <c r="CE370" s="219"/>
      <c r="CF370" s="219"/>
      <c r="CG370" s="219"/>
      <c r="CH370" s="219"/>
      <c r="CI370" s="219"/>
      <c r="CJ370" s="219"/>
      <c r="CK370" s="219"/>
      <c r="CL370" s="219"/>
      <c r="CM370" s="219"/>
      <c r="CN370" s="219"/>
      <c r="CO370" s="219"/>
      <c r="CP370" s="219"/>
      <c r="CQ370" s="219"/>
      <c r="CR370" s="219"/>
      <c r="CS370" s="219"/>
      <c r="CT370" s="219"/>
      <c r="CU370" s="219"/>
      <c r="CV370" s="219"/>
      <c r="CW370" s="219"/>
      <c r="CX370" s="219"/>
      <c r="CY370" s="219"/>
      <c r="CZ370" s="219"/>
      <c r="DA370" s="219"/>
      <c r="DB370" s="219"/>
      <c r="DC370" s="219"/>
      <c r="DD370" s="219"/>
      <c r="DE370" s="219"/>
      <c r="DF370" s="219"/>
      <c r="DG370" s="219"/>
      <c r="DH370" s="219"/>
      <c r="DI370" s="219"/>
      <c r="DJ370" s="219"/>
      <c r="DK370" s="219"/>
      <c r="DL370" s="219"/>
      <c r="DM370" s="219"/>
      <c r="DN370" s="219"/>
      <c r="DO370" s="219"/>
      <c r="DP370" s="219"/>
      <c r="DQ370" s="219"/>
      <c r="DR370" s="219"/>
      <c r="DS370" s="219"/>
      <c r="DT370" s="219"/>
      <c r="DU370" s="219"/>
      <c r="DV370" s="219"/>
      <c r="DW370" s="219"/>
      <c r="DX370" s="219"/>
      <c r="DY370" s="219"/>
      <c r="DZ370" s="219"/>
      <c r="EA370" s="219"/>
      <c r="EB370" s="219"/>
      <c r="EC370" s="219"/>
      <c r="ED370" s="219"/>
      <c r="EE370" s="219"/>
      <c r="EF370" s="219"/>
      <c r="EG370" s="219"/>
      <c r="EH370" s="219"/>
      <c r="EI370" s="219"/>
      <c r="EJ370" s="219"/>
      <c r="EK370" s="219"/>
      <c r="EL370" s="219"/>
      <c r="EM370" s="219"/>
      <c r="EN370" s="219"/>
      <c r="EO370" s="219"/>
      <c r="EP370" s="219"/>
      <c r="EQ370" s="219"/>
      <c r="ER370" s="219"/>
      <c r="ES370" s="219"/>
      <c r="ET370" s="219"/>
      <c r="EU370" s="219"/>
      <c r="EV370" s="219"/>
      <c r="EW370" s="219"/>
      <c r="EX370" s="219"/>
      <c r="EY370" s="219"/>
      <c r="EZ370" s="219"/>
      <c r="FA370" s="219"/>
      <c r="FB370" s="219"/>
      <c r="FC370" s="219"/>
      <c r="FD370" s="219"/>
      <c r="FE370" s="219"/>
      <c r="FF370" s="219"/>
      <c r="FG370" s="219"/>
      <c r="FH370" s="219"/>
      <c r="FI370" s="219"/>
      <c r="FJ370" s="219"/>
      <c r="FK370" s="219"/>
      <c r="FL370" s="219"/>
      <c r="FM370" s="219"/>
      <c r="FN370" s="219"/>
      <c r="FO370" s="219"/>
      <c r="FP370" s="219"/>
      <c r="FQ370" s="219"/>
      <c r="FR370" s="219"/>
      <c r="FS370" s="219"/>
      <c r="FT370" s="219"/>
      <c r="FU370" s="219"/>
      <c r="FV370" s="219"/>
      <c r="FW370" s="219"/>
      <c r="FX370" s="219"/>
      <c r="FY370" s="219"/>
      <c r="FZ370" s="219"/>
      <c r="GA370" s="219"/>
      <c r="GB370" s="219"/>
      <c r="GC370" s="219"/>
      <c r="GD370" s="219"/>
      <c r="GE370" s="219"/>
      <c r="GF370" s="219"/>
      <c r="GG370" s="219"/>
      <c r="GH370" s="219"/>
      <c r="GI370" s="219"/>
      <c r="GJ370" s="219"/>
      <c r="GK370" s="219"/>
      <c r="GL370" s="219"/>
      <c r="GM370" s="219"/>
      <c r="GN370" s="219"/>
      <c r="GO370" s="219"/>
      <c r="GP370" s="219"/>
      <c r="GQ370" s="219"/>
      <c r="GR370" s="219"/>
      <c r="GS370" s="219"/>
      <c r="GT370" s="219"/>
      <c r="GU370" s="219"/>
      <c r="GV370" s="219"/>
      <c r="GW370" s="219"/>
      <c r="GX370" s="219"/>
      <c r="GY370" s="219"/>
      <c r="GZ370" s="219"/>
      <c r="HA370" s="219"/>
      <c r="HB370" s="219"/>
      <c r="HC370" s="219"/>
      <c r="HD370" s="219"/>
      <c r="HE370" s="219"/>
      <c r="HF370" s="219"/>
      <c r="HG370" s="219"/>
      <c r="HH370" s="219"/>
      <c r="HI370" s="219"/>
      <c r="HJ370" s="219"/>
      <c r="HK370" s="219"/>
      <c r="HL370" s="219"/>
    </row>
    <row r="371" spans="1:220" s="251" customFormat="1">
      <c r="A371" s="219"/>
      <c r="B371" s="219"/>
      <c r="C371" s="219"/>
      <c r="D371" s="219"/>
      <c r="E371" s="219"/>
      <c r="F371" s="219"/>
      <c r="G371" s="261"/>
      <c r="H371" s="262"/>
      <c r="I371" s="262"/>
      <c r="J371" s="216"/>
      <c r="K371" s="219"/>
      <c r="L371" s="219"/>
      <c r="M371" s="219"/>
      <c r="N371" s="219"/>
      <c r="O371" s="219"/>
      <c r="P371" s="219"/>
      <c r="Q371" s="219"/>
      <c r="R371" s="219"/>
      <c r="S371" s="219"/>
      <c r="T371" s="219"/>
      <c r="U371" s="219"/>
      <c r="V371" s="219"/>
      <c r="W371" s="219"/>
      <c r="X371" s="219"/>
      <c r="Y371" s="219"/>
      <c r="Z371" s="219"/>
      <c r="AA371" s="219"/>
      <c r="AB371" s="219"/>
      <c r="AC371" s="219"/>
      <c r="AD371" s="219"/>
      <c r="AE371" s="219"/>
      <c r="AF371" s="219"/>
      <c r="AG371" s="219"/>
      <c r="AH371" s="219"/>
      <c r="AI371" s="219"/>
      <c r="AJ371" s="219"/>
      <c r="AK371" s="219"/>
      <c r="AL371" s="219"/>
      <c r="AM371" s="219"/>
      <c r="AN371" s="219"/>
      <c r="AO371" s="219"/>
      <c r="AP371" s="219"/>
      <c r="AQ371" s="219"/>
      <c r="AR371" s="219"/>
      <c r="AS371" s="219"/>
      <c r="AT371" s="219"/>
      <c r="AU371" s="219"/>
      <c r="AV371" s="219"/>
      <c r="AW371" s="219"/>
      <c r="AX371" s="219"/>
      <c r="AY371" s="219"/>
      <c r="AZ371" s="219"/>
      <c r="BA371" s="219"/>
      <c r="BB371" s="219"/>
      <c r="BC371" s="219"/>
      <c r="BD371" s="219"/>
      <c r="BE371" s="219"/>
      <c r="BF371" s="219"/>
      <c r="BG371" s="219"/>
      <c r="BH371" s="219"/>
      <c r="BI371" s="219"/>
      <c r="BJ371" s="219"/>
      <c r="BK371" s="219"/>
      <c r="BL371" s="219"/>
      <c r="BM371" s="219"/>
      <c r="BN371" s="219"/>
      <c r="BO371" s="219"/>
      <c r="BP371" s="219"/>
      <c r="BQ371" s="219"/>
      <c r="BR371" s="219"/>
      <c r="BS371" s="219"/>
      <c r="BT371" s="219"/>
      <c r="BU371" s="219"/>
      <c r="BV371" s="219"/>
      <c r="BW371" s="219"/>
      <c r="BX371" s="219"/>
      <c r="BY371" s="219"/>
      <c r="BZ371" s="219"/>
      <c r="CA371" s="219"/>
      <c r="CB371" s="219"/>
      <c r="CC371" s="219"/>
      <c r="CD371" s="219"/>
      <c r="CE371" s="219"/>
      <c r="CF371" s="219"/>
      <c r="CG371" s="219"/>
      <c r="CH371" s="219"/>
      <c r="CI371" s="219"/>
      <c r="CJ371" s="219"/>
      <c r="CK371" s="219"/>
      <c r="CL371" s="219"/>
      <c r="CM371" s="219"/>
      <c r="CN371" s="219"/>
      <c r="CO371" s="219"/>
      <c r="CP371" s="219"/>
      <c r="CQ371" s="219"/>
      <c r="CR371" s="219"/>
      <c r="CS371" s="219"/>
      <c r="CT371" s="219"/>
      <c r="CU371" s="219"/>
      <c r="CV371" s="219"/>
      <c r="CW371" s="219"/>
      <c r="CX371" s="219"/>
      <c r="CY371" s="219"/>
      <c r="CZ371" s="219"/>
      <c r="DA371" s="219"/>
      <c r="DB371" s="219"/>
      <c r="DC371" s="219"/>
      <c r="DD371" s="219"/>
      <c r="DE371" s="219"/>
      <c r="DF371" s="219"/>
      <c r="DG371" s="219"/>
      <c r="DH371" s="219"/>
      <c r="DI371" s="219"/>
      <c r="DJ371" s="219"/>
      <c r="DK371" s="219"/>
      <c r="DL371" s="219"/>
      <c r="DM371" s="219"/>
      <c r="DN371" s="219"/>
      <c r="DO371" s="219"/>
      <c r="DP371" s="219"/>
      <c r="DQ371" s="219"/>
      <c r="DR371" s="219"/>
      <c r="DS371" s="219"/>
      <c r="DT371" s="219"/>
      <c r="DU371" s="219"/>
      <c r="DV371" s="219"/>
      <c r="DW371" s="219"/>
      <c r="DX371" s="219"/>
      <c r="DY371" s="219"/>
      <c r="DZ371" s="219"/>
      <c r="EA371" s="219"/>
      <c r="EB371" s="219"/>
      <c r="EC371" s="219"/>
      <c r="ED371" s="219"/>
      <c r="EE371" s="219"/>
      <c r="EF371" s="219"/>
      <c r="EG371" s="219"/>
      <c r="EH371" s="219"/>
      <c r="EI371" s="219"/>
      <c r="EJ371" s="219"/>
      <c r="EK371" s="219"/>
      <c r="EL371" s="219"/>
      <c r="EM371" s="219"/>
      <c r="EN371" s="219"/>
      <c r="EO371" s="219"/>
      <c r="EP371" s="219"/>
      <c r="EQ371" s="219"/>
      <c r="ER371" s="219"/>
      <c r="ES371" s="219"/>
      <c r="ET371" s="219"/>
      <c r="EU371" s="219"/>
      <c r="EV371" s="219"/>
      <c r="EW371" s="219"/>
      <c r="EX371" s="219"/>
      <c r="EY371" s="219"/>
      <c r="EZ371" s="219"/>
      <c r="FA371" s="219"/>
      <c r="FB371" s="219"/>
      <c r="FC371" s="219"/>
      <c r="FD371" s="219"/>
      <c r="FE371" s="219"/>
      <c r="FF371" s="219"/>
      <c r="FG371" s="219"/>
      <c r="FH371" s="219"/>
      <c r="FI371" s="219"/>
      <c r="FJ371" s="219"/>
      <c r="FK371" s="219"/>
      <c r="FL371" s="219"/>
      <c r="FM371" s="219"/>
      <c r="FN371" s="219"/>
      <c r="FO371" s="219"/>
      <c r="FP371" s="219"/>
      <c r="FQ371" s="219"/>
      <c r="FR371" s="219"/>
      <c r="FS371" s="219"/>
      <c r="FT371" s="219"/>
      <c r="FU371" s="219"/>
      <c r="FV371" s="219"/>
      <c r="FW371" s="219"/>
      <c r="FX371" s="219"/>
      <c r="FY371" s="219"/>
      <c r="FZ371" s="219"/>
      <c r="GA371" s="219"/>
      <c r="GB371" s="219"/>
      <c r="GC371" s="219"/>
      <c r="GD371" s="219"/>
      <c r="GE371" s="219"/>
      <c r="GF371" s="219"/>
      <c r="GG371" s="219"/>
      <c r="GH371" s="219"/>
      <c r="GI371" s="219"/>
      <c r="GJ371" s="219"/>
      <c r="GK371" s="219"/>
      <c r="GL371" s="219"/>
      <c r="GM371" s="219"/>
      <c r="GN371" s="219"/>
      <c r="GO371" s="219"/>
      <c r="GP371" s="219"/>
      <c r="GQ371" s="219"/>
      <c r="GR371" s="219"/>
      <c r="GS371" s="219"/>
      <c r="GT371" s="219"/>
      <c r="GU371" s="219"/>
      <c r="GV371" s="219"/>
      <c r="GW371" s="219"/>
      <c r="GX371" s="219"/>
      <c r="GY371" s="219"/>
      <c r="GZ371" s="219"/>
      <c r="HA371" s="219"/>
      <c r="HB371" s="219"/>
      <c r="HC371" s="219"/>
      <c r="HD371" s="219"/>
      <c r="HE371" s="219"/>
      <c r="HF371" s="219"/>
      <c r="HG371" s="219"/>
      <c r="HH371" s="219"/>
      <c r="HI371" s="219"/>
      <c r="HJ371" s="219"/>
      <c r="HK371" s="219"/>
      <c r="HL371" s="219"/>
    </row>
    <row r="372" spans="1:220" s="251" customFormat="1">
      <c r="A372" s="219"/>
      <c r="B372" s="219"/>
      <c r="C372" s="219"/>
      <c r="D372" s="219"/>
      <c r="E372" s="219"/>
      <c r="F372" s="219"/>
      <c r="G372" s="261"/>
      <c r="H372" s="262"/>
      <c r="I372" s="262"/>
      <c r="J372" s="216"/>
      <c r="K372" s="219"/>
      <c r="L372" s="219"/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  <c r="AE372" s="219"/>
      <c r="AF372" s="219"/>
      <c r="AG372" s="219"/>
      <c r="AH372" s="219"/>
      <c r="AI372" s="219"/>
      <c r="AJ372" s="219"/>
      <c r="AK372" s="219"/>
      <c r="AL372" s="219"/>
      <c r="AM372" s="219"/>
      <c r="AN372" s="219"/>
      <c r="AO372" s="219"/>
      <c r="AP372" s="219"/>
      <c r="AQ372" s="219"/>
      <c r="AR372" s="219"/>
      <c r="AS372" s="219"/>
      <c r="AT372" s="219"/>
      <c r="AU372" s="219"/>
      <c r="AV372" s="219"/>
      <c r="AW372" s="219"/>
      <c r="AX372" s="219"/>
      <c r="AY372" s="219"/>
      <c r="AZ372" s="219"/>
      <c r="BA372" s="219"/>
      <c r="BB372" s="219"/>
      <c r="BC372" s="219"/>
      <c r="BD372" s="219"/>
      <c r="BE372" s="219"/>
      <c r="BF372" s="219"/>
      <c r="BG372" s="219"/>
      <c r="BH372" s="219"/>
      <c r="BI372" s="219"/>
      <c r="BJ372" s="219"/>
      <c r="BK372" s="219"/>
      <c r="BL372" s="219"/>
      <c r="BM372" s="219"/>
      <c r="BN372" s="219"/>
      <c r="BO372" s="219"/>
      <c r="BP372" s="219"/>
      <c r="BQ372" s="219"/>
      <c r="BR372" s="219"/>
      <c r="BS372" s="219"/>
      <c r="BT372" s="219"/>
      <c r="BU372" s="219"/>
      <c r="BV372" s="219"/>
      <c r="BW372" s="219"/>
      <c r="BX372" s="219"/>
      <c r="BY372" s="219"/>
      <c r="BZ372" s="219"/>
      <c r="CA372" s="219"/>
      <c r="CB372" s="219"/>
      <c r="CC372" s="219"/>
      <c r="CD372" s="219"/>
      <c r="CE372" s="219"/>
      <c r="CF372" s="219"/>
      <c r="CG372" s="219"/>
      <c r="CH372" s="219"/>
      <c r="CI372" s="219"/>
      <c r="CJ372" s="219"/>
      <c r="CK372" s="219"/>
      <c r="CL372" s="219"/>
      <c r="CM372" s="219"/>
      <c r="CN372" s="219"/>
      <c r="CO372" s="219"/>
      <c r="CP372" s="219"/>
      <c r="CQ372" s="219"/>
      <c r="CR372" s="219"/>
      <c r="CS372" s="219"/>
      <c r="CT372" s="219"/>
      <c r="CU372" s="219"/>
      <c r="CV372" s="219"/>
      <c r="CW372" s="219"/>
      <c r="CX372" s="219"/>
      <c r="CY372" s="219"/>
      <c r="CZ372" s="219"/>
      <c r="DA372" s="219"/>
      <c r="DB372" s="219"/>
      <c r="DC372" s="219"/>
      <c r="DD372" s="219"/>
      <c r="DE372" s="219"/>
      <c r="DF372" s="219"/>
      <c r="DG372" s="219"/>
      <c r="DH372" s="219"/>
      <c r="DI372" s="219"/>
      <c r="DJ372" s="219"/>
      <c r="DK372" s="219"/>
      <c r="DL372" s="219"/>
      <c r="DM372" s="219"/>
      <c r="DN372" s="219"/>
      <c r="DO372" s="219"/>
      <c r="DP372" s="219"/>
      <c r="DQ372" s="219"/>
      <c r="DR372" s="219"/>
      <c r="DS372" s="219"/>
      <c r="DT372" s="219"/>
      <c r="DU372" s="219"/>
      <c r="DV372" s="219"/>
      <c r="DW372" s="219"/>
      <c r="DX372" s="219"/>
      <c r="DY372" s="219"/>
      <c r="DZ372" s="219"/>
      <c r="EA372" s="219"/>
      <c r="EB372" s="219"/>
      <c r="EC372" s="219"/>
      <c r="ED372" s="219"/>
      <c r="EE372" s="219"/>
      <c r="EF372" s="219"/>
      <c r="EG372" s="219"/>
      <c r="EH372" s="219"/>
      <c r="EI372" s="219"/>
      <c r="EJ372" s="219"/>
      <c r="EK372" s="219"/>
      <c r="EL372" s="219"/>
      <c r="EM372" s="219"/>
      <c r="EN372" s="219"/>
      <c r="EO372" s="219"/>
      <c r="EP372" s="219"/>
      <c r="EQ372" s="219"/>
      <c r="ER372" s="219"/>
      <c r="ES372" s="219"/>
      <c r="ET372" s="219"/>
      <c r="EU372" s="219"/>
      <c r="EV372" s="219"/>
      <c r="EW372" s="219"/>
      <c r="EX372" s="219"/>
      <c r="EY372" s="219"/>
      <c r="EZ372" s="219"/>
      <c r="FA372" s="219"/>
      <c r="FB372" s="219"/>
      <c r="FC372" s="219"/>
      <c r="FD372" s="219"/>
      <c r="FE372" s="219"/>
      <c r="FF372" s="219"/>
      <c r="FG372" s="219"/>
      <c r="FH372" s="219"/>
      <c r="FI372" s="219"/>
      <c r="FJ372" s="219"/>
      <c r="FK372" s="219"/>
      <c r="FL372" s="219"/>
      <c r="FM372" s="219"/>
      <c r="FN372" s="219"/>
      <c r="FO372" s="219"/>
      <c r="FP372" s="219"/>
      <c r="FQ372" s="219"/>
      <c r="FR372" s="219"/>
      <c r="FS372" s="219"/>
      <c r="FT372" s="219"/>
      <c r="FU372" s="219"/>
      <c r="FV372" s="219"/>
      <c r="FW372" s="219"/>
      <c r="FX372" s="219"/>
      <c r="FY372" s="219"/>
      <c r="FZ372" s="219"/>
      <c r="GA372" s="219"/>
      <c r="GB372" s="219"/>
      <c r="GC372" s="219"/>
      <c r="GD372" s="219"/>
      <c r="GE372" s="219"/>
      <c r="GF372" s="219"/>
      <c r="GG372" s="219"/>
      <c r="GH372" s="219"/>
      <c r="GI372" s="219"/>
      <c r="GJ372" s="219"/>
      <c r="GK372" s="219"/>
      <c r="GL372" s="219"/>
      <c r="GM372" s="219"/>
      <c r="GN372" s="219"/>
      <c r="GO372" s="219"/>
      <c r="GP372" s="219"/>
      <c r="GQ372" s="219"/>
      <c r="GR372" s="219"/>
      <c r="GS372" s="219"/>
      <c r="GT372" s="219"/>
      <c r="GU372" s="219"/>
      <c r="GV372" s="219"/>
      <c r="GW372" s="219"/>
      <c r="GX372" s="219"/>
      <c r="GY372" s="219"/>
      <c r="GZ372" s="219"/>
      <c r="HA372" s="219"/>
      <c r="HB372" s="219"/>
      <c r="HC372" s="219"/>
      <c r="HD372" s="219"/>
      <c r="HE372" s="219"/>
      <c r="HF372" s="219"/>
      <c r="HG372" s="219"/>
      <c r="HH372" s="219"/>
      <c r="HI372" s="219"/>
      <c r="HJ372" s="219"/>
      <c r="HK372" s="219"/>
      <c r="HL372" s="219"/>
    </row>
    <row r="373" spans="1:220" s="251" customFormat="1">
      <c r="A373" s="219"/>
      <c r="B373" s="219"/>
      <c r="C373" s="219"/>
      <c r="D373" s="219"/>
      <c r="E373" s="219"/>
      <c r="F373" s="219"/>
      <c r="G373" s="261"/>
      <c r="H373" s="262"/>
      <c r="I373" s="262"/>
      <c r="J373" s="216"/>
      <c r="K373" s="219"/>
      <c r="L373" s="219"/>
      <c r="M373" s="219"/>
      <c r="N373" s="219"/>
      <c r="O373" s="219"/>
      <c r="P373" s="219"/>
      <c r="Q373" s="219"/>
      <c r="R373" s="219"/>
      <c r="S373" s="219"/>
      <c r="T373" s="219"/>
      <c r="U373" s="219"/>
      <c r="V373" s="219"/>
      <c r="W373" s="219"/>
      <c r="X373" s="219"/>
      <c r="Y373" s="219"/>
      <c r="Z373" s="219"/>
      <c r="AA373" s="219"/>
      <c r="AB373" s="219"/>
      <c r="AC373" s="219"/>
      <c r="AD373" s="219"/>
      <c r="AE373" s="219"/>
      <c r="AF373" s="219"/>
      <c r="AG373" s="219"/>
      <c r="AH373" s="219"/>
      <c r="AI373" s="219"/>
      <c r="AJ373" s="219"/>
      <c r="AK373" s="219"/>
      <c r="AL373" s="219"/>
      <c r="AM373" s="219"/>
      <c r="AN373" s="219"/>
      <c r="AO373" s="219"/>
      <c r="AP373" s="219"/>
      <c r="AQ373" s="219"/>
      <c r="AR373" s="219"/>
      <c r="AS373" s="219"/>
      <c r="AT373" s="219"/>
      <c r="AU373" s="219"/>
      <c r="AV373" s="219"/>
      <c r="AW373" s="219"/>
      <c r="AX373" s="219"/>
      <c r="AY373" s="219"/>
      <c r="AZ373" s="219"/>
      <c r="BA373" s="219"/>
      <c r="BB373" s="219"/>
      <c r="BC373" s="219"/>
      <c r="BD373" s="219"/>
      <c r="BE373" s="219"/>
      <c r="BF373" s="219"/>
      <c r="BG373" s="219"/>
      <c r="BH373" s="219"/>
      <c r="BI373" s="219"/>
      <c r="BJ373" s="219"/>
      <c r="BK373" s="219"/>
      <c r="BL373" s="219"/>
      <c r="BM373" s="219"/>
      <c r="BN373" s="219"/>
      <c r="BO373" s="219"/>
      <c r="BP373" s="219"/>
      <c r="BQ373" s="219"/>
      <c r="BR373" s="219"/>
      <c r="BS373" s="219"/>
      <c r="BT373" s="219"/>
      <c r="BU373" s="219"/>
      <c r="BV373" s="219"/>
      <c r="BW373" s="219"/>
      <c r="BX373" s="219"/>
      <c r="BY373" s="219"/>
      <c r="BZ373" s="219"/>
      <c r="CA373" s="219"/>
      <c r="CB373" s="219"/>
      <c r="CC373" s="219"/>
      <c r="CD373" s="219"/>
      <c r="CE373" s="219"/>
      <c r="CF373" s="219"/>
      <c r="CG373" s="219"/>
      <c r="CH373" s="219"/>
      <c r="CI373" s="219"/>
      <c r="CJ373" s="219"/>
      <c r="CK373" s="219"/>
      <c r="CL373" s="219"/>
      <c r="CM373" s="219"/>
      <c r="CN373" s="219"/>
      <c r="CO373" s="219"/>
      <c r="CP373" s="219"/>
      <c r="CQ373" s="219"/>
      <c r="CR373" s="219"/>
      <c r="CS373" s="219"/>
      <c r="CT373" s="219"/>
      <c r="CU373" s="219"/>
      <c r="CV373" s="219"/>
      <c r="CW373" s="219"/>
      <c r="CX373" s="219"/>
      <c r="CY373" s="219"/>
      <c r="CZ373" s="219"/>
      <c r="DA373" s="219"/>
      <c r="DB373" s="219"/>
      <c r="DC373" s="219"/>
      <c r="DD373" s="219"/>
      <c r="DE373" s="219"/>
      <c r="DF373" s="219"/>
      <c r="DG373" s="219"/>
      <c r="DH373" s="219"/>
      <c r="DI373" s="219"/>
      <c r="DJ373" s="219"/>
      <c r="DK373" s="219"/>
      <c r="DL373" s="219"/>
      <c r="DM373" s="219"/>
      <c r="DN373" s="219"/>
      <c r="DO373" s="219"/>
      <c r="DP373" s="219"/>
      <c r="DQ373" s="219"/>
      <c r="DR373" s="219"/>
      <c r="DS373" s="219"/>
      <c r="DT373" s="219"/>
      <c r="DU373" s="219"/>
      <c r="DV373" s="219"/>
      <c r="DW373" s="219"/>
      <c r="DX373" s="219"/>
      <c r="DY373" s="219"/>
      <c r="DZ373" s="219"/>
      <c r="EA373" s="219"/>
      <c r="EB373" s="219"/>
      <c r="EC373" s="219"/>
      <c r="ED373" s="219"/>
      <c r="EE373" s="219"/>
      <c r="EF373" s="219"/>
      <c r="EG373" s="219"/>
      <c r="EH373" s="219"/>
      <c r="EI373" s="219"/>
      <c r="EJ373" s="219"/>
      <c r="EK373" s="219"/>
      <c r="EL373" s="219"/>
      <c r="EM373" s="219"/>
      <c r="EN373" s="219"/>
      <c r="EO373" s="219"/>
      <c r="EP373" s="219"/>
      <c r="EQ373" s="219"/>
      <c r="ER373" s="219"/>
      <c r="ES373" s="219"/>
      <c r="ET373" s="219"/>
      <c r="EU373" s="219"/>
      <c r="EV373" s="219"/>
      <c r="EW373" s="219"/>
      <c r="EX373" s="219"/>
      <c r="EY373" s="219"/>
      <c r="EZ373" s="219"/>
      <c r="FA373" s="219"/>
      <c r="FB373" s="219"/>
      <c r="FC373" s="219"/>
      <c r="FD373" s="219"/>
      <c r="FE373" s="219"/>
      <c r="FF373" s="219"/>
      <c r="FG373" s="219"/>
      <c r="FH373" s="219"/>
      <c r="FI373" s="219"/>
      <c r="FJ373" s="219"/>
      <c r="FK373" s="219"/>
      <c r="FL373" s="219"/>
      <c r="FM373" s="219"/>
      <c r="FN373" s="219"/>
      <c r="FO373" s="219"/>
      <c r="FP373" s="219"/>
      <c r="FQ373" s="219"/>
      <c r="FR373" s="219"/>
      <c r="FS373" s="219"/>
      <c r="FT373" s="219"/>
      <c r="FU373" s="219"/>
      <c r="FV373" s="219"/>
      <c r="FW373" s="219"/>
      <c r="FX373" s="219"/>
      <c r="FY373" s="219"/>
      <c r="FZ373" s="219"/>
      <c r="GA373" s="219"/>
      <c r="GB373" s="219"/>
      <c r="GC373" s="219"/>
      <c r="GD373" s="219"/>
      <c r="GE373" s="219"/>
      <c r="GF373" s="219"/>
      <c r="GG373" s="219"/>
      <c r="GH373" s="219"/>
      <c r="GI373" s="219"/>
      <c r="GJ373" s="219"/>
      <c r="GK373" s="219"/>
      <c r="GL373" s="219"/>
      <c r="GM373" s="219"/>
      <c r="GN373" s="219"/>
      <c r="GO373" s="219"/>
      <c r="GP373" s="219"/>
      <c r="GQ373" s="219"/>
      <c r="GR373" s="219"/>
      <c r="GS373" s="219"/>
      <c r="GT373" s="219"/>
      <c r="GU373" s="219"/>
      <c r="GV373" s="219"/>
      <c r="GW373" s="219"/>
      <c r="GX373" s="219"/>
      <c r="GY373" s="219"/>
      <c r="GZ373" s="219"/>
      <c r="HA373" s="219"/>
      <c r="HB373" s="219"/>
      <c r="HC373" s="219"/>
      <c r="HD373" s="219"/>
      <c r="HE373" s="219"/>
      <c r="HF373" s="219"/>
      <c r="HG373" s="219"/>
      <c r="HH373" s="219"/>
      <c r="HI373" s="219"/>
      <c r="HJ373" s="219"/>
      <c r="HK373" s="219"/>
      <c r="HL373" s="219"/>
    </row>
    <row r="374" spans="1:220" s="251" customFormat="1">
      <c r="A374" s="219"/>
      <c r="B374" s="219"/>
      <c r="C374" s="219"/>
      <c r="D374" s="219"/>
      <c r="E374" s="219"/>
      <c r="F374" s="219"/>
      <c r="G374" s="261"/>
      <c r="H374" s="262"/>
      <c r="I374" s="262"/>
      <c r="J374" s="216"/>
      <c r="K374" s="219"/>
      <c r="L374" s="219"/>
      <c r="M374" s="219"/>
      <c r="N374" s="219"/>
      <c r="O374" s="219"/>
      <c r="P374" s="219"/>
      <c r="Q374" s="219"/>
      <c r="R374" s="219"/>
      <c r="S374" s="219"/>
      <c r="T374" s="219"/>
      <c r="U374" s="219"/>
      <c r="V374" s="219"/>
      <c r="W374" s="219"/>
      <c r="X374" s="219"/>
      <c r="Y374" s="219"/>
      <c r="Z374" s="219"/>
      <c r="AA374" s="219"/>
      <c r="AB374" s="219"/>
      <c r="AC374" s="219"/>
      <c r="AD374" s="219"/>
      <c r="AE374" s="219"/>
      <c r="AF374" s="219"/>
      <c r="AG374" s="219"/>
      <c r="AH374" s="219"/>
      <c r="AI374" s="219"/>
      <c r="AJ374" s="219"/>
      <c r="AK374" s="219"/>
      <c r="AL374" s="219"/>
      <c r="AM374" s="219"/>
      <c r="AN374" s="219"/>
      <c r="AO374" s="219"/>
      <c r="AP374" s="219"/>
      <c r="AQ374" s="219"/>
      <c r="AR374" s="219"/>
      <c r="AS374" s="219"/>
      <c r="AT374" s="219"/>
      <c r="AU374" s="219"/>
      <c r="AV374" s="219"/>
      <c r="AW374" s="219"/>
      <c r="AX374" s="219"/>
      <c r="AY374" s="219"/>
      <c r="AZ374" s="219"/>
      <c r="BA374" s="219"/>
      <c r="BB374" s="219"/>
      <c r="BC374" s="219"/>
      <c r="BD374" s="219"/>
      <c r="BE374" s="219"/>
      <c r="BF374" s="219"/>
      <c r="BG374" s="219"/>
      <c r="BH374" s="219"/>
      <c r="BI374" s="219"/>
      <c r="BJ374" s="219"/>
      <c r="BK374" s="219"/>
      <c r="BL374" s="219"/>
      <c r="BM374" s="219"/>
      <c r="BN374" s="219"/>
      <c r="BO374" s="219"/>
      <c r="BP374" s="219"/>
      <c r="BQ374" s="219"/>
      <c r="BR374" s="219"/>
      <c r="BS374" s="219"/>
      <c r="BT374" s="219"/>
      <c r="BU374" s="219"/>
      <c r="BV374" s="219"/>
      <c r="BW374" s="219"/>
      <c r="BX374" s="219"/>
      <c r="BY374" s="219"/>
      <c r="BZ374" s="219"/>
      <c r="CA374" s="219"/>
      <c r="CB374" s="219"/>
      <c r="CC374" s="219"/>
      <c r="CD374" s="219"/>
      <c r="CE374" s="219"/>
      <c r="CF374" s="219"/>
      <c r="CG374" s="219"/>
      <c r="CH374" s="219"/>
      <c r="CI374" s="219"/>
      <c r="CJ374" s="219"/>
      <c r="CK374" s="219"/>
      <c r="CL374" s="219"/>
      <c r="CM374" s="219"/>
      <c r="CN374" s="219"/>
      <c r="CO374" s="219"/>
      <c r="CP374" s="219"/>
      <c r="CQ374" s="219"/>
      <c r="CR374" s="219"/>
      <c r="CS374" s="219"/>
      <c r="CT374" s="219"/>
      <c r="CU374" s="219"/>
      <c r="CV374" s="219"/>
      <c r="CW374" s="219"/>
      <c r="CX374" s="219"/>
      <c r="CY374" s="219"/>
      <c r="CZ374" s="219"/>
      <c r="DA374" s="219"/>
      <c r="DB374" s="219"/>
      <c r="DC374" s="219"/>
      <c r="DD374" s="219"/>
      <c r="DE374" s="219"/>
      <c r="DF374" s="219"/>
      <c r="DG374" s="219"/>
      <c r="DH374" s="219"/>
      <c r="DI374" s="219"/>
      <c r="DJ374" s="219"/>
      <c r="DK374" s="219"/>
      <c r="DL374" s="219"/>
      <c r="DM374" s="219"/>
      <c r="DN374" s="219"/>
      <c r="DO374" s="219"/>
      <c r="DP374" s="219"/>
      <c r="DQ374" s="219"/>
      <c r="DR374" s="219"/>
      <c r="DS374" s="219"/>
      <c r="DT374" s="219"/>
      <c r="DU374" s="219"/>
      <c r="DV374" s="219"/>
      <c r="DW374" s="219"/>
      <c r="DX374" s="219"/>
      <c r="DY374" s="219"/>
      <c r="DZ374" s="219"/>
      <c r="EA374" s="219"/>
      <c r="EB374" s="219"/>
      <c r="EC374" s="219"/>
      <c r="ED374" s="219"/>
      <c r="EE374" s="219"/>
      <c r="EF374" s="219"/>
      <c r="EG374" s="219"/>
      <c r="EH374" s="219"/>
      <c r="EI374" s="219"/>
      <c r="EJ374" s="219"/>
      <c r="EK374" s="219"/>
      <c r="EL374" s="219"/>
      <c r="EM374" s="219"/>
      <c r="EN374" s="219"/>
      <c r="EO374" s="219"/>
      <c r="EP374" s="219"/>
      <c r="EQ374" s="219"/>
      <c r="ER374" s="219"/>
      <c r="ES374" s="219"/>
      <c r="ET374" s="219"/>
      <c r="EU374" s="219"/>
      <c r="EV374" s="219"/>
      <c r="EW374" s="219"/>
      <c r="EX374" s="219"/>
      <c r="EY374" s="219"/>
      <c r="EZ374" s="219"/>
      <c r="FA374" s="219"/>
      <c r="FB374" s="219"/>
      <c r="FC374" s="219"/>
      <c r="FD374" s="219"/>
      <c r="FE374" s="219"/>
      <c r="FF374" s="219"/>
      <c r="FG374" s="219"/>
      <c r="FH374" s="219"/>
      <c r="FI374" s="219"/>
      <c r="FJ374" s="219"/>
      <c r="FK374" s="219"/>
      <c r="FL374" s="219"/>
      <c r="FM374" s="219"/>
      <c r="FN374" s="219"/>
      <c r="FO374" s="219"/>
      <c r="FP374" s="219"/>
      <c r="FQ374" s="219"/>
      <c r="FR374" s="219"/>
      <c r="FS374" s="219"/>
      <c r="FT374" s="219"/>
      <c r="FU374" s="219"/>
      <c r="FV374" s="219"/>
      <c r="FW374" s="219"/>
      <c r="FX374" s="219"/>
      <c r="FY374" s="219"/>
      <c r="FZ374" s="219"/>
      <c r="GA374" s="219"/>
      <c r="GB374" s="219"/>
      <c r="GC374" s="219"/>
      <c r="GD374" s="219"/>
      <c r="GE374" s="219"/>
      <c r="GF374" s="219"/>
      <c r="GG374" s="219"/>
      <c r="GH374" s="219"/>
      <c r="GI374" s="219"/>
      <c r="GJ374" s="219"/>
      <c r="GK374" s="219"/>
      <c r="GL374" s="219"/>
      <c r="GM374" s="219"/>
      <c r="GN374" s="219"/>
      <c r="GO374" s="219"/>
      <c r="GP374" s="219"/>
      <c r="GQ374" s="219"/>
      <c r="GR374" s="219"/>
      <c r="GS374" s="219"/>
      <c r="GT374" s="219"/>
      <c r="GU374" s="219"/>
      <c r="GV374" s="219"/>
      <c r="GW374" s="219"/>
      <c r="GX374" s="219"/>
      <c r="GY374" s="219"/>
      <c r="GZ374" s="219"/>
      <c r="HA374" s="219"/>
      <c r="HB374" s="219"/>
      <c r="HC374" s="219"/>
      <c r="HD374" s="219"/>
      <c r="HE374" s="219"/>
      <c r="HF374" s="219"/>
      <c r="HG374" s="219"/>
      <c r="HH374" s="219"/>
      <c r="HI374" s="219"/>
      <c r="HJ374" s="219"/>
      <c r="HK374" s="219"/>
      <c r="HL374" s="219"/>
    </row>
    <row r="375" spans="1:220" s="251" customFormat="1">
      <c r="A375" s="219"/>
      <c r="B375" s="219"/>
      <c r="C375" s="219"/>
      <c r="D375" s="219"/>
      <c r="E375" s="219"/>
      <c r="F375" s="219"/>
      <c r="G375" s="261"/>
      <c r="H375" s="262"/>
      <c r="I375" s="262"/>
      <c r="J375" s="216"/>
      <c r="K375" s="219"/>
      <c r="L375" s="219"/>
      <c r="M375" s="219"/>
      <c r="N375" s="219"/>
      <c r="O375" s="219"/>
      <c r="P375" s="219"/>
      <c r="Q375" s="219"/>
      <c r="R375" s="219"/>
      <c r="S375" s="219"/>
      <c r="T375" s="219"/>
      <c r="U375" s="219"/>
      <c r="V375" s="219"/>
      <c r="W375" s="219"/>
      <c r="X375" s="219"/>
      <c r="Y375" s="219"/>
      <c r="Z375" s="219"/>
      <c r="AA375" s="219"/>
      <c r="AB375" s="219"/>
      <c r="AC375" s="219"/>
      <c r="AD375" s="219"/>
      <c r="AE375" s="219"/>
      <c r="AF375" s="219"/>
      <c r="AG375" s="219"/>
      <c r="AH375" s="219"/>
      <c r="AI375" s="219"/>
      <c r="AJ375" s="219"/>
      <c r="AK375" s="219"/>
      <c r="AL375" s="219"/>
      <c r="AM375" s="219"/>
      <c r="AN375" s="219"/>
      <c r="AO375" s="219"/>
      <c r="AP375" s="219"/>
      <c r="AQ375" s="219"/>
      <c r="AR375" s="219"/>
      <c r="AS375" s="219"/>
      <c r="AT375" s="219"/>
      <c r="AU375" s="219"/>
      <c r="AV375" s="219"/>
      <c r="AW375" s="219"/>
      <c r="AX375" s="219"/>
      <c r="AY375" s="219"/>
      <c r="AZ375" s="219"/>
      <c r="BA375" s="219"/>
      <c r="BB375" s="219"/>
      <c r="BC375" s="219"/>
      <c r="BD375" s="219"/>
      <c r="BE375" s="219"/>
      <c r="BF375" s="219"/>
      <c r="BG375" s="219"/>
      <c r="BH375" s="219"/>
      <c r="BI375" s="219"/>
      <c r="BJ375" s="219"/>
      <c r="BK375" s="219"/>
      <c r="BL375" s="219"/>
      <c r="BM375" s="219"/>
      <c r="BN375" s="219"/>
      <c r="BO375" s="219"/>
      <c r="BP375" s="219"/>
      <c r="BQ375" s="219"/>
      <c r="BR375" s="219"/>
      <c r="BS375" s="219"/>
      <c r="BT375" s="219"/>
      <c r="BU375" s="219"/>
      <c r="BV375" s="219"/>
      <c r="BW375" s="219"/>
      <c r="BX375" s="219"/>
      <c r="BY375" s="219"/>
      <c r="BZ375" s="219"/>
      <c r="CA375" s="219"/>
      <c r="CB375" s="219"/>
      <c r="CC375" s="219"/>
      <c r="CD375" s="219"/>
      <c r="CE375" s="219"/>
      <c r="CF375" s="219"/>
      <c r="CG375" s="219"/>
      <c r="CH375" s="219"/>
      <c r="CI375" s="219"/>
      <c r="CJ375" s="219"/>
      <c r="CK375" s="219"/>
      <c r="CL375" s="219"/>
      <c r="CM375" s="219"/>
      <c r="CN375" s="219"/>
      <c r="CO375" s="219"/>
      <c r="CP375" s="219"/>
      <c r="CQ375" s="219"/>
      <c r="CR375" s="219"/>
      <c r="CS375" s="219"/>
      <c r="CT375" s="219"/>
      <c r="CU375" s="219"/>
      <c r="CV375" s="219"/>
      <c r="CW375" s="219"/>
      <c r="CX375" s="219"/>
      <c r="CY375" s="219"/>
      <c r="CZ375" s="219"/>
      <c r="DA375" s="219"/>
      <c r="DB375" s="219"/>
      <c r="DC375" s="219"/>
      <c r="DD375" s="219"/>
      <c r="DE375" s="219"/>
      <c r="DF375" s="219"/>
      <c r="DG375" s="219"/>
      <c r="DH375" s="219"/>
      <c r="DI375" s="219"/>
      <c r="DJ375" s="219"/>
      <c r="DK375" s="219"/>
      <c r="DL375" s="219"/>
      <c r="DM375" s="219"/>
      <c r="DN375" s="219"/>
      <c r="DO375" s="219"/>
      <c r="DP375" s="219"/>
      <c r="DQ375" s="219"/>
      <c r="DR375" s="219"/>
      <c r="DS375" s="219"/>
      <c r="DT375" s="219"/>
      <c r="DU375" s="219"/>
      <c r="DV375" s="219"/>
      <c r="DW375" s="219"/>
      <c r="DX375" s="219"/>
      <c r="DY375" s="219"/>
      <c r="DZ375" s="219"/>
      <c r="EA375" s="219"/>
      <c r="EB375" s="219"/>
      <c r="EC375" s="219"/>
      <c r="ED375" s="219"/>
      <c r="EE375" s="219"/>
      <c r="EF375" s="219"/>
      <c r="EG375" s="219"/>
      <c r="EH375" s="219"/>
      <c r="EI375" s="219"/>
      <c r="EJ375" s="219"/>
      <c r="EK375" s="219"/>
      <c r="EL375" s="219"/>
      <c r="EM375" s="219"/>
      <c r="EN375" s="219"/>
      <c r="EO375" s="219"/>
      <c r="EP375" s="219"/>
      <c r="EQ375" s="219"/>
      <c r="ER375" s="219"/>
      <c r="ES375" s="219"/>
      <c r="ET375" s="219"/>
      <c r="EU375" s="219"/>
      <c r="EV375" s="219"/>
      <c r="EW375" s="219"/>
      <c r="EX375" s="219"/>
      <c r="EY375" s="219"/>
      <c r="EZ375" s="219"/>
      <c r="FA375" s="219"/>
      <c r="FB375" s="219"/>
      <c r="FC375" s="219"/>
      <c r="FD375" s="219"/>
      <c r="FE375" s="219"/>
      <c r="FF375" s="219"/>
      <c r="FG375" s="219"/>
      <c r="FH375" s="219"/>
      <c r="FI375" s="219"/>
      <c r="FJ375" s="219"/>
      <c r="FK375" s="219"/>
      <c r="FL375" s="219"/>
      <c r="FM375" s="219"/>
      <c r="FN375" s="219"/>
      <c r="FO375" s="219"/>
      <c r="FP375" s="219"/>
      <c r="FQ375" s="219"/>
      <c r="FR375" s="219"/>
      <c r="FS375" s="219"/>
      <c r="FT375" s="219"/>
      <c r="FU375" s="219"/>
      <c r="FV375" s="219"/>
      <c r="FW375" s="219"/>
      <c r="FX375" s="219"/>
      <c r="FY375" s="219"/>
      <c r="FZ375" s="219"/>
      <c r="GA375" s="219"/>
      <c r="GB375" s="219"/>
      <c r="GC375" s="219"/>
      <c r="GD375" s="219"/>
      <c r="GE375" s="219"/>
      <c r="GF375" s="219"/>
      <c r="GG375" s="219"/>
      <c r="GH375" s="219"/>
      <c r="GI375" s="219"/>
      <c r="GJ375" s="219"/>
      <c r="GK375" s="219"/>
      <c r="GL375" s="219"/>
      <c r="GM375" s="219"/>
      <c r="GN375" s="219"/>
      <c r="GO375" s="219"/>
      <c r="GP375" s="219"/>
      <c r="GQ375" s="219"/>
      <c r="GR375" s="219"/>
      <c r="GS375" s="219"/>
      <c r="GT375" s="219"/>
      <c r="GU375" s="219"/>
      <c r="GV375" s="219"/>
      <c r="GW375" s="219"/>
      <c r="GX375" s="219"/>
      <c r="GY375" s="219"/>
      <c r="GZ375" s="219"/>
      <c r="HA375" s="219"/>
      <c r="HB375" s="219"/>
      <c r="HC375" s="219"/>
      <c r="HD375" s="219"/>
      <c r="HE375" s="219"/>
      <c r="HF375" s="219"/>
      <c r="HG375" s="219"/>
      <c r="HH375" s="219"/>
      <c r="HI375" s="219"/>
      <c r="HJ375" s="219"/>
      <c r="HK375" s="219"/>
      <c r="HL375" s="219"/>
    </row>
    <row r="376" spans="1:220" s="251" customFormat="1">
      <c r="A376" s="219"/>
      <c r="B376" s="219"/>
      <c r="C376" s="219"/>
      <c r="D376" s="219"/>
      <c r="E376" s="219"/>
      <c r="F376" s="219"/>
      <c r="G376" s="261"/>
      <c r="H376" s="262"/>
      <c r="I376" s="262"/>
      <c r="J376" s="216"/>
      <c r="K376" s="219"/>
      <c r="L376" s="219"/>
      <c r="M376" s="219"/>
      <c r="N376" s="219"/>
      <c r="O376" s="219"/>
      <c r="P376" s="219"/>
      <c r="Q376" s="219"/>
      <c r="R376" s="219"/>
      <c r="S376" s="219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9"/>
      <c r="AD376" s="219"/>
      <c r="AE376" s="219"/>
      <c r="AF376" s="219"/>
      <c r="AG376" s="219"/>
      <c r="AH376" s="219"/>
      <c r="AI376" s="219"/>
      <c r="AJ376" s="219"/>
      <c r="AK376" s="219"/>
      <c r="AL376" s="219"/>
      <c r="AM376" s="219"/>
      <c r="AN376" s="219"/>
      <c r="AO376" s="219"/>
      <c r="AP376" s="219"/>
      <c r="AQ376" s="219"/>
      <c r="AR376" s="219"/>
      <c r="AS376" s="219"/>
      <c r="AT376" s="219"/>
      <c r="AU376" s="219"/>
      <c r="AV376" s="219"/>
      <c r="AW376" s="219"/>
      <c r="AX376" s="219"/>
      <c r="AY376" s="219"/>
      <c r="AZ376" s="219"/>
      <c r="BA376" s="219"/>
      <c r="BB376" s="219"/>
      <c r="BC376" s="219"/>
      <c r="BD376" s="219"/>
      <c r="BE376" s="219"/>
      <c r="BF376" s="219"/>
      <c r="BG376" s="219"/>
      <c r="BH376" s="219"/>
      <c r="BI376" s="219"/>
      <c r="BJ376" s="219"/>
      <c r="BK376" s="219"/>
      <c r="BL376" s="219"/>
      <c r="BM376" s="219"/>
      <c r="BN376" s="219"/>
      <c r="BO376" s="219"/>
      <c r="BP376" s="219"/>
      <c r="BQ376" s="219"/>
      <c r="BR376" s="219"/>
      <c r="BS376" s="219"/>
      <c r="BT376" s="219"/>
      <c r="BU376" s="219"/>
      <c r="BV376" s="219"/>
      <c r="BW376" s="219"/>
      <c r="BX376" s="219"/>
      <c r="BY376" s="219"/>
      <c r="BZ376" s="219"/>
      <c r="CA376" s="219"/>
      <c r="CB376" s="219"/>
      <c r="CC376" s="219"/>
      <c r="CD376" s="219"/>
      <c r="CE376" s="219"/>
      <c r="CF376" s="219"/>
      <c r="CG376" s="219"/>
      <c r="CH376" s="219"/>
      <c r="CI376" s="219"/>
      <c r="CJ376" s="219"/>
      <c r="CK376" s="219"/>
      <c r="CL376" s="219"/>
      <c r="CM376" s="219"/>
      <c r="CN376" s="219"/>
      <c r="CO376" s="219"/>
      <c r="CP376" s="219"/>
      <c r="CQ376" s="219"/>
      <c r="CR376" s="219"/>
      <c r="CS376" s="219"/>
      <c r="CT376" s="219"/>
      <c r="CU376" s="219"/>
      <c r="CV376" s="219"/>
      <c r="CW376" s="219"/>
      <c r="CX376" s="219"/>
      <c r="CY376" s="219"/>
      <c r="CZ376" s="219"/>
      <c r="DA376" s="219"/>
      <c r="DB376" s="219"/>
      <c r="DC376" s="219"/>
      <c r="DD376" s="219"/>
      <c r="DE376" s="219"/>
      <c r="DF376" s="219"/>
      <c r="DG376" s="219"/>
      <c r="DH376" s="219"/>
      <c r="DI376" s="219"/>
      <c r="DJ376" s="219"/>
      <c r="DK376" s="219"/>
      <c r="DL376" s="219"/>
      <c r="DM376" s="219"/>
      <c r="DN376" s="219"/>
      <c r="DO376" s="219"/>
      <c r="DP376" s="219"/>
      <c r="DQ376" s="219"/>
      <c r="DR376" s="219"/>
      <c r="DS376" s="219"/>
      <c r="DT376" s="219"/>
      <c r="DU376" s="219"/>
      <c r="DV376" s="219"/>
      <c r="DW376" s="219"/>
      <c r="DX376" s="219"/>
      <c r="DY376" s="219"/>
      <c r="DZ376" s="219"/>
      <c r="EA376" s="219"/>
      <c r="EB376" s="219"/>
      <c r="EC376" s="219"/>
      <c r="ED376" s="219"/>
      <c r="EE376" s="219"/>
      <c r="EF376" s="219"/>
      <c r="EG376" s="219"/>
      <c r="EH376" s="219"/>
      <c r="EI376" s="219"/>
      <c r="EJ376" s="219"/>
      <c r="EK376" s="219"/>
      <c r="EL376" s="219"/>
      <c r="EM376" s="219"/>
      <c r="EN376" s="219"/>
      <c r="EO376" s="219"/>
      <c r="EP376" s="219"/>
      <c r="EQ376" s="219"/>
      <c r="ER376" s="219"/>
      <c r="ES376" s="219"/>
      <c r="ET376" s="219"/>
      <c r="EU376" s="219"/>
      <c r="EV376" s="219"/>
      <c r="EW376" s="219"/>
      <c r="EX376" s="219"/>
      <c r="EY376" s="219"/>
      <c r="EZ376" s="219"/>
      <c r="FA376" s="219"/>
      <c r="FB376" s="219"/>
      <c r="FC376" s="219"/>
      <c r="FD376" s="219"/>
      <c r="FE376" s="219"/>
      <c r="FF376" s="219"/>
      <c r="FG376" s="219"/>
      <c r="FH376" s="219"/>
      <c r="FI376" s="219"/>
      <c r="FJ376" s="219"/>
      <c r="FK376" s="219"/>
      <c r="FL376" s="219"/>
      <c r="FM376" s="219"/>
      <c r="FN376" s="219"/>
      <c r="FO376" s="219"/>
      <c r="FP376" s="219"/>
      <c r="FQ376" s="219"/>
      <c r="FR376" s="219"/>
      <c r="FS376" s="219"/>
      <c r="FT376" s="219"/>
      <c r="FU376" s="219"/>
      <c r="FV376" s="219"/>
      <c r="FW376" s="219"/>
      <c r="FX376" s="219"/>
      <c r="FY376" s="219"/>
      <c r="FZ376" s="219"/>
      <c r="GA376" s="219"/>
      <c r="GB376" s="219"/>
      <c r="GC376" s="219"/>
      <c r="GD376" s="219"/>
      <c r="GE376" s="219"/>
      <c r="GF376" s="219"/>
      <c r="GG376" s="219"/>
      <c r="GH376" s="219"/>
      <c r="GI376" s="219"/>
      <c r="GJ376" s="219"/>
      <c r="GK376" s="219"/>
      <c r="GL376" s="219"/>
      <c r="GM376" s="219"/>
      <c r="GN376" s="219"/>
      <c r="GO376" s="219"/>
      <c r="GP376" s="219"/>
      <c r="GQ376" s="219"/>
      <c r="GR376" s="219"/>
      <c r="GS376" s="219"/>
      <c r="GT376" s="219"/>
      <c r="GU376" s="219"/>
      <c r="GV376" s="219"/>
      <c r="GW376" s="219"/>
      <c r="GX376" s="219"/>
      <c r="GY376" s="219"/>
      <c r="GZ376" s="219"/>
      <c r="HA376" s="219"/>
      <c r="HB376" s="219"/>
      <c r="HC376" s="219"/>
      <c r="HD376" s="219"/>
      <c r="HE376" s="219"/>
      <c r="HF376" s="219"/>
      <c r="HG376" s="219"/>
      <c r="HH376" s="219"/>
      <c r="HI376" s="219"/>
      <c r="HJ376" s="219"/>
      <c r="HK376" s="219"/>
      <c r="HL376" s="219"/>
    </row>
    <row r="377" spans="1:220" s="251" customFormat="1">
      <c r="A377" s="219"/>
      <c r="B377" s="219"/>
      <c r="C377" s="219"/>
      <c r="D377" s="219"/>
      <c r="E377" s="219"/>
      <c r="F377" s="219"/>
      <c r="G377" s="261"/>
      <c r="H377" s="262"/>
      <c r="I377" s="262"/>
      <c r="J377" s="216"/>
      <c r="K377" s="219"/>
      <c r="L377" s="219"/>
      <c r="M377" s="219"/>
      <c r="N377" s="219"/>
      <c r="O377" s="219"/>
      <c r="P377" s="219"/>
      <c r="Q377" s="219"/>
      <c r="R377" s="219"/>
      <c r="S377" s="219"/>
      <c r="T377" s="219"/>
      <c r="U377" s="219"/>
      <c r="V377" s="219"/>
      <c r="W377" s="219"/>
      <c r="X377" s="219"/>
      <c r="Y377" s="219"/>
      <c r="Z377" s="219"/>
      <c r="AA377" s="219"/>
      <c r="AB377" s="219"/>
      <c r="AC377" s="219"/>
      <c r="AD377" s="219"/>
      <c r="AE377" s="219"/>
      <c r="AF377" s="219"/>
      <c r="AG377" s="219"/>
      <c r="AH377" s="219"/>
      <c r="AI377" s="219"/>
      <c r="AJ377" s="219"/>
      <c r="AK377" s="219"/>
      <c r="AL377" s="219"/>
      <c r="AM377" s="219"/>
      <c r="AN377" s="219"/>
      <c r="AO377" s="219"/>
      <c r="AP377" s="219"/>
      <c r="AQ377" s="219"/>
      <c r="AR377" s="219"/>
      <c r="AS377" s="219"/>
      <c r="AT377" s="219"/>
      <c r="AU377" s="219"/>
      <c r="AV377" s="219"/>
      <c r="AW377" s="219"/>
      <c r="AX377" s="219"/>
      <c r="AY377" s="219"/>
      <c r="AZ377" s="219"/>
      <c r="BA377" s="219"/>
      <c r="BB377" s="219"/>
      <c r="BC377" s="219"/>
      <c r="BD377" s="219"/>
      <c r="BE377" s="219"/>
      <c r="BF377" s="219"/>
      <c r="BG377" s="219"/>
      <c r="BH377" s="219"/>
      <c r="BI377" s="219"/>
      <c r="BJ377" s="219"/>
      <c r="BK377" s="219"/>
      <c r="BL377" s="219"/>
      <c r="BM377" s="219"/>
      <c r="BN377" s="219"/>
      <c r="BO377" s="219"/>
      <c r="BP377" s="219"/>
      <c r="BQ377" s="219"/>
      <c r="BR377" s="219"/>
      <c r="BS377" s="219"/>
      <c r="BT377" s="219"/>
      <c r="BU377" s="219"/>
      <c r="BV377" s="219"/>
      <c r="BW377" s="219"/>
      <c r="BX377" s="219"/>
      <c r="BY377" s="219"/>
      <c r="BZ377" s="219"/>
      <c r="CA377" s="219"/>
      <c r="CB377" s="219"/>
      <c r="CC377" s="219"/>
      <c r="CD377" s="219"/>
      <c r="CE377" s="219"/>
      <c r="CF377" s="219"/>
      <c r="CG377" s="219"/>
      <c r="CH377" s="219"/>
      <c r="CI377" s="219"/>
      <c r="CJ377" s="219"/>
      <c r="CK377" s="219"/>
      <c r="CL377" s="219"/>
      <c r="CM377" s="219"/>
      <c r="CN377" s="219"/>
      <c r="CO377" s="219"/>
      <c r="CP377" s="219"/>
      <c r="CQ377" s="219"/>
      <c r="CR377" s="219"/>
      <c r="CS377" s="219"/>
      <c r="CT377" s="219"/>
      <c r="CU377" s="219"/>
      <c r="CV377" s="219"/>
      <c r="CW377" s="219"/>
      <c r="CX377" s="219"/>
      <c r="CY377" s="219"/>
      <c r="CZ377" s="219"/>
      <c r="DA377" s="219"/>
      <c r="DB377" s="219"/>
      <c r="DC377" s="219"/>
      <c r="DD377" s="219"/>
      <c r="DE377" s="219"/>
      <c r="DF377" s="219"/>
      <c r="DG377" s="219"/>
      <c r="DH377" s="219"/>
      <c r="DI377" s="219"/>
      <c r="DJ377" s="219"/>
      <c r="DK377" s="219"/>
      <c r="DL377" s="219"/>
      <c r="DM377" s="219"/>
      <c r="DN377" s="219"/>
      <c r="DO377" s="219"/>
      <c r="DP377" s="219"/>
      <c r="DQ377" s="219"/>
      <c r="DR377" s="219"/>
      <c r="DS377" s="219"/>
      <c r="DT377" s="219"/>
      <c r="DU377" s="219"/>
      <c r="DV377" s="219"/>
      <c r="DW377" s="219"/>
      <c r="DX377" s="219"/>
      <c r="DY377" s="219"/>
      <c r="DZ377" s="219"/>
      <c r="EA377" s="219"/>
      <c r="EB377" s="219"/>
      <c r="EC377" s="219"/>
      <c r="ED377" s="219"/>
      <c r="EE377" s="219"/>
      <c r="EF377" s="219"/>
      <c r="EG377" s="219"/>
      <c r="EH377" s="219"/>
      <c r="EI377" s="219"/>
      <c r="EJ377" s="219"/>
      <c r="EK377" s="219"/>
      <c r="EL377" s="219"/>
      <c r="EM377" s="219"/>
      <c r="EN377" s="219"/>
      <c r="EO377" s="219"/>
      <c r="EP377" s="219"/>
      <c r="EQ377" s="219"/>
      <c r="ER377" s="219"/>
      <c r="ES377" s="219"/>
      <c r="ET377" s="219"/>
      <c r="EU377" s="219"/>
      <c r="EV377" s="219"/>
      <c r="EW377" s="219"/>
      <c r="EX377" s="219"/>
      <c r="EY377" s="219"/>
      <c r="EZ377" s="219"/>
      <c r="FA377" s="219"/>
      <c r="FB377" s="219"/>
      <c r="FC377" s="219"/>
      <c r="FD377" s="219"/>
      <c r="FE377" s="219"/>
      <c r="FF377" s="219"/>
      <c r="FG377" s="219"/>
      <c r="FH377" s="219"/>
      <c r="FI377" s="219"/>
      <c r="FJ377" s="219"/>
      <c r="FK377" s="219"/>
      <c r="FL377" s="219"/>
      <c r="FM377" s="219"/>
      <c r="FN377" s="219"/>
      <c r="FO377" s="219"/>
      <c r="FP377" s="219"/>
      <c r="FQ377" s="219"/>
      <c r="FR377" s="219"/>
      <c r="FS377" s="219"/>
      <c r="FT377" s="219"/>
      <c r="FU377" s="219"/>
      <c r="FV377" s="219"/>
      <c r="FW377" s="219"/>
      <c r="FX377" s="219"/>
      <c r="FY377" s="219"/>
      <c r="FZ377" s="219"/>
      <c r="GA377" s="219"/>
      <c r="GB377" s="219"/>
      <c r="GC377" s="219"/>
      <c r="GD377" s="219"/>
      <c r="GE377" s="219"/>
      <c r="GF377" s="219"/>
      <c r="GG377" s="219"/>
      <c r="GH377" s="219"/>
      <c r="GI377" s="219"/>
      <c r="GJ377" s="219"/>
      <c r="GK377" s="219"/>
      <c r="GL377" s="219"/>
      <c r="GM377" s="219"/>
      <c r="GN377" s="219"/>
      <c r="GO377" s="219"/>
      <c r="GP377" s="219"/>
      <c r="GQ377" s="219"/>
      <c r="GR377" s="219"/>
      <c r="GS377" s="219"/>
      <c r="GT377" s="219"/>
      <c r="GU377" s="219"/>
      <c r="GV377" s="219"/>
      <c r="GW377" s="219"/>
      <c r="GX377" s="219"/>
      <c r="GY377" s="219"/>
      <c r="GZ377" s="219"/>
      <c r="HA377" s="219"/>
      <c r="HB377" s="219"/>
      <c r="HC377" s="219"/>
      <c r="HD377" s="219"/>
      <c r="HE377" s="219"/>
      <c r="HF377" s="219"/>
      <c r="HG377" s="219"/>
      <c r="HH377" s="219"/>
      <c r="HI377" s="219"/>
      <c r="HJ377" s="219"/>
      <c r="HK377" s="219"/>
      <c r="HL377" s="219"/>
    </row>
    <row r="378" spans="1:220" s="251" customFormat="1">
      <c r="A378" s="219"/>
      <c r="B378" s="219"/>
      <c r="C378" s="219"/>
      <c r="D378" s="219"/>
      <c r="E378" s="219"/>
      <c r="F378" s="219"/>
      <c r="G378" s="261"/>
      <c r="H378" s="262"/>
      <c r="I378" s="262"/>
      <c r="J378" s="216"/>
      <c r="K378" s="219"/>
      <c r="L378" s="219"/>
      <c r="M378" s="219"/>
      <c r="N378" s="219"/>
      <c r="O378" s="219"/>
      <c r="P378" s="219"/>
      <c r="Q378" s="219"/>
      <c r="R378" s="219"/>
      <c r="S378" s="219"/>
      <c r="T378" s="219"/>
      <c r="U378" s="219"/>
      <c r="V378" s="219"/>
      <c r="W378" s="219"/>
      <c r="X378" s="219"/>
      <c r="Y378" s="219"/>
      <c r="Z378" s="219"/>
      <c r="AA378" s="219"/>
      <c r="AB378" s="219"/>
      <c r="AC378" s="219"/>
      <c r="AD378" s="219"/>
      <c r="AE378" s="219"/>
      <c r="AF378" s="219"/>
      <c r="AG378" s="219"/>
      <c r="AH378" s="219"/>
      <c r="AI378" s="219"/>
      <c r="AJ378" s="219"/>
      <c r="AK378" s="219"/>
      <c r="AL378" s="219"/>
      <c r="AM378" s="219"/>
      <c r="AN378" s="219"/>
      <c r="AO378" s="219"/>
      <c r="AP378" s="219"/>
      <c r="AQ378" s="219"/>
      <c r="AR378" s="219"/>
      <c r="AS378" s="219"/>
      <c r="AT378" s="219"/>
      <c r="AU378" s="219"/>
      <c r="AV378" s="219"/>
      <c r="AW378" s="219"/>
      <c r="AX378" s="219"/>
      <c r="AY378" s="219"/>
      <c r="AZ378" s="219"/>
      <c r="BA378" s="219"/>
      <c r="BB378" s="219"/>
      <c r="BC378" s="219"/>
      <c r="BD378" s="219"/>
      <c r="BE378" s="219"/>
      <c r="BF378" s="219"/>
      <c r="BG378" s="219"/>
      <c r="BH378" s="219"/>
      <c r="BI378" s="219"/>
      <c r="BJ378" s="219"/>
      <c r="BK378" s="219"/>
      <c r="BL378" s="219"/>
      <c r="BM378" s="219"/>
      <c r="BN378" s="219"/>
      <c r="BO378" s="219"/>
      <c r="BP378" s="219"/>
      <c r="BQ378" s="219"/>
      <c r="BR378" s="219"/>
      <c r="BS378" s="219"/>
      <c r="BT378" s="219"/>
      <c r="BU378" s="219"/>
      <c r="BV378" s="219"/>
      <c r="BW378" s="219"/>
      <c r="BX378" s="219"/>
      <c r="BY378" s="219"/>
      <c r="BZ378" s="219"/>
      <c r="CA378" s="219"/>
      <c r="CB378" s="219"/>
      <c r="CC378" s="219"/>
      <c r="CD378" s="219"/>
      <c r="CE378" s="219"/>
      <c r="CF378" s="219"/>
      <c r="CG378" s="219"/>
      <c r="CH378" s="219"/>
      <c r="CI378" s="219"/>
      <c r="CJ378" s="219"/>
      <c r="CK378" s="219"/>
      <c r="CL378" s="219"/>
      <c r="CM378" s="219"/>
      <c r="CN378" s="219"/>
      <c r="CO378" s="219"/>
      <c r="CP378" s="219"/>
      <c r="CQ378" s="219"/>
      <c r="CR378" s="219"/>
      <c r="CS378" s="219"/>
      <c r="CT378" s="219"/>
      <c r="CU378" s="219"/>
      <c r="CV378" s="219"/>
      <c r="CW378" s="219"/>
      <c r="CX378" s="219"/>
      <c r="CY378" s="219"/>
      <c r="CZ378" s="219"/>
      <c r="DA378" s="219"/>
      <c r="DB378" s="219"/>
      <c r="DC378" s="219"/>
      <c r="DD378" s="219"/>
      <c r="DE378" s="219"/>
      <c r="DF378" s="219"/>
      <c r="DG378" s="219"/>
      <c r="DH378" s="219"/>
      <c r="DI378" s="219"/>
      <c r="DJ378" s="219"/>
      <c r="DK378" s="219"/>
      <c r="DL378" s="219"/>
      <c r="DM378" s="219"/>
      <c r="DN378" s="219"/>
      <c r="DO378" s="219"/>
      <c r="DP378" s="219"/>
      <c r="DQ378" s="219"/>
      <c r="DR378" s="219"/>
      <c r="DS378" s="219"/>
      <c r="DT378" s="219"/>
      <c r="DU378" s="219"/>
      <c r="DV378" s="219"/>
      <c r="DW378" s="219"/>
      <c r="DX378" s="219"/>
      <c r="DY378" s="219"/>
      <c r="DZ378" s="219"/>
      <c r="EA378" s="219"/>
      <c r="EB378" s="219"/>
      <c r="EC378" s="219"/>
      <c r="ED378" s="219"/>
      <c r="EE378" s="219"/>
      <c r="EF378" s="219"/>
      <c r="EG378" s="219"/>
      <c r="EH378" s="219"/>
      <c r="EI378" s="219"/>
      <c r="EJ378" s="219"/>
      <c r="EK378" s="219"/>
      <c r="EL378" s="219"/>
      <c r="EM378" s="219"/>
      <c r="EN378" s="219"/>
      <c r="EO378" s="219"/>
      <c r="EP378" s="219"/>
      <c r="EQ378" s="219"/>
      <c r="ER378" s="219"/>
      <c r="ES378" s="219"/>
      <c r="ET378" s="219"/>
      <c r="EU378" s="219"/>
      <c r="EV378" s="219"/>
      <c r="EW378" s="219"/>
      <c r="EX378" s="219"/>
      <c r="EY378" s="219"/>
      <c r="EZ378" s="219"/>
      <c r="FA378" s="219"/>
      <c r="FB378" s="219"/>
      <c r="FC378" s="219"/>
      <c r="FD378" s="219"/>
      <c r="FE378" s="219"/>
      <c r="FF378" s="219"/>
      <c r="FG378" s="219"/>
      <c r="FH378" s="219"/>
      <c r="FI378" s="219"/>
      <c r="FJ378" s="219"/>
      <c r="FK378" s="219"/>
      <c r="FL378" s="219"/>
      <c r="FM378" s="219"/>
      <c r="FN378" s="219"/>
      <c r="FO378" s="219"/>
      <c r="FP378" s="219"/>
      <c r="FQ378" s="219"/>
      <c r="FR378" s="219"/>
      <c r="FS378" s="219"/>
      <c r="FT378" s="219"/>
      <c r="FU378" s="219"/>
      <c r="FV378" s="219"/>
      <c r="FW378" s="219"/>
      <c r="FX378" s="219"/>
      <c r="FY378" s="219"/>
      <c r="FZ378" s="219"/>
      <c r="GA378" s="219"/>
      <c r="GB378" s="219"/>
      <c r="GC378" s="219"/>
      <c r="GD378" s="219"/>
      <c r="GE378" s="219"/>
      <c r="GF378" s="219"/>
      <c r="GG378" s="219"/>
      <c r="GH378" s="219"/>
      <c r="GI378" s="219"/>
      <c r="GJ378" s="219"/>
      <c r="GK378" s="219"/>
      <c r="GL378" s="219"/>
      <c r="GM378" s="219"/>
      <c r="GN378" s="219"/>
      <c r="GO378" s="219"/>
      <c r="GP378" s="219"/>
      <c r="GQ378" s="219"/>
      <c r="GR378" s="219"/>
      <c r="GS378" s="219"/>
      <c r="GT378" s="219"/>
      <c r="GU378" s="219"/>
      <c r="GV378" s="219"/>
      <c r="GW378" s="219"/>
      <c r="GX378" s="219"/>
      <c r="GY378" s="219"/>
      <c r="GZ378" s="219"/>
      <c r="HA378" s="219"/>
      <c r="HB378" s="219"/>
      <c r="HC378" s="219"/>
      <c r="HD378" s="219"/>
      <c r="HE378" s="219"/>
      <c r="HF378" s="219"/>
      <c r="HG378" s="219"/>
      <c r="HH378" s="219"/>
      <c r="HI378" s="219"/>
      <c r="HJ378" s="219"/>
      <c r="HK378" s="219"/>
      <c r="HL378" s="219"/>
    </row>
    <row r="379" spans="1:220" s="251" customFormat="1">
      <c r="A379" s="219"/>
      <c r="B379" s="219"/>
      <c r="C379" s="219"/>
      <c r="D379" s="219"/>
      <c r="E379" s="219"/>
      <c r="F379" s="219"/>
      <c r="G379" s="261"/>
      <c r="H379" s="262"/>
      <c r="I379" s="262"/>
      <c r="J379" s="216"/>
      <c r="K379" s="219"/>
      <c r="L379" s="219"/>
      <c r="M379" s="219"/>
      <c r="N379" s="219"/>
      <c r="O379" s="219"/>
      <c r="P379" s="219"/>
      <c r="Q379" s="219"/>
      <c r="R379" s="219"/>
      <c r="S379" s="219"/>
      <c r="T379" s="219"/>
      <c r="U379" s="219"/>
      <c r="V379" s="219"/>
      <c r="W379" s="219"/>
      <c r="X379" s="219"/>
      <c r="Y379" s="219"/>
      <c r="Z379" s="219"/>
      <c r="AA379" s="219"/>
      <c r="AB379" s="219"/>
      <c r="AC379" s="219"/>
      <c r="AD379" s="219"/>
      <c r="AE379" s="219"/>
      <c r="AF379" s="219"/>
      <c r="AG379" s="219"/>
      <c r="AH379" s="219"/>
      <c r="AI379" s="219"/>
      <c r="AJ379" s="219"/>
      <c r="AK379" s="219"/>
      <c r="AL379" s="219"/>
      <c r="AM379" s="219"/>
      <c r="AN379" s="219"/>
      <c r="AO379" s="219"/>
      <c r="AP379" s="219"/>
      <c r="AQ379" s="219"/>
      <c r="AR379" s="219"/>
      <c r="AS379" s="219"/>
      <c r="AT379" s="219"/>
      <c r="AU379" s="219"/>
      <c r="AV379" s="219"/>
      <c r="AW379" s="219"/>
      <c r="AX379" s="219"/>
      <c r="AY379" s="219"/>
      <c r="AZ379" s="219"/>
      <c r="BA379" s="219"/>
      <c r="BB379" s="219"/>
      <c r="BC379" s="219"/>
      <c r="BD379" s="219"/>
      <c r="BE379" s="219"/>
      <c r="BF379" s="219"/>
      <c r="BG379" s="219"/>
      <c r="BH379" s="219"/>
      <c r="BI379" s="219"/>
      <c r="BJ379" s="219"/>
      <c r="BK379" s="219"/>
      <c r="BL379" s="219"/>
      <c r="BM379" s="219"/>
      <c r="BN379" s="219"/>
      <c r="BO379" s="219"/>
      <c r="BP379" s="219"/>
      <c r="BQ379" s="219"/>
      <c r="BR379" s="219"/>
      <c r="BS379" s="219"/>
      <c r="BT379" s="219"/>
      <c r="BU379" s="219"/>
      <c r="BV379" s="219"/>
      <c r="BW379" s="219"/>
      <c r="BX379" s="219"/>
      <c r="BY379" s="219"/>
      <c r="BZ379" s="219"/>
      <c r="CA379" s="219"/>
      <c r="CB379" s="219"/>
      <c r="CC379" s="219"/>
      <c r="CD379" s="219"/>
      <c r="CE379" s="219"/>
      <c r="CF379" s="219"/>
      <c r="CG379" s="219"/>
      <c r="CH379" s="219"/>
      <c r="CI379" s="219"/>
      <c r="CJ379" s="219"/>
      <c r="CK379" s="219"/>
      <c r="CL379" s="219"/>
      <c r="CM379" s="219"/>
      <c r="CN379" s="219"/>
      <c r="CO379" s="219"/>
      <c r="CP379" s="219"/>
      <c r="CQ379" s="219"/>
      <c r="CR379" s="219"/>
      <c r="CS379" s="219"/>
      <c r="CT379" s="219"/>
      <c r="CU379" s="219"/>
      <c r="CV379" s="219"/>
      <c r="CW379" s="219"/>
      <c r="CX379" s="219"/>
      <c r="CY379" s="219"/>
      <c r="CZ379" s="219"/>
      <c r="DA379" s="219"/>
      <c r="DB379" s="219"/>
      <c r="DC379" s="219"/>
      <c r="DD379" s="219"/>
      <c r="DE379" s="219"/>
      <c r="DF379" s="219"/>
      <c r="DG379" s="219"/>
      <c r="DH379" s="219"/>
      <c r="DI379" s="219"/>
      <c r="DJ379" s="219"/>
      <c r="DK379" s="219"/>
      <c r="DL379" s="219"/>
      <c r="DM379" s="219"/>
      <c r="DN379" s="219"/>
      <c r="DO379" s="219"/>
      <c r="DP379" s="219"/>
      <c r="DQ379" s="219"/>
      <c r="DR379" s="219"/>
      <c r="DS379" s="219"/>
      <c r="DT379" s="219"/>
      <c r="DU379" s="219"/>
      <c r="DV379" s="219"/>
      <c r="DW379" s="219"/>
      <c r="DX379" s="219"/>
      <c r="DY379" s="219"/>
      <c r="DZ379" s="219"/>
      <c r="EA379" s="219"/>
      <c r="EB379" s="219"/>
      <c r="EC379" s="219"/>
      <c r="ED379" s="219"/>
      <c r="EE379" s="219"/>
      <c r="EF379" s="219"/>
      <c r="EG379" s="219"/>
      <c r="EH379" s="219"/>
      <c r="EI379" s="219"/>
      <c r="EJ379" s="219"/>
      <c r="EK379" s="219"/>
      <c r="EL379" s="219"/>
      <c r="EM379" s="219"/>
      <c r="EN379" s="219"/>
      <c r="EO379" s="219"/>
      <c r="EP379" s="219"/>
      <c r="EQ379" s="219"/>
      <c r="ER379" s="219"/>
      <c r="ES379" s="219"/>
      <c r="ET379" s="219"/>
      <c r="EU379" s="219"/>
      <c r="EV379" s="219"/>
      <c r="EW379" s="219"/>
      <c r="EX379" s="219"/>
      <c r="EY379" s="219"/>
      <c r="EZ379" s="219"/>
      <c r="FA379" s="219"/>
      <c r="FB379" s="219"/>
      <c r="FC379" s="219"/>
      <c r="FD379" s="219"/>
      <c r="FE379" s="219"/>
      <c r="FF379" s="219"/>
      <c r="FG379" s="219"/>
      <c r="FH379" s="219"/>
      <c r="FI379" s="219"/>
      <c r="FJ379" s="219"/>
      <c r="FK379" s="219"/>
      <c r="FL379" s="219"/>
      <c r="FM379" s="219"/>
      <c r="FN379" s="219"/>
      <c r="FO379" s="219"/>
      <c r="FP379" s="219"/>
      <c r="FQ379" s="219"/>
      <c r="FR379" s="219"/>
      <c r="FS379" s="219"/>
      <c r="FT379" s="219"/>
      <c r="FU379" s="219"/>
      <c r="FV379" s="219"/>
      <c r="FW379" s="219"/>
      <c r="FX379" s="219"/>
      <c r="FY379" s="219"/>
      <c r="FZ379" s="219"/>
      <c r="GA379" s="219"/>
      <c r="GB379" s="219"/>
      <c r="GC379" s="219"/>
      <c r="GD379" s="219"/>
      <c r="GE379" s="219"/>
      <c r="GF379" s="219"/>
      <c r="GG379" s="219"/>
      <c r="GH379" s="219"/>
      <c r="GI379" s="219"/>
      <c r="GJ379" s="219"/>
      <c r="GK379" s="219"/>
      <c r="GL379" s="219"/>
      <c r="GM379" s="219"/>
      <c r="GN379" s="219"/>
      <c r="GO379" s="219"/>
      <c r="GP379" s="219"/>
      <c r="GQ379" s="219"/>
      <c r="GR379" s="219"/>
      <c r="GS379" s="219"/>
      <c r="GT379" s="219"/>
      <c r="GU379" s="219"/>
      <c r="GV379" s="219"/>
      <c r="GW379" s="219"/>
      <c r="GX379" s="219"/>
      <c r="GY379" s="219"/>
      <c r="GZ379" s="219"/>
      <c r="HA379" s="219"/>
      <c r="HB379" s="219"/>
      <c r="HC379" s="219"/>
      <c r="HD379" s="219"/>
      <c r="HE379" s="219"/>
      <c r="HF379" s="219"/>
      <c r="HG379" s="219"/>
      <c r="HH379" s="219"/>
      <c r="HI379" s="219"/>
      <c r="HJ379" s="219"/>
      <c r="HK379" s="219"/>
      <c r="HL379" s="219"/>
    </row>
    <row r="380" spans="1:220" s="251" customFormat="1">
      <c r="A380" s="219"/>
      <c r="B380" s="219"/>
      <c r="C380" s="219"/>
      <c r="D380" s="219"/>
      <c r="E380" s="219"/>
      <c r="F380" s="219"/>
      <c r="G380" s="261"/>
      <c r="H380" s="262"/>
      <c r="I380" s="262"/>
      <c r="J380" s="216"/>
      <c r="K380" s="219"/>
      <c r="L380" s="219"/>
      <c r="M380" s="219"/>
      <c r="N380" s="219"/>
      <c r="O380" s="219"/>
      <c r="P380" s="219"/>
      <c r="Q380" s="219"/>
      <c r="R380" s="219"/>
      <c r="S380" s="219"/>
      <c r="T380" s="219"/>
      <c r="U380" s="219"/>
      <c r="V380" s="219"/>
      <c r="W380" s="219"/>
      <c r="X380" s="219"/>
      <c r="Y380" s="219"/>
      <c r="Z380" s="219"/>
      <c r="AA380" s="219"/>
      <c r="AB380" s="219"/>
      <c r="AC380" s="219"/>
      <c r="AD380" s="219"/>
      <c r="AE380" s="219"/>
      <c r="AF380" s="219"/>
      <c r="AG380" s="219"/>
      <c r="AH380" s="219"/>
      <c r="AI380" s="219"/>
      <c r="AJ380" s="219"/>
      <c r="AK380" s="219"/>
      <c r="AL380" s="219"/>
      <c r="AM380" s="219"/>
      <c r="AN380" s="219"/>
      <c r="AO380" s="219"/>
      <c r="AP380" s="219"/>
      <c r="AQ380" s="219"/>
      <c r="AR380" s="219"/>
      <c r="AS380" s="219"/>
      <c r="AT380" s="219"/>
      <c r="AU380" s="219"/>
      <c r="AV380" s="219"/>
      <c r="AW380" s="219"/>
      <c r="AX380" s="219"/>
      <c r="AY380" s="219"/>
      <c r="AZ380" s="219"/>
      <c r="BA380" s="219"/>
      <c r="BB380" s="219"/>
      <c r="BC380" s="219"/>
      <c r="BD380" s="219"/>
      <c r="BE380" s="219"/>
      <c r="BF380" s="219"/>
      <c r="BG380" s="219"/>
      <c r="BH380" s="219"/>
      <c r="BI380" s="219"/>
      <c r="BJ380" s="219"/>
      <c r="BK380" s="219"/>
      <c r="BL380" s="219"/>
      <c r="BM380" s="219"/>
      <c r="BN380" s="219"/>
      <c r="BO380" s="219"/>
      <c r="BP380" s="219"/>
      <c r="BQ380" s="219"/>
      <c r="BR380" s="219"/>
      <c r="BS380" s="219"/>
      <c r="BT380" s="219"/>
      <c r="BU380" s="219"/>
      <c r="BV380" s="219"/>
      <c r="BW380" s="219"/>
      <c r="BX380" s="219"/>
      <c r="BY380" s="219"/>
      <c r="BZ380" s="219"/>
      <c r="CA380" s="219"/>
      <c r="CB380" s="219"/>
      <c r="CC380" s="219"/>
      <c r="CD380" s="219"/>
      <c r="CE380" s="219"/>
      <c r="CF380" s="219"/>
      <c r="CG380" s="219"/>
      <c r="CH380" s="219"/>
      <c r="CI380" s="219"/>
      <c r="CJ380" s="219"/>
      <c r="CK380" s="219"/>
      <c r="CL380" s="219"/>
      <c r="CM380" s="219"/>
      <c r="CN380" s="219"/>
      <c r="CO380" s="219"/>
      <c r="CP380" s="219"/>
      <c r="CQ380" s="219"/>
      <c r="CR380" s="219"/>
      <c r="CS380" s="219"/>
      <c r="CT380" s="219"/>
      <c r="CU380" s="219"/>
      <c r="CV380" s="219"/>
      <c r="CW380" s="219"/>
      <c r="CX380" s="219"/>
      <c r="CY380" s="219"/>
      <c r="CZ380" s="219"/>
      <c r="DA380" s="219"/>
      <c r="DB380" s="219"/>
      <c r="DC380" s="219"/>
      <c r="DD380" s="219"/>
      <c r="DE380" s="219"/>
      <c r="DF380" s="219"/>
      <c r="DG380" s="219"/>
      <c r="DH380" s="219"/>
      <c r="DI380" s="219"/>
      <c r="DJ380" s="219"/>
      <c r="DK380" s="219"/>
      <c r="DL380" s="219"/>
      <c r="DM380" s="219"/>
      <c r="DN380" s="219"/>
      <c r="DO380" s="219"/>
      <c r="DP380" s="219"/>
      <c r="DQ380" s="219"/>
      <c r="DR380" s="219"/>
      <c r="DS380" s="219"/>
      <c r="DT380" s="219"/>
      <c r="DU380" s="219"/>
      <c r="DV380" s="219"/>
      <c r="DW380" s="219"/>
      <c r="DX380" s="219"/>
      <c r="DY380" s="219"/>
      <c r="DZ380" s="219"/>
      <c r="EA380" s="219"/>
      <c r="EB380" s="219"/>
      <c r="EC380" s="219"/>
      <c r="ED380" s="219"/>
      <c r="EE380" s="219"/>
      <c r="EF380" s="219"/>
      <c r="EG380" s="219"/>
      <c r="EH380" s="219"/>
      <c r="EI380" s="219"/>
      <c r="EJ380" s="219"/>
      <c r="EK380" s="219"/>
      <c r="EL380" s="219"/>
      <c r="EM380" s="219"/>
      <c r="EN380" s="219"/>
      <c r="EO380" s="219"/>
      <c r="EP380" s="219"/>
      <c r="EQ380" s="219"/>
      <c r="ER380" s="219"/>
      <c r="ES380" s="219"/>
      <c r="ET380" s="219"/>
      <c r="EU380" s="219"/>
      <c r="EV380" s="219"/>
      <c r="EW380" s="219"/>
      <c r="EX380" s="219"/>
      <c r="EY380" s="219"/>
      <c r="EZ380" s="219"/>
      <c r="FA380" s="219"/>
      <c r="FB380" s="219"/>
      <c r="FC380" s="219"/>
      <c r="FD380" s="219"/>
      <c r="FE380" s="219"/>
      <c r="FF380" s="219"/>
      <c r="FG380" s="219"/>
      <c r="FH380" s="219"/>
      <c r="FI380" s="219"/>
      <c r="FJ380" s="219"/>
      <c r="FK380" s="219"/>
      <c r="FL380" s="219"/>
      <c r="FM380" s="219"/>
      <c r="FN380" s="219"/>
      <c r="FO380" s="219"/>
      <c r="FP380" s="219"/>
      <c r="FQ380" s="219"/>
      <c r="FR380" s="219"/>
      <c r="FS380" s="219"/>
      <c r="FT380" s="219"/>
      <c r="FU380" s="219"/>
      <c r="FV380" s="219"/>
      <c r="FW380" s="219"/>
      <c r="FX380" s="219"/>
      <c r="FY380" s="219"/>
      <c r="FZ380" s="219"/>
      <c r="GA380" s="219"/>
      <c r="GB380" s="219"/>
      <c r="GC380" s="219"/>
      <c r="GD380" s="219"/>
      <c r="GE380" s="219"/>
      <c r="GF380" s="219"/>
      <c r="GG380" s="219"/>
      <c r="GH380" s="219"/>
      <c r="GI380" s="219"/>
      <c r="GJ380" s="219"/>
      <c r="GK380" s="219"/>
      <c r="GL380" s="219"/>
      <c r="GM380" s="219"/>
      <c r="GN380" s="219"/>
      <c r="GO380" s="219"/>
      <c r="GP380" s="219"/>
      <c r="GQ380" s="219"/>
      <c r="GR380" s="219"/>
      <c r="GS380" s="219"/>
      <c r="GT380" s="219"/>
      <c r="GU380" s="219"/>
      <c r="GV380" s="219"/>
      <c r="GW380" s="219"/>
      <c r="GX380" s="219"/>
      <c r="GY380" s="219"/>
      <c r="GZ380" s="219"/>
      <c r="HA380" s="219"/>
      <c r="HB380" s="219"/>
      <c r="HC380" s="219"/>
      <c r="HD380" s="219"/>
      <c r="HE380" s="219"/>
      <c r="HF380" s="219"/>
      <c r="HG380" s="219"/>
      <c r="HH380" s="219"/>
      <c r="HI380" s="219"/>
      <c r="HJ380" s="219"/>
      <c r="HK380" s="219"/>
      <c r="HL380" s="219"/>
    </row>
    <row r="381" spans="1:220" s="251" customFormat="1">
      <c r="A381" s="219"/>
      <c r="B381" s="219"/>
      <c r="C381" s="219"/>
      <c r="D381" s="219"/>
      <c r="E381" s="219"/>
      <c r="F381" s="219"/>
      <c r="G381" s="261"/>
      <c r="H381" s="262"/>
      <c r="I381" s="262"/>
      <c r="J381" s="216"/>
      <c r="K381" s="219"/>
      <c r="L381" s="219"/>
      <c r="M381" s="219"/>
      <c r="N381" s="219"/>
      <c r="O381" s="219"/>
      <c r="P381" s="219"/>
      <c r="Q381" s="219"/>
      <c r="R381" s="219"/>
      <c r="S381" s="219"/>
      <c r="T381" s="219"/>
      <c r="U381" s="219"/>
      <c r="V381" s="219"/>
      <c r="W381" s="219"/>
      <c r="X381" s="219"/>
      <c r="Y381" s="219"/>
      <c r="Z381" s="219"/>
      <c r="AA381" s="219"/>
      <c r="AB381" s="219"/>
      <c r="AC381" s="219"/>
      <c r="AD381" s="219"/>
      <c r="AE381" s="219"/>
      <c r="AF381" s="219"/>
      <c r="AG381" s="219"/>
      <c r="AH381" s="219"/>
      <c r="AI381" s="219"/>
      <c r="AJ381" s="219"/>
      <c r="AK381" s="219"/>
      <c r="AL381" s="219"/>
      <c r="AM381" s="219"/>
      <c r="AN381" s="219"/>
      <c r="AO381" s="219"/>
      <c r="AP381" s="219"/>
      <c r="AQ381" s="219"/>
      <c r="AR381" s="219"/>
      <c r="AS381" s="219"/>
      <c r="AT381" s="219"/>
      <c r="AU381" s="219"/>
      <c r="AV381" s="219"/>
      <c r="AW381" s="219"/>
      <c r="AX381" s="219"/>
      <c r="AY381" s="219"/>
      <c r="AZ381" s="219"/>
      <c r="BA381" s="219"/>
      <c r="BB381" s="219"/>
      <c r="BC381" s="219"/>
      <c r="BD381" s="219"/>
      <c r="BE381" s="219"/>
      <c r="BF381" s="219"/>
      <c r="BG381" s="219"/>
      <c r="BH381" s="219"/>
      <c r="BI381" s="219"/>
      <c r="BJ381" s="219"/>
      <c r="BK381" s="219"/>
      <c r="BL381" s="219"/>
      <c r="BM381" s="219"/>
      <c r="BN381" s="219"/>
      <c r="BO381" s="219"/>
      <c r="BP381" s="219"/>
      <c r="BQ381" s="219"/>
      <c r="BR381" s="219"/>
      <c r="BS381" s="219"/>
      <c r="BT381" s="219"/>
      <c r="BU381" s="219"/>
      <c r="BV381" s="219"/>
      <c r="BW381" s="219"/>
      <c r="BX381" s="219"/>
      <c r="BY381" s="219"/>
      <c r="BZ381" s="219"/>
      <c r="CA381" s="219"/>
      <c r="CB381" s="219"/>
      <c r="CC381" s="219"/>
      <c r="CD381" s="219"/>
      <c r="CE381" s="219"/>
      <c r="CF381" s="219"/>
      <c r="CG381" s="219"/>
      <c r="CH381" s="219"/>
      <c r="CI381" s="219"/>
      <c r="CJ381" s="219"/>
      <c r="CK381" s="219"/>
      <c r="CL381" s="219"/>
      <c r="CM381" s="219"/>
      <c r="CN381" s="219"/>
      <c r="CO381" s="219"/>
      <c r="CP381" s="219"/>
      <c r="CQ381" s="219"/>
      <c r="CR381" s="219"/>
      <c r="CS381" s="219"/>
      <c r="CT381" s="219"/>
      <c r="CU381" s="219"/>
      <c r="CV381" s="219"/>
      <c r="CW381" s="219"/>
      <c r="CX381" s="219"/>
      <c r="CY381" s="219"/>
      <c r="CZ381" s="219"/>
      <c r="DA381" s="219"/>
      <c r="DB381" s="219"/>
      <c r="DC381" s="219"/>
      <c r="DD381" s="219"/>
      <c r="DE381" s="219"/>
      <c r="DF381" s="219"/>
      <c r="DG381" s="219"/>
      <c r="DH381" s="219"/>
      <c r="DI381" s="219"/>
      <c r="DJ381" s="219"/>
      <c r="DK381" s="219"/>
      <c r="DL381" s="219"/>
      <c r="DM381" s="219"/>
      <c r="DN381" s="219"/>
      <c r="DO381" s="219"/>
      <c r="DP381" s="219"/>
      <c r="DQ381" s="219"/>
      <c r="DR381" s="219"/>
      <c r="DS381" s="219"/>
      <c r="DT381" s="219"/>
      <c r="DU381" s="219"/>
      <c r="DV381" s="219"/>
      <c r="DW381" s="219"/>
      <c r="DX381" s="219"/>
      <c r="DY381" s="219"/>
      <c r="DZ381" s="219"/>
      <c r="EA381" s="219"/>
      <c r="EB381" s="219"/>
      <c r="EC381" s="219"/>
      <c r="ED381" s="219"/>
      <c r="EE381" s="219"/>
      <c r="EF381" s="219"/>
      <c r="EG381" s="219"/>
      <c r="EH381" s="219"/>
      <c r="EI381" s="219"/>
      <c r="EJ381" s="219"/>
      <c r="EK381" s="219"/>
      <c r="EL381" s="219"/>
      <c r="EM381" s="219"/>
      <c r="EN381" s="219"/>
      <c r="EO381" s="219"/>
      <c r="EP381" s="219"/>
      <c r="EQ381" s="219"/>
      <c r="ER381" s="219"/>
      <c r="ES381" s="219"/>
      <c r="ET381" s="219"/>
      <c r="EU381" s="219"/>
      <c r="EV381" s="219"/>
      <c r="EW381" s="219"/>
      <c r="EX381" s="219"/>
      <c r="EY381" s="219"/>
      <c r="EZ381" s="219"/>
      <c r="FA381" s="219"/>
      <c r="FB381" s="219"/>
      <c r="FC381" s="219"/>
      <c r="FD381" s="219"/>
      <c r="FE381" s="219"/>
      <c r="FF381" s="219"/>
      <c r="FG381" s="219"/>
      <c r="FH381" s="219"/>
      <c r="FI381" s="219"/>
      <c r="FJ381" s="219"/>
      <c r="FK381" s="219"/>
      <c r="FL381" s="219"/>
      <c r="FM381" s="219"/>
      <c r="FN381" s="219"/>
      <c r="FO381" s="219"/>
      <c r="FP381" s="219"/>
      <c r="FQ381" s="219"/>
      <c r="FR381" s="219"/>
      <c r="FS381" s="219"/>
      <c r="FT381" s="219"/>
      <c r="FU381" s="219"/>
      <c r="FV381" s="219"/>
      <c r="FW381" s="219"/>
      <c r="FX381" s="219"/>
      <c r="FY381" s="219"/>
      <c r="FZ381" s="219"/>
      <c r="GA381" s="219"/>
      <c r="GB381" s="219"/>
      <c r="GC381" s="219"/>
      <c r="GD381" s="219"/>
      <c r="GE381" s="219"/>
      <c r="GF381" s="219"/>
      <c r="GG381" s="219"/>
      <c r="GH381" s="219"/>
      <c r="GI381" s="219"/>
      <c r="GJ381" s="219"/>
      <c r="GK381" s="219"/>
      <c r="GL381" s="219"/>
      <c r="GM381" s="219"/>
      <c r="GN381" s="219"/>
      <c r="GO381" s="219"/>
      <c r="GP381" s="219"/>
      <c r="GQ381" s="219"/>
      <c r="GR381" s="219"/>
      <c r="GS381" s="219"/>
      <c r="GT381" s="219"/>
      <c r="GU381" s="219"/>
      <c r="GV381" s="219"/>
      <c r="GW381" s="219"/>
      <c r="GX381" s="219"/>
      <c r="GY381" s="219"/>
      <c r="GZ381" s="219"/>
      <c r="HA381" s="219"/>
      <c r="HB381" s="219"/>
      <c r="HC381" s="219"/>
      <c r="HD381" s="219"/>
      <c r="HE381" s="219"/>
      <c r="HF381" s="219"/>
      <c r="HG381" s="219"/>
      <c r="HH381" s="219"/>
      <c r="HI381" s="219"/>
      <c r="HJ381" s="219"/>
      <c r="HK381" s="219"/>
      <c r="HL381" s="219"/>
    </row>
    <row r="382" spans="1:220" s="251" customFormat="1">
      <c r="A382" s="219"/>
      <c r="B382" s="219"/>
      <c r="C382" s="219"/>
      <c r="D382" s="219"/>
      <c r="E382" s="219"/>
      <c r="F382" s="219"/>
      <c r="G382" s="261"/>
      <c r="H382" s="262"/>
      <c r="I382" s="262"/>
      <c r="J382" s="216"/>
      <c r="K382" s="219"/>
      <c r="L382" s="219"/>
      <c r="M382" s="219"/>
      <c r="N382" s="219"/>
      <c r="O382" s="219"/>
      <c r="P382" s="219"/>
      <c r="Q382" s="219"/>
      <c r="R382" s="219"/>
      <c r="S382" s="219"/>
      <c r="T382" s="219"/>
      <c r="U382" s="219"/>
      <c r="V382" s="219"/>
      <c r="W382" s="219"/>
      <c r="X382" s="219"/>
      <c r="Y382" s="219"/>
      <c r="Z382" s="219"/>
      <c r="AA382" s="219"/>
      <c r="AB382" s="219"/>
      <c r="AC382" s="219"/>
      <c r="AD382" s="219"/>
      <c r="AE382" s="219"/>
      <c r="AF382" s="219"/>
      <c r="AG382" s="219"/>
      <c r="AH382" s="219"/>
      <c r="AI382" s="219"/>
      <c r="AJ382" s="219"/>
      <c r="AK382" s="219"/>
      <c r="AL382" s="219"/>
      <c r="AM382" s="219"/>
      <c r="AN382" s="219"/>
      <c r="AO382" s="219"/>
      <c r="AP382" s="219"/>
      <c r="AQ382" s="219"/>
      <c r="AR382" s="219"/>
      <c r="AS382" s="219"/>
      <c r="AT382" s="219"/>
      <c r="AU382" s="219"/>
      <c r="AV382" s="219"/>
      <c r="AW382" s="219"/>
      <c r="AX382" s="219"/>
      <c r="AY382" s="219"/>
      <c r="AZ382" s="219"/>
      <c r="BA382" s="219"/>
      <c r="BB382" s="219"/>
      <c r="BC382" s="219"/>
      <c r="BD382" s="219"/>
      <c r="BE382" s="219"/>
      <c r="BF382" s="219"/>
      <c r="BG382" s="219"/>
      <c r="BH382" s="219"/>
      <c r="BI382" s="219"/>
      <c r="BJ382" s="219"/>
      <c r="BK382" s="219"/>
      <c r="BL382" s="219"/>
      <c r="BM382" s="219"/>
      <c r="BN382" s="219"/>
      <c r="BO382" s="219"/>
      <c r="BP382" s="219"/>
      <c r="BQ382" s="219"/>
      <c r="BR382" s="219"/>
      <c r="BS382" s="219"/>
      <c r="BT382" s="219"/>
      <c r="BU382" s="219"/>
      <c r="BV382" s="219"/>
      <c r="BW382" s="219"/>
      <c r="BX382" s="219"/>
      <c r="BY382" s="219"/>
      <c r="BZ382" s="219"/>
      <c r="CA382" s="219"/>
      <c r="CB382" s="219"/>
      <c r="CC382" s="219"/>
      <c r="CD382" s="219"/>
      <c r="CE382" s="219"/>
      <c r="CF382" s="219"/>
      <c r="CG382" s="219"/>
      <c r="CH382" s="219"/>
      <c r="CI382" s="219"/>
      <c r="CJ382" s="219"/>
      <c r="CK382" s="219"/>
      <c r="CL382" s="219"/>
      <c r="CM382" s="219"/>
      <c r="CN382" s="219"/>
      <c r="CO382" s="219"/>
      <c r="CP382" s="219"/>
      <c r="CQ382" s="219"/>
      <c r="CR382" s="219"/>
      <c r="CS382" s="219"/>
      <c r="CT382" s="219"/>
      <c r="CU382" s="219"/>
      <c r="CV382" s="219"/>
      <c r="CW382" s="219"/>
      <c r="CX382" s="219"/>
      <c r="CY382" s="219"/>
      <c r="CZ382" s="219"/>
      <c r="DA382" s="219"/>
      <c r="DB382" s="219"/>
      <c r="DC382" s="219"/>
      <c r="DD382" s="219"/>
      <c r="DE382" s="219"/>
      <c r="DF382" s="219"/>
      <c r="DG382" s="219"/>
      <c r="DH382" s="219"/>
      <c r="DI382" s="219"/>
      <c r="DJ382" s="219"/>
      <c r="DK382" s="219"/>
      <c r="DL382" s="219"/>
      <c r="DM382" s="219"/>
      <c r="DN382" s="219"/>
      <c r="DO382" s="219"/>
      <c r="DP382" s="219"/>
      <c r="DQ382" s="219"/>
      <c r="DR382" s="219"/>
      <c r="DS382" s="219"/>
      <c r="DT382" s="219"/>
      <c r="DU382" s="219"/>
      <c r="DV382" s="219"/>
      <c r="DW382" s="219"/>
      <c r="DX382" s="219"/>
      <c r="DY382" s="219"/>
      <c r="DZ382" s="219"/>
      <c r="EA382" s="219"/>
      <c r="EB382" s="219"/>
      <c r="EC382" s="219"/>
      <c r="ED382" s="219"/>
      <c r="EE382" s="219"/>
      <c r="EF382" s="219"/>
      <c r="EG382" s="219"/>
      <c r="EH382" s="219"/>
      <c r="EI382" s="219"/>
      <c r="EJ382" s="219"/>
      <c r="EK382" s="219"/>
      <c r="EL382" s="219"/>
      <c r="EM382" s="219"/>
      <c r="EN382" s="219"/>
      <c r="EO382" s="219"/>
      <c r="EP382" s="219"/>
      <c r="EQ382" s="219"/>
      <c r="ER382" s="219"/>
      <c r="ES382" s="219"/>
      <c r="ET382" s="219"/>
      <c r="EU382" s="219"/>
      <c r="EV382" s="219"/>
      <c r="EW382" s="219"/>
      <c r="EX382" s="219"/>
      <c r="EY382" s="219"/>
      <c r="EZ382" s="219"/>
      <c r="FA382" s="219"/>
      <c r="FB382" s="219"/>
      <c r="FC382" s="219"/>
      <c r="FD382" s="219"/>
      <c r="FE382" s="219"/>
      <c r="FF382" s="219"/>
      <c r="FG382" s="219"/>
      <c r="FH382" s="219"/>
      <c r="FI382" s="219"/>
      <c r="FJ382" s="219"/>
      <c r="FK382" s="219"/>
      <c r="FL382" s="219"/>
      <c r="FM382" s="219"/>
      <c r="FN382" s="219"/>
      <c r="FO382" s="219"/>
      <c r="FP382" s="219"/>
      <c r="FQ382" s="219"/>
      <c r="FR382" s="219"/>
      <c r="FS382" s="219"/>
      <c r="FT382" s="219"/>
      <c r="FU382" s="219"/>
      <c r="FV382" s="219"/>
      <c r="FW382" s="219"/>
      <c r="FX382" s="219"/>
      <c r="FY382" s="219"/>
      <c r="FZ382" s="219"/>
      <c r="GA382" s="219"/>
      <c r="GB382" s="219"/>
      <c r="GC382" s="219"/>
      <c r="GD382" s="219"/>
      <c r="GE382" s="219"/>
      <c r="GF382" s="219"/>
      <c r="GG382" s="219"/>
      <c r="GH382" s="219"/>
      <c r="GI382" s="219"/>
      <c r="GJ382" s="219"/>
      <c r="GK382" s="219"/>
      <c r="GL382" s="219"/>
      <c r="GM382" s="219"/>
      <c r="GN382" s="219"/>
      <c r="GO382" s="219"/>
      <c r="GP382" s="219"/>
      <c r="GQ382" s="219"/>
      <c r="GR382" s="219"/>
      <c r="GS382" s="219"/>
      <c r="GT382" s="219"/>
      <c r="GU382" s="219"/>
      <c r="GV382" s="219"/>
      <c r="GW382" s="219"/>
      <c r="GX382" s="219"/>
      <c r="GY382" s="219"/>
      <c r="GZ382" s="219"/>
      <c r="HA382" s="219"/>
      <c r="HB382" s="219"/>
      <c r="HC382" s="219"/>
      <c r="HD382" s="219"/>
      <c r="HE382" s="219"/>
      <c r="HF382" s="219"/>
      <c r="HG382" s="219"/>
      <c r="HH382" s="219"/>
      <c r="HI382" s="219"/>
      <c r="HJ382" s="219"/>
      <c r="HK382" s="219"/>
      <c r="HL382" s="219"/>
    </row>
    <row r="383" spans="1:220" s="251" customFormat="1">
      <c r="A383" s="219"/>
      <c r="B383" s="219"/>
      <c r="C383" s="219"/>
      <c r="D383" s="219"/>
      <c r="E383" s="219"/>
      <c r="F383" s="219"/>
      <c r="G383" s="261"/>
      <c r="H383" s="262"/>
      <c r="I383" s="262"/>
      <c r="J383" s="216"/>
      <c r="K383" s="219"/>
      <c r="L383" s="219"/>
      <c r="M383" s="219"/>
      <c r="N383" s="219"/>
      <c r="O383" s="219"/>
      <c r="P383" s="219"/>
      <c r="Q383" s="219"/>
      <c r="R383" s="219"/>
      <c r="S383" s="219"/>
      <c r="T383" s="219"/>
      <c r="U383" s="219"/>
      <c r="V383" s="219"/>
      <c r="W383" s="219"/>
      <c r="X383" s="219"/>
      <c r="Y383" s="219"/>
      <c r="Z383" s="219"/>
      <c r="AA383" s="219"/>
      <c r="AB383" s="219"/>
      <c r="AC383" s="219"/>
      <c r="AD383" s="219"/>
      <c r="AE383" s="219"/>
      <c r="AF383" s="219"/>
      <c r="AG383" s="219"/>
      <c r="AH383" s="219"/>
      <c r="AI383" s="219"/>
      <c r="AJ383" s="219"/>
      <c r="AK383" s="219"/>
      <c r="AL383" s="219"/>
      <c r="AM383" s="219"/>
      <c r="AN383" s="219"/>
      <c r="AO383" s="219"/>
      <c r="AP383" s="219"/>
      <c r="AQ383" s="219"/>
      <c r="AR383" s="219"/>
      <c r="AS383" s="219"/>
      <c r="AT383" s="219"/>
      <c r="AU383" s="219"/>
      <c r="AV383" s="219"/>
      <c r="AW383" s="219"/>
      <c r="AX383" s="219"/>
      <c r="AY383" s="219"/>
      <c r="AZ383" s="219"/>
      <c r="BA383" s="219"/>
      <c r="BB383" s="219"/>
      <c r="BC383" s="219"/>
      <c r="BD383" s="219"/>
      <c r="BE383" s="219"/>
      <c r="BF383" s="219"/>
      <c r="BG383" s="219"/>
      <c r="BH383" s="219"/>
      <c r="BI383" s="219"/>
      <c r="BJ383" s="219"/>
      <c r="BK383" s="219"/>
      <c r="BL383" s="219"/>
      <c r="BM383" s="219"/>
      <c r="BN383" s="219"/>
      <c r="BO383" s="219"/>
      <c r="BP383" s="219"/>
      <c r="BQ383" s="219"/>
      <c r="BR383" s="219"/>
      <c r="BS383" s="219"/>
      <c r="BT383" s="219"/>
      <c r="BU383" s="219"/>
      <c r="BV383" s="219"/>
      <c r="BW383" s="219"/>
      <c r="BX383" s="219"/>
      <c r="BY383" s="219"/>
      <c r="BZ383" s="219"/>
      <c r="CA383" s="219"/>
      <c r="CB383" s="219"/>
      <c r="CC383" s="219"/>
      <c r="CD383" s="219"/>
      <c r="CE383" s="219"/>
      <c r="CF383" s="219"/>
      <c r="CG383" s="219"/>
      <c r="CH383" s="219"/>
      <c r="CI383" s="219"/>
      <c r="CJ383" s="219"/>
      <c r="CK383" s="219"/>
      <c r="CL383" s="219"/>
      <c r="CM383" s="219"/>
      <c r="CN383" s="219"/>
      <c r="CO383" s="219"/>
      <c r="CP383" s="219"/>
      <c r="CQ383" s="219"/>
      <c r="CR383" s="219"/>
      <c r="CS383" s="219"/>
      <c r="CT383" s="219"/>
      <c r="CU383" s="219"/>
      <c r="CV383" s="219"/>
      <c r="CW383" s="219"/>
      <c r="CX383" s="219"/>
      <c r="CY383" s="219"/>
      <c r="CZ383" s="219"/>
      <c r="DA383" s="219"/>
      <c r="DB383" s="219"/>
      <c r="DC383" s="219"/>
      <c r="DD383" s="219"/>
      <c r="DE383" s="219"/>
      <c r="DF383" s="219"/>
      <c r="DG383" s="219"/>
      <c r="DH383" s="219"/>
      <c r="DI383" s="219"/>
      <c r="DJ383" s="219"/>
      <c r="DK383" s="219"/>
      <c r="DL383" s="219"/>
      <c r="DM383" s="219"/>
      <c r="DN383" s="219"/>
      <c r="DO383" s="219"/>
      <c r="DP383" s="219"/>
      <c r="DQ383" s="219"/>
      <c r="DR383" s="219"/>
      <c r="DS383" s="219"/>
      <c r="DT383" s="219"/>
      <c r="DU383" s="219"/>
      <c r="DV383" s="219"/>
      <c r="DW383" s="219"/>
      <c r="DX383" s="219"/>
      <c r="DY383" s="219"/>
      <c r="DZ383" s="219"/>
      <c r="EA383" s="219"/>
      <c r="EB383" s="219"/>
      <c r="EC383" s="219"/>
      <c r="ED383" s="219"/>
      <c r="EE383" s="219"/>
      <c r="EF383" s="219"/>
      <c r="EG383" s="219"/>
      <c r="EH383" s="219"/>
      <c r="EI383" s="219"/>
      <c r="EJ383" s="219"/>
      <c r="EK383" s="219"/>
      <c r="EL383" s="219"/>
      <c r="EM383" s="219"/>
      <c r="EN383" s="219"/>
      <c r="EO383" s="219"/>
      <c r="EP383" s="219"/>
      <c r="EQ383" s="219"/>
      <c r="ER383" s="219"/>
      <c r="ES383" s="219"/>
      <c r="ET383" s="219"/>
      <c r="EU383" s="219"/>
      <c r="EV383" s="219"/>
      <c r="EW383" s="219"/>
      <c r="EX383" s="219"/>
      <c r="EY383" s="219"/>
      <c r="EZ383" s="219"/>
      <c r="FA383" s="219"/>
      <c r="FB383" s="219"/>
      <c r="FC383" s="219"/>
      <c r="FD383" s="219"/>
      <c r="FE383" s="219"/>
      <c r="FF383" s="219"/>
      <c r="FG383" s="219"/>
      <c r="FH383" s="219"/>
      <c r="FI383" s="219"/>
      <c r="FJ383" s="219"/>
      <c r="FK383" s="219"/>
      <c r="FL383" s="219"/>
      <c r="FM383" s="219"/>
      <c r="FN383" s="219"/>
      <c r="FO383" s="219"/>
      <c r="FP383" s="219"/>
      <c r="FQ383" s="219"/>
      <c r="FR383" s="219"/>
      <c r="FS383" s="219"/>
      <c r="FT383" s="219"/>
      <c r="FU383" s="219"/>
      <c r="FV383" s="219"/>
      <c r="FW383" s="219"/>
      <c r="FX383" s="219"/>
      <c r="FY383" s="219"/>
      <c r="FZ383" s="219"/>
      <c r="GA383" s="219"/>
      <c r="GB383" s="219"/>
      <c r="GC383" s="219"/>
      <c r="GD383" s="219"/>
      <c r="GE383" s="219"/>
      <c r="GF383" s="219"/>
      <c r="GG383" s="219"/>
      <c r="GH383" s="219"/>
      <c r="GI383" s="219"/>
      <c r="GJ383" s="219"/>
      <c r="GK383" s="219"/>
      <c r="GL383" s="219"/>
      <c r="GM383" s="219"/>
      <c r="GN383" s="219"/>
      <c r="GO383" s="219"/>
      <c r="GP383" s="219"/>
      <c r="GQ383" s="219"/>
      <c r="GR383" s="219"/>
      <c r="GS383" s="219"/>
      <c r="GT383" s="219"/>
      <c r="GU383" s="219"/>
      <c r="GV383" s="219"/>
      <c r="GW383" s="219"/>
      <c r="GX383" s="219"/>
      <c r="GY383" s="219"/>
      <c r="GZ383" s="219"/>
      <c r="HA383" s="219"/>
      <c r="HB383" s="219"/>
      <c r="HC383" s="219"/>
      <c r="HD383" s="219"/>
      <c r="HE383" s="219"/>
      <c r="HF383" s="219"/>
      <c r="HG383" s="219"/>
      <c r="HH383" s="219"/>
      <c r="HI383" s="219"/>
      <c r="HJ383" s="219"/>
      <c r="HK383" s="219"/>
      <c r="HL383" s="219"/>
    </row>
    <row r="384" spans="1:220" s="251" customFormat="1">
      <c r="A384" s="219"/>
      <c r="B384" s="219"/>
      <c r="C384" s="219"/>
      <c r="D384" s="219"/>
      <c r="E384" s="219"/>
      <c r="F384" s="219"/>
      <c r="G384" s="261"/>
      <c r="H384" s="262"/>
      <c r="I384" s="262"/>
      <c r="J384" s="216"/>
      <c r="K384" s="219"/>
      <c r="L384" s="219"/>
      <c r="M384" s="219"/>
      <c r="N384" s="219"/>
      <c r="O384" s="219"/>
      <c r="P384" s="219"/>
      <c r="Q384" s="219"/>
      <c r="R384" s="219"/>
      <c r="S384" s="219"/>
      <c r="T384" s="219"/>
      <c r="U384" s="219"/>
      <c r="V384" s="219"/>
      <c r="W384" s="219"/>
      <c r="X384" s="219"/>
      <c r="Y384" s="219"/>
      <c r="Z384" s="219"/>
      <c r="AA384" s="219"/>
      <c r="AB384" s="219"/>
      <c r="AC384" s="219"/>
      <c r="AD384" s="219"/>
      <c r="AE384" s="219"/>
      <c r="AF384" s="219"/>
      <c r="AG384" s="219"/>
      <c r="AH384" s="219"/>
      <c r="AI384" s="219"/>
      <c r="AJ384" s="219"/>
      <c r="AK384" s="219"/>
      <c r="AL384" s="219"/>
      <c r="AM384" s="219"/>
      <c r="AN384" s="219"/>
      <c r="AO384" s="219"/>
      <c r="AP384" s="219"/>
      <c r="AQ384" s="219"/>
      <c r="AR384" s="219"/>
      <c r="AS384" s="219"/>
      <c r="AT384" s="219"/>
      <c r="AU384" s="219"/>
      <c r="AV384" s="219"/>
      <c r="AW384" s="219"/>
      <c r="AX384" s="219"/>
      <c r="AY384" s="219"/>
      <c r="AZ384" s="219"/>
      <c r="BA384" s="219"/>
      <c r="BB384" s="219"/>
      <c r="BC384" s="219"/>
      <c r="BD384" s="219"/>
      <c r="BE384" s="219"/>
      <c r="BF384" s="219"/>
      <c r="BG384" s="219"/>
      <c r="BH384" s="219"/>
      <c r="BI384" s="219"/>
      <c r="BJ384" s="219"/>
      <c r="BK384" s="219"/>
      <c r="BL384" s="219"/>
      <c r="BM384" s="219"/>
      <c r="BN384" s="219"/>
      <c r="BO384" s="219"/>
      <c r="BP384" s="219"/>
      <c r="BQ384" s="219"/>
      <c r="BR384" s="219"/>
      <c r="BS384" s="219"/>
      <c r="BT384" s="219"/>
      <c r="BU384" s="219"/>
      <c r="BV384" s="219"/>
      <c r="BW384" s="219"/>
      <c r="BX384" s="219"/>
      <c r="BY384" s="219"/>
      <c r="BZ384" s="219"/>
      <c r="CA384" s="219"/>
      <c r="CB384" s="219"/>
      <c r="CC384" s="219"/>
      <c r="CD384" s="219"/>
      <c r="CE384" s="219"/>
      <c r="CF384" s="219"/>
      <c r="CG384" s="219"/>
      <c r="CH384" s="219"/>
      <c r="CI384" s="219"/>
      <c r="CJ384" s="219"/>
      <c r="CK384" s="219"/>
      <c r="CL384" s="219"/>
      <c r="CM384" s="219"/>
      <c r="CN384" s="219"/>
      <c r="CO384" s="219"/>
      <c r="CP384" s="219"/>
      <c r="CQ384" s="219"/>
      <c r="CR384" s="219"/>
      <c r="CS384" s="219"/>
      <c r="CT384" s="219"/>
      <c r="CU384" s="219"/>
      <c r="CV384" s="219"/>
      <c r="CW384" s="219"/>
      <c r="CX384" s="219"/>
      <c r="CY384" s="219"/>
      <c r="CZ384" s="219"/>
      <c r="DA384" s="219"/>
      <c r="DB384" s="219"/>
      <c r="DC384" s="219"/>
      <c r="DD384" s="219"/>
      <c r="DE384" s="219"/>
      <c r="DF384" s="219"/>
      <c r="DG384" s="219"/>
      <c r="DH384" s="219"/>
      <c r="DI384" s="219"/>
      <c r="DJ384" s="219"/>
      <c r="DK384" s="219"/>
      <c r="DL384" s="219"/>
      <c r="DM384" s="219"/>
      <c r="DN384" s="219"/>
      <c r="DO384" s="219"/>
      <c r="DP384" s="219"/>
      <c r="DQ384" s="219"/>
      <c r="DR384" s="219"/>
      <c r="DS384" s="219"/>
      <c r="DT384" s="219"/>
      <c r="DU384" s="219"/>
      <c r="DV384" s="219"/>
      <c r="DW384" s="219"/>
      <c r="DX384" s="219"/>
      <c r="DY384" s="219"/>
      <c r="DZ384" s="219"/>
      <c r="EA384" s="219"/>
      <c r="EB384" s="219"/>
      <c r="EC384" s="219"/>
      <c r="ED384" s="219"/>
      <c r="EE384" s="219"/>
      <c r="EF384" s="219"/>
      <c r="EG384" s="219"/>
      <c r="EH384" s="219"/>
      <c r="EI384" s="219"/>
      <c r="EJ384" s="219"/>
      <c r="EK384" s="219"/>
      <c r="EL384" s="219"/>
      <c r="EM384" s="219"/>
      <c r="EN384" s="219"/>
      <c r="EO384" s="219"/>
      <c r="EP384" s="219"/>
      <c r="EQ384" s="219"/>
      <c r="ER384" s="219"/>
      <c r="ES384" s="219"/>
      <c r="ET384" s="219"/>
      <c r="EU384" s="219"/>
      <c r="EV384" s="219"/>
      <c r="EW384" s="219"/>
      <c r="EX384" s="219"/>
      <c r="EY384" s="219"/>
      <c r="EZ384" s="219"/>
      <c r="FA384" s="219"/>
      <c r="FB384" s="219"/>
      <c r="FC384" s="219"/>
      <c r="FD384" s="219"/>
      <c r="FE384" s="219"/>
      <c r="FF384" s="219"/>
      <c r="FG384" s="219"/>
      <c r="FH384" s="219"/>
      <c r="FI384" s="219"/>
      <c r="FJ384" s="219"/>
      <c r="FK384" s="219"/>
      <c r="FL384" s="219"/>
      <c r="FM384" s="219"/>
      <c r="FN384" s="219"/>
      <c r="FO384" s="219"/>
      <c r="FP384" s="219"/>
      <c r="FQ384" s="219"/>
      <c r="FR384" s="219"/>
      <c r="FS384" s="219"/>
      <c r="FT384" s="219"/>
      <c r="FU384" s="219"/>
      <c r="FV384" s="219"/>
      <c r="FW384" s="219"/>
      <c r="FX384" s="219"/>
      <c r="FY384" s="219"/>
      <c r="FZ384" s="219"/>
      <c r="GA384" s="219"/>
      <c r="GB384" s="219"/>
      <c r="GC384" s="219"/>
      <c r="GD384" s="219"/>
      <c r="GE384" s="219"/>
      <c r="GF384" s="219"/>
      <c r="GG384" s="219"/>
      <c r="GH384" s="219"/>
      <c r="GI384" s="219"/>
      <c r="GJ384" s="219"/>
      <c r="GK384" s="219"/>
      <c r="GL384" s="219"/>
      <c r="GM384" s="219"/>
      <c r="GN384" s="219"/>
      <c r="GO384" s="219"/>
      <c r="GP384" s="219"/>
      <c r="GQ384" s="219"/>
      <c r="GR384" s="219"/>
      <c r="GS384" s="219"/>
      <c r="GT384" s="219"/>
      <c r="GU384" s="219"/>
      <c r="GV384" s="219"/>
      <c r="GW384" s="219"/>
      <c r="GX384" s="219"/>
      <c r="GY384" s="219"/>
      <c r="GZ384" s="219"/>
      <c r="HA384" s="219"/>
      <c r="HB384" s="219"/>
      <c r="HC384" s="219"/>
      <c r="HD384" s="219"/>
      <c r="HE384" s="219"/>
      <c r="HF384" s="219"/>
      <c r="HG384" s="219"/>
      <c r="HH384" s="219"/>
      <c r="HI384" s="219"/>
      <c r="HJ384" s="219"/>
      <c r="HK384" s="219"/>
      <c r="HL384" s="219"/>
    </row>
    <row r="385" spans="1:220" s="251" customFormat="1">
      <c r="A385" s="219"/>
      <c r="B385" s="219"/>
      <c r="C385" s="219"/>
      <c r="D385" s="219"/>
      <c r="E385" s="219"/>
      <c r="F385" s="219"/>
      <c r="G385" s="261"/>
      <c r="H385" s="262"/>
      <c r="I385" s="262"/>
      <c r="J385" s="216"/>
      <c r="K385" s="219"/>
      <c r="L385" s="219"/>
      <c r="M385" s="219"/>
      <c r="N385" s="219"/>
      <c r="O385" s="219"/>
      <c r="P385" s="219"/>
      <c r="Q385" s="219"/>
      <c r="R385" s="219"/>
      <c r="S385" s="219"/>
      <c r="T385" s="219"/>
      <c r="U385" s="219"/>
      <c r="V385" s="219"/>
      <c r="W385" s="219"/>
      <c r="X385" s="219"/>
      <c r="Y385" s="219"/>
      <c r="Z385" s="219"/>
      <c r="AA385" s="219"/>
      <c r="AB385" s="219"/>
      <c r="AC385" s="219"/>
      <c r="AD385" s="219"/>
      <c r="AE385" s="219"/>
      <c r="AF385" s="219"/>
      <c r="AG385" s="219"/>
      <c r="AH385" s="219"/>
      <c r="AI385" s="219"/>
      <c r="AJ385" s="219"/>
      <c r="AK385" s="219"/>
      <c r="AL385" s="219"/>
      <c r="AM385" s="219"/>
      <c r="AN385" s="219"/>
      <c r="AO385" s="219"/>
      <c r="AP385" s="219"/>
      <c r="AQ385" s="219"/>
      <c r="AR385" s="219"/>
      <c r="AS385" s="219"/>
      <c r="AT385" s="219"/>
      <c r="AU385" s="219"/>
      <c r="AV385" s="219"/>
      <c r="AW385" s="219"/>
      <c r="AX385" s="219"/>
      <c r="AY385" s="219"/>
      <c r="AZ385" s="219"/>
      <c r="BA385" s="219"/>
      <c r="BB385" s="219"/>
      <c r="BC385" s="219"/>
      <c r="BD385" s="219"/>
      <c r="BE385" s="219"/>
      <c r="BF385" s="219"/>
      <c r="BG385" s="219"/>
      <c r="BH385" s="219"/>
      <c r="BI385" s="219"/>
      <c r="BJ385" s="219"/>
      <c r="BK385" s="219"/>
      <c r="BL385" s="219"/>
      <c r="BM385" s="219"/>
      <c r="BN385" s="219"/>
      <c r="BO385" s="219"/>
      <c r="BP385" s="219"/>
      <c r="BQ385" s="219"/>
      <c r="BR385" s="219"/>
      <c r="BS385" s="219"/>
      <c r="BT385" s="219"/>
      <c r="BU385" s="219"/>
      <c r="BV385" s="219"/>
      <c r="BW385" s="219"/>
      <c r="BX385" s="219"/>
      <c r="BY385" s="219"/>
      <c r="BZ385" s="219"/>
      <c r="CA385" s="219"/>
      <c r="CB385" s="219"/>
      <c r="CC385" s="219"/>
      <c r="CD385" s="219"/>
      <c r="CE385" s="219"/>
      <c r="CF385" s="219"/>
      <c r="CG385" s="219"/>
      <c r="CH385" s="219"/>
      <c r="CI385" s="219"/>
      <c r="CJ385" s="219"/>
      <c r="CK385" s="219"/>
      <c r="CL385" s="219"/>
      <c r="CM385" s="219"/>
      <c r="CN385" s="219"/>
      <c r="CO385" s="219"/>
      <c r="CP385" s="219"/>
      <c r="CQ385" s="219"/>
      <c r="CR385" s="219"/>
      <c r="CS385" s="219"/>
      <c r="CT385" s="219"/>
      <c r="CU385" s="219"/>
      <c r="CV385" s="219"/>
      <c r="CW385" s="219"/>
      <c r="CX385" s="219"/>
      <c r="CY385" s="219"/>
      <c r="CZ385" s="219"/>
      <c r="DA385" s="219"/>
      <c r="DB385" s="219"/>
      <c r="DC385" s="219"/>
      <c r="DD385" s="219"/>
      <c r="DE385" s="219"/>
      <c r="DF385" s="219"/>
      <c r="DG385" s="219"/>
      <c r="DH385" s="219"/>
      <c r="DI385" s="219"/>
      <c r="DJ385" s="219"/>
      <c r="DK385" s="219"/>
      <c r="DL385" s="219"/>
      <c r="DM385" s="219"/>
      <c r="DN385" s="219"/>
      <c r="DO385" s="219"/>
      <c r="DP385" s="219"/>
      <c r="DQ385" s="219"/>
      <c r="DR385" s="219"/>
      <c r="DS385" s="219"/>
      <c r="DT385" s="219"/>
      <c r="DU385" s="219"/>
      <c r="DV385" s="219"/>
      <c r="DW385" s="219"/>
      <c r="DX385" s="219"/>
      <c r="DY385" s="219"/>
      <c r="DZ385" s="219"/>
      <c r="EA385" s="219"/>
      <c r="EB385" s="219"/>
      <c r="EC385" s="219"/>
      <c r="ED385" s="219"/>
      <c r="EE385" s="219"/>
      <c r="EF385" s="219"/>
      <c r="EG385" s="219"/>
      <c r="EH385" s="219"/>
      <c r="EI385" s="219"/>
      <c r="EJ385" s="219"/>
      <c r="EK385" s="219"/>
      <c r="EL385" s="219"/>
      <c r="EM385" s="219"/>
      <c r="EN385" s="219"/>
      <c r="EO385" s="219"/>
      <c r="EP385" s="219"/>
      <c r="EQ385" s="219"/>
      <c r="ER385" s="219"/>
      <c r="ES385" s="219"/>
      <c r="ET385" s="219"/>
      <c r="EU385" s="219"/>
      <c r="EV385" s="219"/>
      <c r="EW385" s="219"/>
      <c r="EX385" s="219"/>
      <c r="EY385" s="219"/>
      <c r="EZ385" s="219"/>
      <c r="FA385" s="219"/>
      <c r="FB385" s="219"/>
      <c r="FC385" s="219"/>
      <c r="FD385" s="219"/>
      <c r="FE385" s="219"/>
      <c r="FF385" s="219"/>
      <c r="FG385" s="219"/>
      <c r="FH385" s="219"/>
      <c r="FI385" s="219"/>
      <c r="FJ385" s="219"/>
      <c r="FK385" s="219"/>
      <c r="FL385" s="219"/>
      <c r="FM385" s="219"/>
      <c r="FN385" s="219"/>
      <c r="FO385" s="219"/>
      <c r="FP385" s="219"/>
      <c r="FQ385" s="219"/>
      <c r="FR385" s="219"/>
      <c r="FS385" s="219"/>
      <c r="FT385" s="219"/>
      <c r="FU385" s="219"/>
      <c r="FV385" s="219"/>
      <c r="FW385" s="219"/>
      <c r="FX385" s="219"/>
      <c r="FY385" s="219"/>
      <c r="FZ385" s="219"/>
      <c r="GA385" s="219"/>
      <c r="GB385" s="219"/>
      <c r="GC385" s="219"/>
      <c r="GD385" s="219"/>
      <c r="GE385" s="219"/>
      <c r="GF385" s="219"/>
      <c r="GG385" s="219"/>
      <c r="GH385" s="219"/>
      <c r="GI385" s="219"/>
      <c r="GJ385" s="219"/>
      <c r="GK385" s="219"/>
      <c r="GL385" s="219"/>
      <c r="GM385" s="219"/>
      <c r="GN385" s="219"/>
      <c r="GO385" s="219"/>
      <c r="GP385" s="219"/>
      <c r="GQ385" s="219"/>
      <c r="GR385" s="219"/>
      <c r="GS385" s="219"/>
      <c r="GT385" s="219"/>
      <c r="GU385" s="219"/>
      <c r="GV385" s="219"/>
      <c r="GW385" s="219"/>
      <c r="GX385" s="219"/>
      <c r="GY385" s="219"/>
      <c r="GZ385" s="219"/>
      <c r="HA385" s="219"/>
      <c r="HB385" s="219"/>
      <c r="HC385" s="219"/>
      <c r="HD385" s="219"/>
      <c r="HE385" s="219"/>
      <c r="HF385" s="219"/>
      <c r="HG385" s="219"/>
      <c r="HH385" s="219"/>
      <c r="HI385" s="219"/>
      <c r="HJ385" s="219"/>
      <c r="HK385" s="219"/>
      <c r="HL385" s="219"/>
    </row>
    <row r="386" spans="1:220" s="251" customFormat="1">
      <c r="A386" s="219"/>
      <c r="B386" s="219"/>
      <c r="C386" s="219"/>
      <c r="D386" s="219"/>
      <c r="E386" s="219"/>
      <c r="F386" s="219"/>
      <c r="G386" s="261"/>
      <c r="H386" s="262"/>
      <c r="I386" s="262"/>
      <c r="J386" s="216"/>
      <c r="K386" s="219"/>
      <c r="L386" s="219"/>
      <c r="M386" s="219"/>
      <c r="N386" s="219"/>
      <c r="O386" s="219"/>
      <c r="P386" s="219"/>
      <c r="Q386" s="219"/>
      <c r="R386" s="219"/>
      <c r="S386" s="219"/>
      <c r="T386" s="219"/>
      <c r="U386" s="219"/>
      <c r="V386" s="219"/>
      <c r="W386" s="219"/>
      <c r="X386" s="219"/>
      <c r="Y386" s="219"/>
      <c r="Z386" s="219"/>
      <c r="AA386" s="219"/>
      <c r="AB386" s="219"/>
      <c r="AC386" s="219"/>
      <c r="AD386" s="219"/>
      <c r="AE386" s="219"/>
      <c r="AF386" s="219"/>
      <c r="AG386" s="219"/>
      <c r="AH386" s="219"/>
      <c r="AI386" s="219"/>
      <c r="AJ386" s="219"/>
      <c r="AK386" s="219"/>
      <c r="AL386" s="219"/>
      <c r="AM386" s="219"/>
      <c r="AN386" s="219"/>
      <c r="AO386" s="219"/>
      <c r="AP386" s="219"/>
      <c r="AQ386" s="219"/>
      <c r="AR386" s="219"/>
      <c r="AS386" s="219"/>
      <c r="AT386" s="219"/>
      <c r="AU386" s="219"/>
      <c r="AV386" s="219"/>
      <c r="AW386" s="219"/>
      <c r="AX386" s="219"/>
      <c r="AY386" s="219"/>
      <c r="AZ386" s="219"/>
      <c r="BA386" s="219"/>
      <c r="BB386" s="219"/>
      <c r="BC386" s="219"/>
      <c r="BD386" s="219"/>
      <c r="BE386" s="219"/>
      <c r="BF386" s="219"/>
      <c r="BG386" s="219"/>
      <c r="BH386" s="219"/>
      <c r="BI386" s="219"/>
      <c r="BJ386" s="219"/>
      <c r="BK386" s="219"/>
      <c r="BL386" s="219"/>
      <c r="BM386" s="219"/>
      <c r="BN386" s="219"/>
      <c r="BO386" s="219"/>
      <c r="BP386" s="219"/>
      <c r="BQ386" s="219"/>
      <c r="BR386" s="219"/>
      <c r="BS386" s="219"/>
      <c r="BT386" s="219"/>
      <c r="BU386" s="219"/>
      <c r="BV386" s="219"/>
      <c r="BW386" s="219"/>
      <c r="BX386" s="219"/>
      <c r="BY386" s="219"/>
      <c r="BZ386" s="219"/>
      <c r="CA386" s="219"/>
      <c r="CB386" s="219"/>
      <c r="CC386" s="219"/>
      <c r="CD386" s="219"/>
      <c r="CE386" s="219"/>
      <c r="CF386" s="219"/>
      <c r="CG386" s="219"/>
      <c r="CH386" s="219"/>
      <c r="CI386" s="219"/>
      <c r="CJ386" s="219"/>
      <c r="CK386" s="219"/>
      <c r="CL386" s="219"/>
      <c r="CM386" s="219"/>
      <c r="CN386" s="219"/>
      <c r="CO386" s="219"/>
      <c r="CP386" s="219"/>
      <c r="CQ386" s="219"/>
      <c r="CR386" s="219"/>
      <c r="CS386" s="219"/>
      <c r="CT386" s="219"/>
      <c r="CU386" s="219"/>
      <c r="CV386" s="219"/>
      <c r="CW386" s="219"/>
      <c r="CX386" s="219"/>
      <c r="CY386" s="219"/>
      <c r="CZ386" s="219"/>
      <c r="DA386" s="219"/>
      <c r="DB386" s="219"/>
      <c r="DC386" s="219"/>
      <c r="DD386" s="219"/>
      <c r="DE386" s="219"/>
      <c r="DF386" s="219"/>
      <c r="DG386" s="219"/>
      <c r="DH386" s="219"/>
      <c r="DI386" s="219"/>
      <c r="DJ386" s="219"/>
      <c r="DK386" s="219"/>
      <c r="DL386" s="219"/>
      <c r="DM386" s="219"/>
      <c r="DN386" s="219"/>
      <c r="DO386" s="219"/>
      <c r="DP386" s="219"/>
      <c r="DQ386" s="219"/>
      <c r="DR386" s="219"/>
      <c r="DS386" s="219"/>
      <c r="DT386" s="219"/>
      <c r="DU386" s="219"/>
      <c r="DV386" s="219"/>
      <c r="DW386" s="219"/>
      <c r="DX386" s="219"/>
      <c r="DY386" s="219"/>
      <c r="DZ386" s="219"/>
      <c r="EA386" s="219"/>
      <c r="EB386" s="219"/>
      <c r="EC386" s="219"/>
      <c r="ED386" s="219"/>
      <c r="EE386" s="219"/>
      <c r="EF386" s="219"/>
      <c r="EG386" s="219"/>
      <c r="EH386" s="219"/>
      <c r="EI386" s="219"/>
      <c r="EJ386" s="219"/>
      <c r="EK386" s="219"/>
      <c r="EL386" s="219"/>
      <c r="EM386" s="219"/>
      <c r="EN386" s="219"/>
      <c r="EO386" s="219"/>
      <c r="EP386" s="219"/>
      <c r="EQ386" s="219"/>
      <c r="ER386" s="219"/>
      <c r="ES386" s="219"/>
      <c r="ET386" s="219"/>
      <c r="EU386" s="219"/>
      <c r="EV386" s="219"/>
      <c r="EW386" s="219"/>
      <c r="EX386" s="219"/>
      <c r="EY386" s="219"/>
      <c r="EZ386" s="219"/>
      <c r="FA386" s="219"/>
      <c r="FB386" s="219"/>
      <c r="FC386" s="219"/>
      <c r="FD386" s="219"/>
      <c r="FE386" s="219"/>
      <c r="FF386" s="219"/>
      <c r="FG386" s="219"/>
      <c r="FH386" s="219"/>
      <c r="FI386" s="219"/>
      <c r="FJ386" s="219"/>
      <c r="FK386" s="219"/>
      <c r="FL386" s="219"/>
      <c r="FM386" s="219"/>
      <c r="FN386" s="219"/>
      <c r="FO386" s="219"/>
      <c r="FP386" s="219"/>
      <c r="FQ386" s="219"/>
      <c r="FR386" s="219"/>
      <c r="FS386" s="219"/>
      <c r="FT386" s="219"/>
      <c r="FU386" s="219"/>
      <c r="FV386" s="219"/>
      <c r="FW386" s="219"/>
      <c r="FX386" s="219"/>
      <c r="FY386" s="219"/>
      <c r="FZ386" s="219"/>
      <c r="GA386" s="219"/>
      <c r="GB386" s="219"/>
      <c r="GC386" s="219"/>
      <c r="GD386" s="219"/>
      <c r="GE386" s="219"/>
      <c r="GF386" s="219"/>
      <c r="GG386" s="219"/>
      <c r="GH386" s="219"/>
      <c r="GI386" s="219"/>
      <c r="GJ386" s="219"/>
      <c r="GK386" s="219"/>
      <c r="GL386" s="219"/>
      <c r="GM386" s="219"/>
      <c r="GN386" s="219"/>
      <c r="GO386" s="219"/>
      <c r="GP386" s="219"/>
      <c r="GQ386" s="219"/>
      <c r="GR386" s="219"/>
      <c r="GS386" s="219"/>
      <c r="GT386" s="219"/>
      <c r="GU386" s="219"/>
      <c r="GV386" s="219"/>
      <c r="GW386" s="219"/>
      <c r="GX386" s="219"/>
      <c r="GY386" s="219"/>
      <c r="GZ386" s="219"/>
      <c r="HA386" s="219"/>
      <c r="HB386" s="219"/>
      <c r="HC386" s="219"/>
      <c r="HD386" s="219"/>
      <c r="HE386" s="219"/>
      <c r="HF386" s="219"/>
      <c r="HG386" s="219"/>
      <c r="HH386" s="219"/>
      <c r="HI386" s="219"/>
      <c r="HJ386" s="219"/>
      <c r="HK386" s="219"/>
      <c r="HL386" s="219"/>
    </row>
    <row r="387" spans="1:220" s="251" customFormat="1">
      <c r="A387" s="219"/>
      <c r="B387" s="219"/>
      <c r="C387" s="219"/>
      <c r="D387" s="219"/>
      <c r="E387" s="219"/>
      <c r="F387" s="219"/>
      <c r="G387" s="261"/>
      <c r="H387" s="262"/>
      <c r="I387" s="262"/>
      <c r="J387" s="216"/>
      <c r="K387" s="219"/>
      <c r="L387" s="219"/>
      <c r="M387" s="219"/>
      <c r="N387" s="219"/>
      <c r="O387" s="219"/>
      <c r="P387" s="219"/>
      <c r="Q387" s="219"/>
      <c r="R387" s="219"/>
      <c r="S387" s="219"/>
      <c r="T387" s="219"/>
      <c r="U387" s="219"/>
      <c r="V387" s="219"/>
      <c r="W387" s="219"/>
      <c r="X387" s="219"/>
      <c r="Y387" s="219"/>
      <c r="Z387" s="219"/>
      <c r="AA387" s="219"/>
      <c r="AB387" s="219"/>
      <c r="AC387" s="219"/>
      <c r="AD387" s="219"/>
      <c r="AE387" s="219"/>
      <c r="AF387" s="219"/>
      <c r="AG387" s="219"/>
      <c r="AH387" s="219"/>
      <c r="AI387" s="219"/>
      <c r="AJ387" s="219"/>
      <c r="AK387" s="219"/>
      <c r="AL387" s="219"/>
      <c r="AM387" s="219"/>
      <c r="AN387" s="219"/>
      <c r="AO387" s="219"/>
      <c r="AP387" s="219"/>
      <c r="AQ387" s="219"/>
      <c r="AR387" s="219"/>
      <c r="AS387" s="219"/>
      <c r="AT387" s="219"/>
      <c r="AU387" s="219"/>
      <c r="AV387" s="219"/>
      <c r="AW387" s="219"/>
      <c r="AX387" s="219"/>
      <c r="AY387" s="219"/>
      <c r="AZ387" s="219"/>
      <c r="BA387" s="219"/>
      <c r="BB387" s="219"/>
      <c r="BC387" s="219"/>
      <c r="BD387" s="219"/>
      <c r="BE387" s="219"/>
      <c r="BF387" s="219"/>
      <c r="BG387" s="219"/>
      <c r="BH387" s="219"/>
      <c r="BI387" s="219"/>
      <c r="BJ387" s="219"/>
      <c r="BK387" s="219"/>
      <c r="BL387" s="219"/>
      <c r="BM387" s="219"/>
      <c r="BN387" s="219"/>
      <c r="BO387" s="219"/>
      <c r="BP387" s="219"/>
      <c r="BQ387" s="219"/>
      <c r="BR387" s="219"/>
      <c r="BS387" s="219"/>
      <c r="BT387" s="219"/>
      <c r="BU387" s="219"/>
      <c r="BV387" s="219"/>
      <c r="BW387" s="219"/>
      <c r="BX387" s="219"/>
      <c r="BY387" s="219"/>
      <c r="BZ387" s="219"/>
      <c r="CA387" s="219"/>
      <c r="CB387" s="219"/>
      <c r="CC387" s="219"/>
      <c r="CD387" s="219"/>
      <c r="CE387" s="219"/>
      <c r="CF387" s="219"/>
      <c r="CG387" s="219"/>
      <c r="CH387" s="219"/>
      <c r="CI387" s="219"/>
      <c r="CJ387" s="219"/>
      <c r="CK387" s="219"/>
      <c r="CL387" s="219"/>
      <c r="CM387" s="219"/>
      <c r="CN387" s="219"/>
      <c r="CO387" s="219"/>
      <c r="CP387" s="219"/>
      <c r="CQ387" s="219"/>
      <c r="CR387" s="219"/>
      <c r="CS387" s="219"/>
      <c r="CT387" s="219"/>
      <c r="CU387" s="219"/>
      <c r="CV387" s="219"/>
      <c r="CW387" s="219"/>
      <c r="CX387" s="219"/>
      <c r="CY387" s="219"/>
      <c r="CZ387" s="219"/>
      <c r="DA387" s="219"/>
      <c r="DB387" s="219"/>
      <c r="DC387" s="219"/>
      <c r="DD387" s="219"/>
      <c r="DE387" s="219"/>
      <c r="DF387" s="219"/>
      <c r="DG387" s="219"/>
      <c r="DH387" s="219"/>
      <c r="DI387" s="219"/>
      <c r="DJ387" s="219"/>
      <c r="DK387" s="219"/>
      <c r="DL387" s="219"/>
      <c r="DM387" s="219"/>
      <c r="DN387" s="219"/>
      <c r="DO387" s="219"/>
      <c r="DP387" s="219"/>
      <c r="DQ387" s="219"/>
      <c r="DR387" s="219"/>
      <c r="DS387" s="219"/>
      <c r="DT387" s="219"/>
      <c r="DU387" s="219"/>
      <c r="DV387" s="219"/>
      <c r="DW387" s="219"/>
      <c r="DX387" s="219"/>
      <c r="DY387" s="219"/>
      <c r="DZ387" s="219"/>
      <c r="EA387" s="219"/>
      <c r="EB387" s="219"/>
      <c r="EC387" s="219"/>
      <c r="ED387" s="219"/>
      <c r="EE387" s="219"/>
      <c r="EF387" s="219"/>
      <c r="EG387" s="219"/>
      <c r="EH387" s="219"/>
      <c r="EI387" s="219"/>
      <c r="EJ387" s="219"/>
      <c r="EK387" s="219"/>
      <c r="EL387" s="219"/>
      <c r="EM387" s="219"/>
      <c r="EN387" s="219"/>
      <c r="EO387" s="219"/>
      <c r="EP387" s="219"/>
      <c r="EQ387" s="219"/>
      <c r="ER387" s="219"/>
      <c r="ES387" s="219"/>
      <c r="ET387" s="219"/>
      <c r="EU387" s="219"/>
      <c r="EV387" s="219"/>
      <c r="EW387" s="219"/>
      <c r="EX387" s="219"/>
      <c r="EY387" s="219"/>
      <c r="EZ387" s="219"/>
      <c r="FA387" s="219"/>
      <c r="FB387" s="219"/>
      <c r="FC387" s="219"/>
      <c r="FD387" s="219"/>
      <c r="FE387" s="219"/>
      <c r="FF387" s="219"/>
      <c r="FG387" s="219"/>
      <c r="FH387" s="219"/>
      <c r="FI387" s="219"/>
      <c r="FJ387" s="219"/>
      <c r="FK387" s="219"/>
      <c r="FL387" s="219"/>
      <c r="FM387" s="219"/>
      <c r="FN387" s="219"/>
      <c r="FO387" s="219"/>
      <c r="FP387" s="219"/>
      <c r="FQ387" s="219"/>
      <c r="FR387" s="219"/>
      <c r="FS387" s="219"/>
      <c r="FT387" s="219"/>
      <c r="FU387" s="219"/>
      <c r="FV387" s="219"/>
      <c r="FW387" s="219"/>
      <c r="FX387" s="219"/>
      <c r="FY387" s="219"/>
      <c r="FZ387" s="219"/>
      <c r="GA387" s="219"/>
      <c r="GB387" s="219"/>
      <c r="GC387" s="219"/>
      <c r="GD387" s="219"/>
      <c r="GE387" s="219"/>
      <c r="GF387" s="219"/>
      <c r="GG387" s="219"/>
      <c r="GH387" s="219"/>
      <c r="GI387" s="219"/>
      <c r="GJ387" s="219"/>
      <c r="GK387" s="219"/>
      <c r="GL387" s="219"/>
      <c r="GM387" s="219"/>
      <c r="GN387" s="219"/>
      <c r="GO387" s="219"/>
      <c r="GP387" s="219"/>
      <c r="GQ387" s="219"/>
      <c r="GR387" s="219"/>
      <c r="GS387" s="219"/>
      <c r="GT387" s="219"/>
      <c r="GU387" s="219"/>
      <c r="GV387" s="219"/>
      <c r="GW387" s="219"/>
      <c r="GX387" s="219"/>
      <c r="GY387" s="219"/>
      <c r="GZ387" s="219"/>
      <c r="HA387" s="219"/>
      <c r="HB387" s="219"/>
      <c r="HC387" s="219"/>
      <c r="HD387" s="219"/>
      <c r="HE387" s="219"/>
      <c r="HF387" s="219"/>
      <c r="HG387" s="219"/>
      <c r="HH387" s="219"/>
      <c r="HI387" s="219"/>
      <c r="HJ387" s="219"/>
      <c r="HK387" s="219"/>
      <c r="HL387" s="219"/>
    </row>
    <row r="388" spans="1:220" s="251" customFormat="1">
      <c r="A388" s="219"/>
      <c r="B388" s="219"/>
      <c r="C388" s="219"/>
      <c r="D388" s="219"/>
      <c r="E388" s="219"/>
      <c r="F388" s="219"/>
      <c r="G388" s="261"/>
      <c r="H388" s="262"/>
      <c r="I388" s="262"/>
      <c r="J388" s="216"/>
      <c r="K388" s="219"/>
      <c r="L388" s="219"/>
      <c r="M388" s="219"/>
      <c r="N388" s="219"/>
      <c r="O388" s="219"/>
      <c r="P388" s="219"/>
      <c r="Q388" s="219"/>
      <c r="R388" s="219"/>
      <c r="S388" s="219"/>
      <c r="T388" s="219"/>
      <c r="U388" s="219"/>
      <c r="V388" s="219"/>
      <c r="W388" s="219"/>
      <c r="X388" s="219"/>
      <c r="Y388" s="219"/>
      <c r="Z388" s="219"/>
      <c r="AA388" s="219"/>
      <c r="AB388" s="219"/>
      <c r="AC388" s="219"/>
      <c r="AD388" s="219"/>
      <c r="AE388" s="219"/>
      <c r="AF388" s="219"/>
      <c r="AG388" s="219"/>
      <c r="AH388" s="219"/>
      <c r="AI388" s="219"/>
      <c r="AJ388" s="219"/>
      <c r="AK388" s="219"/>
      <c r="AL388" s="219"/>
      <c r="AM388" s="219"/>
      <c r="AN388" s="219"/>
      <c r="AO388" s="219"/>
      <c r="AP388" s="219"/>
      <c r="AQ388" s="219"/>
      <c r="AR388" s="219"/>
      <c r="AS388" s="219"/>
      <c r="AT388" s="219"/>
      <c r="AU388" s="219"/>
      <c r="AV388" s="219"/>
      <c r="AW388" s="219"/>
      <c r="AX388" s="219"/>
      <c r="AY388" s="219"/>
      <c r="AZ388" s="219"/>
      <c r="BA388" s="219"/>
      <c r="BB388" s="219"/>
      <c r="BC388" s="219"/>
      <c r="BD388" s="219"/>
      <c r="BE388" s="219"/>
      <c r="BF388" s="219"/>
      <c r="BG388" s="219"/>
      <c r="BH388" s="219"/>
      <c r="BI388" s="219"/>
      <c r="BJ388" s="219"/>
      <c r="BK388" s="219"/>
      <c r="BL388" s="219"/>
      <c r="BM388" s="219"/>
      <c r="BN388" s="219"/>
      <c r="BO388" s="219"/>
      <c r="BP388" s="219"/>
      <c r="BQ388" s="219"/>
      <c r="BR388" s="219"/>
      <c r="BS388" s="219"/>
      <c r="BT388" s="219"/>
      <c r="BU388" s="219"/>
      <c r="BV388" s="219"/>
      <c r="BW388" s="219"/>
      <c r="BX388" s="219"/>
      <c r="BY388" s="219"/>
      <c r="BZ388" s="219"/>
      <c r="CA388" s="219"/>
      <c r="CB388" s="219"/>
      <c r="CC388" s="219"/>
      <c r="CD388" s="219"/>
      <c r="CE388" s="219"/>
      <c r="CF388" s="219"/>
      <c r="CG388" s="219"/>
      <c r="CH388" s="219"/>
      <c r="CI388" s="219"/>
      <c r="CJ388" s="219"/>
      <c r="CK388" s="219"/>
      <c r="CL388" s="219"/>
      <c r="CM388" s="219"/>
      <c r="CN388" s="219"/>
      <c r="CO388" s="219"/>
      <c r="CP388" s="219"/>
      <c r="CQ388" s="219"/>
      <c r="CR388" s="219"/>
      <c r="CS388" s="219"/>
      <c r="CT388" s="219"/>
      <c r="CU388" s="219"/>
      <c r="CV388" s="219"/>
      <c r="CW388" s="219"/>
      <c r="CX388" s="219"/>
      <c r="CY388" s="219"/>
      <c r="CZ388" s="219"/>
      <c r="DA388" s="219"/>
      <c r="DB388" s="219"/>
      <c r="DC388" s="219"/>
      <c r="DD388" s="219"/>
      <c r="DE388" s="219"/>
      <c r="DF388" s="219"/>
      <c r="DG388" s="219"/>
      <c r="DH388" s="219"/>
      <c r="DI388" s="219"/>
      <c r="DJ388" s="219"/>
      <c r="DK388" s="219"/>
      <c r="DL388" s="219"/>
      <c r="DM388" s="219"/>
      <c r="DN388" s="219"/>
      <c r="DO388" s="219"/>
      <c r="DP388" s="219"/>
      <c r="DQ388" s="219"/>
      <c r="DR388" s="219"/>
      <c r="DS388" s="219"/>
      <c r="DT388" s="219"/>
      <c r="DU388" s="219"/>
      <c r="DV388" s="219"/>
      <c r="DW388" s="219"/>
      <c r="DX388" s="219"/>
      <c r="DY388" s="219"/>
      <c r="DZ388" s="219"/>
      <c r="EA388" s="219"/>
      <c r="EB388" s="219"/>
      <c r="EC388" s="219"/>
      <c r="ED388" s="219"/>
      <c r="EE388" s="219"/>
      <c r="EF388" s="219"/>
      <c r="EG388" s="219"/>
      <c r="EH388" s="219"/>
      <c r="EI388" s="219"/>
      <c r="EJ388" s="219"/>
      <c r="EK388" s="219"/>
      <c r="EL388" s="219"/>
      <c r="EM388" s="219"/>
      <c r="EN388" s="219"/>
      <c r="EO388" s="219"/>
      <c r="EP388" s="219"/>
      <c r="EQ388" s="219"/>
      <c r="ER388" s="219"/>
      <c r="ES388" s="219"/>
      <c r="ET388" s="219"/>
      <c r="EU388" s="219"/>
      <c r="EV388" s="219"/>
      <c r="EW388" s="219"/>
      <c r="EX388" s="219"/>
      <c r="EY388" s="219"/>
      <c r="EZ388" s="219"/>
      <c r="FA388" s="219"/>
      <c r="FB388" s="219"/>
      <c r="FC388" s="219"/>
      <c r="FD388" s="219"/>
      <c r="FE388" s="219"/>
      <c r="FF388" s="219"/>
      <c r="FG388" s="219"/>
      <c r="FH388" s="219"/>
      <c r="FI388" s="219"/>
      <c r="FJ388" s="219"/>
      <c r="FK388" s="219"/>
      <c r="FL388" s="219"/>
      <c r="FM388" s="219"/>
      <c r="FN388" s="219"/>
      <c r="FO388" s="219"/>
      <c r="FP388" s="219"/>
      <c r="FQ388" s="219"/>
      <c r="FR388" s="219"/>
      <c r="FS388" s="219"/>
      <c r="FT388" s="219"/>
      <c r="FU388" s="219"/>
      <c r="FV388" s="219"/>
      <c r="FW388" s="219"/>
      <c r="FX388" s="219"/>
      <c r="FY388" s="219"/>
      <c r="FZ388" s="219"/>
      <c r="GA388" s="219"/>
      <c r="GB388" s="219"/>
      <c r="GC388" s="219"/>
      <c r="GD388" s="219"/>
      <c r="GE388" s="219"/>
      <c r="GF388" s="219"/>
      <c r="GG388" s="219"/>
      <c r="GH388" s="219"/>
      <c r="GI388" s="219"/>
      <c r="GJ388" s="219"/>
      <c r="GK388" s="219"/>
      <c r="GL388" s="219"/>
      <c r="GM388" s="219"/>
      <c r="GN388" s="219"/>
      <c r="GO388" s="219"/>
      <c r="GP388" s="219"/>
      <c r="GQ388" s="219"/>
      <c r="GR388" s="219"/>
      <c r="GS388" s="219"/>
      <c r="GT388" s="219"/>
      <c r="GU388" s="219"/>
      <c r="GV388" s="219"/>
      <c r="GW388" s="219"/>
      <c r="GX388" s="219"/>
      <c r="GY388" s="219"/>
      <c r="GZ388" s="219"/>
      <c r="HA388" s="219"/>
      <c r="HB388" s="219"/>
      <c r="HC388" s="219"/>
      <c r="HD388" s="219"/>
      <c r="HE388" s="219"/>
      <c r="HF388" s="219"/>
      <c r="HG388" s="219"/>
      <c r="HH388" s="219"/>
      <c r="HI388" s="219"/>
      <c r="HJ388" s="219"/>
      <c r="HK388" s="219"/>
      <c r="HL388" s="219"/>
    </row>
    <row r="389" spans="1:220" s="251" customFormat="1">
      <c r="A389" s="219"/>
      <c r="B389" s="219"/>
      <c r="C389" s="219"/>
      <c r="D389" s="219"/>
      <c r="E389" s="219"/>
      <c r="F389" s="219"/>
      <c r="G389" s="261"/>
      <c r="H389" s="262"/>
      <c r="I389" s="262"/>
      <c r="J389" s="216"/>
      <c r="K389" s="219"/>
      <c r="L389" s="219"/>
      <c r="M389" s="219"/>
      <c r="N389" s="219"/>
      <c r="O389" s="219"/>
      <c r="P389" s="219"/>
      <c r="Q389" s="219"/>
      <c r="R389" s="219"/>
      <c r="S389" s="219"/>
      <c r="T389" s="219"/>
      <c r="U389" s="219"/>
      <c r="V389" s="219"/>
      <c r="W389" s="219"/>
      <c r="X389" s="219"/>
      <c r="Y389" s="219"/>
      <c r="Z389" s="219"/>
      <c r="AA389" s="219"/>
      <c r="AB389" s="219"/>
      <c r="AC389" s="219"/>
      <c r="AD389" s="219"/>
      <c r="AE389" s="219"/>
      <c r="AF389" s="219"/>
      <c r="AG389" s="219"/>
      <c r="AH389" s="219"/>
      <c r="AI389" s="219"/>
      <c r="AJ389" s="219"/>
      <c r="AK389" s="219"/>
      <c r="AL389" s="219"/>
      <c r="AM389" s="219"/>
      <c r="AN389" s="219"/>
      <c r="AO389" s="219"/>
      <c r="AP389" s="219"/>
      <c r="AQ389" s="219"/>
      <c r="AR389" s="219"/>
      <c r="AS389" s="219"/>
      <c r="AT389" s="219"/>
      <c r="AU389" s="219"/>
      <c r="AV389" s="219"/>
      <c r="AW389" s="219"/>
      <c r="AX389" s="219"/>
      <c r="AY389" s="219"/>
      <c r="AZ389" s="219"/>
      <c r="BA389" s="219"/>
      <c r="BB389" s="219"/>
      <c r="BC389" s="219"/>
      <c r="BD389" s="219"/>
      <c r="BE389" s="219"/>
      <c r="BF389" s="219"/>
      <c r="BG389" s="219"/>
      <c r="BH389" s="219"/>
      <c r="BI389" s="219"/>
      <c r="BJ389" s="219"/>
      <c r="BK389" s="219"/>
      <c r="BL389" s="219"/>
      <c r="BM389" s="219"/>
      <c r="BN389" s="219"/>
      <c r="BO389" s="219"/>
      <c r="BP389" s="219"/>
      <c r="BQ389" s="219"/>
      <c r="BR389" s="219"/>
      <c r="BS389" s="219"/>
      <c r="BT389" s="219"/>
      <c r="BU389" s="219"/>
      <c r="BV389" s="219"/>
      <c r="BW389" s="219"/>
      <c r="BX389" s="219"/>
      <c r="BY389" s="219"/>
      <c r="BZ389" s="219"/>
      <c r="CA389" s="219"/>
      <c r="CB389" s="219"/>
      <c r="CC389" s="219"/>
      <c r="CD389" s="219"/>
      <c r="CE389" s="219"/>
      <c r="CF389" s="219"/>
      <c r="CG389" s="219"/>
      <c r="CH389" s="219"/>
      <c r="CI389" s="219"/>
      <c r="CJ389" s="219"/>
      <c r="CK389" s="219"/>
      <c r="CL389" s="219"/>
      <c r="CM389" s="219"/>
      <c r="CN389" s="219"/>
      <c r="CO389" s="219"/>
      <c r="CP389" s="219"/>
      <c r="CQ389" s="219"/>
      <c r="CR389" s="219"/>
      <c r="CS389" s="219"/>
      <c r="CT389" s="219"/>
      <c r="CU389" s="219"/>
      <c r="CV389" s="219"/>
      <c r="CW389" s="219"/>
      <c r="CX389" s="219"/>
      <c r="CY389" s="219"/>
      <c r="CZ389" s="219"/>
      <c r="DA389" s="219"/>
      <c r="DB389" s="219"/>
      <c r="DC389" s="219"/>
      <c r="DD389" s="219"/>
      <c r="DE389" s="219"/>
      <c r="DF389" s="219"/>
      <c r="DG389" s="219"/>
      <c r="DH389" s="219"/>
      <c r="DI389" s="219"/>
      <c r="DJ389" s="219"/>
      <c r="DK389" s="219"/>
      <c r="DL389" s="219"/>
      <c r="DM389" s="219"/>
      <c r="DN389" s="219"/>
      <c r="DO389" s="219"/>
      <c r="DP389" s="219"/>
      <c r="DQ389" s="219"/>
      <c r="DR389" s="219"/>
      <c r="DS389" s="219"/>
      <c r="DT389" s="219"/>
      <c r="DU389" s="219"/>
      <c r="DV389" s="219"/>
      <c r="DW389" s="219"/>
      <c r="DX389" s="219"/>
      <c r="DY389" s="219"/>
      <c r="DZ389" s="219"/>
      <c r="EA389" s="219"/>
      <c r="EB389" s="219"/>
      <c r="EC389" s="219"/>
      <c r="ED389" s="219"/>
      <c r="EE389" s="219"/>
      <c r="EF389" s="219"/>
      <c r="EG389" s="219"/>
      <c r="EH389" s="219"/>
      <c r="EI389" s="219"/>
      <c r="EJ389" s="219"/>
      <c r="EK389" s="219"/>
      <c r="EL389" s="219"/>
      <c r="EM389" s="219"/>
      <c r="EN389" s="219"/>
      <c r="EO389" s="219"/>
      <c r="EP389" s="219"/>
      <c r="EQ389" s="219"/>
      <c r="ER389" s="219"/>
      <c r="ES389" s="219"/>
      <c r="ET389" s="219"/>
      <c r="EU389" s="219"/>
      <c r="EV389" s="219"/>
      <c r="EW389" s="219"/>
      <c r="EX389" s="219"/>
      <c r="EY389" s="219"/>
      <c r="EZ389" s="219"/>
      <c r="FA389" s="219"/>
      <c r="FB389" s="219"/>
      <c r="FC389" s="219"/>
      <c r="FD389" s="219"/>
      <c r="FE389" s="219"/>
      <c r="FF389" s="219"/>
      <c r="FG389" s="219"/>
      <c r="FH389" s="219"/>
      <c r="FI389" s="219"/>
      <c r="FJ389" s="219"/>
      <c r="FK389" s="219"/>
      <c r="FL389" s="219"/>
      <c r="FM389" s="219"/>
      <c r="FN389" s="219"/>
      <c r="FO389" s="219"/>
      <c r="FP389" s="219"/>
      <c r="FQ389" s="219"/>
      <c r="FR389" s="219"/>
      <c r="FS389" s="219"/>
      <c r="FT389" s="219"/>
      <c r="FU389" s="219"/>
      <c r="FV389" s="219"/>
      <c r="FW389" s="219"/>
      <c r="FX389" s="219"/>
      <c r="FY389" s="219"/>
      <c r="FZ389" s="219"/>
      <c r="GA389" s="219"/>
      <c r="GB389" s="219"/>
      <c r="GC389" s="219"/>
      <c r="GD389" s="219"/>
      <c r="GE389" s="219"/>
      <c r="GF389" s="219"/>
      <c r="GG389" s="219"/>
      <c r="GH389" s="219"/>
      <c r="GI389" s="219"/>
      <c r="GJ389" s="219"/>
      <c r="GK389" s="219"/>
      <c r="GL389" s="219"/>
      <c r="GM389" s="219"/>
      <c r="GN389" s="219"/>
      <c r="GO389" s="219"/>
      <c r="GP389" s="219"/>
      <c r="GQ389" s="219"/>
      <c r="GR389" s="219"/>
      <c r="GS389" s="219"/>
      <c r="GT389" s="219"/>
      <c r="GU389" s="219"/>
      <c r="GV389" s="219"/>
      <c r="GW389" s="219"/>
      <c r="GX389" s="219"/>
      <c r="GY389" s="219"/>
      <c r="GZ389" s="219"/>
      <c r="HA389" s="219"/>
      <c r="HB389" s="219"/>
      <c r="HC389" s="219"/>
      <c r="HD389" s="219"/>
      <c r="HE389" s="219"/>
      <c r="HF389" s="219"/>
      <c r="HG389" s="219"/>
      <c r="HH389" s="219"/>
      <c r="HI389" s="219"/>
      <c r="HJ389" s="219"/>
      <c r="HK389" s="219"/>
      <c r="HL389" s="219"/>
    </row>
    <row r="390" spans="1:220" s="251" customFormat="1">
      <c r="A390" s="219"/>
      <c r="B390" s="219"/>
      <c r="C390" s="219"/>
      <c r="D390" s="219"/>
      <c r="E390" s="219"/>
      <c r="F390" s="219"/>
      <c r="G390" s="261"/>
      <c r="H390" s="262"/>
      <c r="I390" s="262"/>
      <c r="J390" s="216"/>
      <c r="K390" s="219"/>
      <c r="L390" s="219"/>
      <c r="M390" s="219"/>
      <c r="N390" s="219"/>
      <c r="O390" s="219"/>
      <c r="P390" s="219"/>
      <c r="Q390" s="219"/>
      <c r="R390" s="219"/>
      <c r="S390" s="219"/>
      <c r="T390" s="219"/>
      <c r="U390" s="219"/>
      <c r="V390" s="219"/>
      <c r="W390" s="219"/>
      <c r="X390" s="219"/>
      <c r="Y390" s="219"/>
      <c r="Z390" s="219"/>
      <c r="AA390" s="219"/>
      <c r="AB390" s="219"/>
      <c r="AC390" s="219"/>
      <c r="AD390" s="219"/>
      <c r="AE390" s="219"/>
      <c r="AF390" s="219"/>
      <c r="AG390" s="219"/>
      <c r="AH390" s="219"/>
      <c r="AI390" s="219"/>
      <c r="AJ390" s="219"/>
      <c r="AK390" s="219"/>
      <c r="AL390" s="219"/>
      <c r="AM390" s="219"/>
      <c r="AN390" s="219"/>
      <c r="AO390" s="219"/>
      <c r="AP390" s="219"/>
      <c r="AQ390" s="219"/>
      <c r="AR390" s="219"/>
      <c r="AS390" s="219"/>
      <c r="AT390" s="219"/>
      <c r="AU390" s="219"/>
      <c r="AV390" s="219"/>
      <c r="AW390" s="219"/>
      <c r="AX390" s="219"/>
      <c r="AY390" s="219"/>
      <c r="AZ390" s="219"/>
      <c r="BA390" s="219"/>
      <c r="BB390" s="219"/>
      <c r="BC390" s="219"/>
      <c r="BD390" s="219"/>
      <c r="BE390" s="219"/>
      <c r="BF390" s="219"/>
      <c r="BG390" s="219"/>
      <c r="BH390" s="219"/>
      <c r="BI390" s="219"/>
      <c r="BJ390" s="219"/>
      <c r="BK390" s="219"/>
      <c r="BL390" s="219"/>
      <c r="BM390" s="219"/>
      <c r="BN390" s="219"/>
      <c r="BO390" s="219"/>
      <c r="BP390" s="219"/>
      <c r="BQ390" s="219"/>
      <c r="BR390" s="219"/>
      <c r="BS390" s="219"/>
      <c r="BT390" s="219"/>
      <c r="BU390" s="219"/>
      <c r="BV390" s="219"/>
      <c r="BW390" s="219"/>
      <c r="BX390" s="219"/>
      <c r="BY390" s="219"/>
      <c r="BZ390" s="219"/>
      <c r="CA390" s="219"/>
      <c r="CB390" s="219"/>
      <c r="CC390" s="219"/>
      <c r="CD390" s="219"/>
      <c r="CE390" s="219"/>
      <c r="CF390" s="219"/>
      <c r="CG390" s="219"/>
      <c r="CH390" s="219"/>
      <c r="CI390" s="219"/>
      <c r="CJ390" s="219"/>
      <c r="CK390" s="219"/>
      <c r="CL390" s="219"/>
      <c r="CM390" s="219"/>
      <c r="CN390" s="219"/>
      <c r="CO390" s="219"/>
      <c r="CP390" s="219"/>
      <c r="CQ390" s="219"/>
      <c r="CR390" s="219"/>
      <c r="CS390" s="219"/>
      <c r="CT390" s="219"/>
      <c r="CU390" s="219"/>
      <c r="CV390" s="219"/>
      <c r="CW390" s="219"/>
      <c r="CX390" s="219"/>
      <c r="CY390" s="219"/>
      <c r="CZ390" s="219"/>
      <c r="DA390" s="219"/>
      <c r="DB390" s="219"/>
      <c r="DC390" s="219"/>
      <c r="DD390" s="219"/>
      <c r="DE390" s="219"/>
      <c r="DF390" s="219"/>
      <c r="DG390" s="219"/>
      <c r="DH390" s="219"/>
      <c r="DI390" s="219"/>
      <c r="DJ390" s="219"/>
      <c r="DK390" s="219"/>
      <c r="DL390" s="219"/>
      <c r="DM390" s="219"/>
      <c r="DN390" s="219"/>
      <c r="DO390" s="219"/>
      <c r="DP390" s="219"/>
      <c r="DQ390" s="219"/>
      <c r="DR390" s="219"/>
      <c r="DS390" s="219"/>
      <c r="DT390" s="219"/>
      <c r="DU390" s="219"/>
      <c r="DV390" s="219"/>
      <c r="DW390" s="219"/>
      <c r="DX390" s="219"/>
      <c r="DY390" s="219"/>
      <c r="DZ390" s="219"/>
      <c r="EA390" s="219"/>
      <c r="EB390" s="219"/>
      <c r="EC390" s="219"/>
      <c r="ED390" s="219"/>
      <c r="EE390" s="219"/>
      <c r="EF390" s="219"/>
      <c r="EG390" s="219"/>
      <c r="EH390" s="219"/>
      <c r="EI390" s="219"/>
      <c r="EJ390" s="219"/>
      <c r="EK390" s="219"/>
      <c r="EL390" s="219"/>
      <c r="EM390" s="219"/>
      <c r="EN390" s="219"/>
      <c r="EO390" s="219"/>
      <c r="EP390" s="219"/>
      <c r="EQ390" s="219"/>
      <c r="ER390" s="219"/>
      <c r="ES390" s="219"/>
      <c r="ET390" s="219"/>
      <c r="EU390" s="219"/>
      <c r="EV390" s="219"/>
      <c r="EW390" s="219"/>
      <c r="EX390" s="219"/>
      <c r="EY390" s="219"/>
      <c r="EZ390" s="219"/>
      <c r="FA390" s="219"/>
      <c r="FB390" s="219"/>
      <c r="FC390" s="219"/>
      <c r="FD390" s="219"/>
      <c r="FE390" s="219"/>
      <c r="FF390" s="219"/>
      <c r="FG390" s="219"/>
      <c r="FH390" s="219"/>
      <c r="FI390" s="219"/>
      <c r="FJ390" s="219"/>
      <c r="FK390" s="219"/>
      <c r="FL390" s="219"/>
      <c r="FM390" s="219"/>
      <c r="FN390" s="219"/>
      <c r="FO390" s="219"/>
      <c r="FP390" s="219"/>
      <c r="FQ390" s="219"/>
      <c r="FR390" s="219"/>
      <c r="FS390" s="219"/>
      <c r="FT390" s="219"/>
      <c r="FU390" s="219"/>
      <c r="FV390" s="219"/>
      <c r="FW390" s="219"/>
      <c r="FX390" s="219"/>
      <c r="FY390" s="219"/>
      <c r="FZ390" s="219"/>
      <c r="GA390" s="219"/>
      <c r="GB390" s="219"/>
      <c r="GC390" s="219"/>
      <c r="GD390" s="219"/>
      <c r="GE390" s="219"/>
      <c r="GF390" s="219"/>
      <c r="GG390" s="219"/>
      <c r="GH390" s="219"/>
      <c r="GI390" s="219"/>
      <c r="GJ390" s="219"/>
      <c r="GK390" s="219"/>
      <c r="GL390" s="219"/>
      <c r="GM390" s="219"/>
      <c r="GN390" s="219"/>
      <c r="GO390" s="219"/>
      <c r="GP390" s="219"/>
      <c r="GQ390" s="219"/>
      <c r="GR390" s="219"/>
      <c r="GS390" s="219"/>
      <c r="GT390" s="219"/>
      <c r="GU390" s="219"/>
      <c r="GV390" s="219"/>
      <c r="GW390" s="219"/>
      <c r="GX390" s="219"/>
      <c r="GY390" s="219"/>
      <c r="GZ390" s="219"/>
      <c r="HA390" s="219"/>
      <c r="HB390" s="219"/>
      <c r="HC390" s="219"/>
      <c r="HD390" s="219"/>
      <c r="HE390" s="219"/>
      <c r="HF390" s="219"/>
      <c r="HG390" s="219"/>
      <c r="HH390" s="219"/>
      <c r="HI390" s="219"/>
      <c r="HJ390" s="219"/>
      <c r="HK390" s="219"/>
      <c r="HL390" s="219"/>
    </row>
    <row r="391" spans="1:220" s="251" customFormat="1">
      <c r="A391" s="219"/>
      <c r="B391" s="219"/>
      <c r="C391" s="219"/>
      <c r="D391" s="219"/>
      <c r="E391" s="219"/>
      <c r="F391" s="219"/>
      <c r="G391" s="261"/>
      <c r="H391" s="262"/>
      <c r="I391" s="262"/>
      <c r="J391" s="216"/>
      <c r="K391" s="219"/>
      <c r="L391" s="219"/>
      <c r="M391" s="219"/>
      <c r="N391" s="219"/>
      <c r="O391" s="219"/>
      <c r="P391" s="219"/>
      <c r="Q391" s="219"/>
      <c r="R391" s="219"/>
      <c r="S391" s="219"/>
      <c r="T391" s="219"/>
      <c r="U391" s="219"/>
      <c r="V391" s="219"/>
      <c r="W391" s="219"/>
      <c r="X391" s="219"/>
      <c r="Y391" s="219"/>
      <c r="Z391" s="219"/>
      <c r="AA391" s="219"/>
      <c r="AB391" s="219"/>
      <c r="AC391" s="219"/>
      <c r="AD391" s="219"/>
      <c r="AE391" s="219"/>
      <c r="AF391" s="219"/>
      <c r="AG391" s="219"/>
      <c r="AH391" s="219"/>
      <c r="AI391" s="219"/>
      <c r="AJ391" s="219"/>
      <c r="AK391" s="219"/>
      <c r="AL391" s="219"/>
      <c r="AM391" s="219"/>
      <c r="AN391" s="219"/>
      <c r="AO391" s="219"/>
      <c r="AP391" s="219"/>
      <c r="AQ391" s="219"/>
      <c r="AR391" s="219"/>
      <c r="AS391" s="219"/>
      <c r="AT391" s="219"/>
      <c r="AU391" s="219"/>
      <c r="AV391" s="219"/>
      <c r="AW391" s="219"/>
      <c r="AX391" s="219"/>
      <c r="AY391" s="219"/>
      <c r="AZ391" s="219"/>
      <c r="BA391" s="219"/>
      <c r="BB391" s="219"/>
      <c r="BC391" s="219"/>
      <c r="BD391" s="219"/>
      <c r="BE391" s="219"/>
      <c r="BF391" s="219"/>
      <c r="BG391" s="219"/>
      <c r="BH391" s="219"/>
      <c r="BI391" s="219"/>
      <c r="BJ391" s="219"/>
      <c r="BK391" s="219"/>
      <c r="BL391" s="219"/>
      <c r="BM391" s="219"/>
      <c r="BN391" s="219"/>
      <c r="BO391" s="219"/>
      <c r="BP391" s="219"/>
      <c r="BQ391" s="219"/>
      <c r="BR391" s="219"/>
      <c r="BS391" s="219"/>
      <c r="BT391" s="219"/>
      <c r="BU391" s="219"/>
      <c r="BV391" s="219"/>
      <c r="BW391" s="219"/>
      <c r="BX391" s="219"/>
      <c r="BY391" s="219"/>
      <c r="BZ391" s="219"/>
      <c r="CA391" s="219"/>
      <c r="CB391" s="219"/>
      <c r="CC391" s="219"/>
      <c r="CD391" s="219"/>
      <c r="CE391" s="219"/>
      <c r="CF391" s="219"/>
      <c r="CG391" s="219"/>
      <c r="CH391" s="219"/>
      <c r="CI391" s="219"/>
      <c r="CJ391" s="219"/>
      <c r="CK391" s="219"/>
      <c r="CL391" s="219"/>
      <c r="CM391" s="219"/>
      <c r="CN391" s="219"/>
      <c r="CO391" s="219"/>
      <c r="CP391" s="219"/>
      <c r="CQ391" s="219"/>
      <c r="CR391" s="219"/>
      <c r="CS391" s="219"/>
      <c r="CT391" s="219"/>
      <c r="CU391" s="219"/>
      <c r="CV391" s="219"/>
      <c r="CW391" s="219"/>
      <c r="CX391" s="219"/>
      <c r="CY391" s="219"/>
      <c r="CZ391" s="219"/>
      <c r="DA391" s="219"/>
      <c r="DB391" s="219"/>
      <c r="DC391" s="219"/>
      <c r="DD391" s="219"/>
      <c r="DE391" s="219"/>
      <c r="DF391" s="219"/>
      <c r="DG391" s="219"/>
      <c r="DH391" s="219"/>
      <c r="DI391" s="219"/>
      <c r="DJ391" s="219"/>
      <c r="DK391" s="219"/>
      <c r="DL391" s="219"/>
      <c r="DM391" s="219"/>
      <c r="DN391" s="219"/>
      <c r="DO391" s="219"/>
      <c r="DP391" s="219"/>
      <c r="DQ391" s="219"/>
      <c r="DR391" s="219"/>
      <c r="DS391" s="219"/>
      <c r="DT391" s="219"/>
      <c r="DU391" s="219"/>
      <c r="DV391" s="219"/>
      <c r="DW391" s="219"/>
      <c r="DX391" s="219"/>
      <c r="DY391" s="219"/>
      <c r="DZ391" s="219"/>
      <c r="EA391" s="219"/>
      <c r="EB391" s="219"/>
      <c r="EC391" s="219"/>
      <c r="ED391" s="219"/>
      <c r="EE391" s="219"/>
      <c r="EF391" s="219"/>
      <c r="EG391" s="219"/>
      <c r="EH391" s="219"/>
      <c r="EI391" s="219"/>
      <c r="EJ391" s="219"/>
      <c r="EK391" s="219"/>
      <c r="EL391" s="219"/>
      <c r="EM391" s="219"/>
      <c r="EN391" s="219"/>
      <c r="EO391" s="219"/>
      <c r="EP391" s="219"/>
      <c r="EQ391" s="219"/>
      <c r="ER391" s="219"/>
      <c r="ES391" s="219"/>
      <c r="ET391" s="219"/>
      <c r="EU391" s="219"/>
      <c r="EV391" s="219"/>
      <c r="EW391" s="219"/>
      <c r="EX391" s="219"/>
      <c r="EY391" s="219"/>
      <c r="EZ391" s="219"/>
      <c r="FA391" s="219"/>
      <c r="FB391" s="219"/>
      <c r="FC391" s="219"/>
      <c r="FD391" s="219"/>
      <c r="FE391" s="219"/>
      <c r="FF391" s="219"/>
      <c r="FG391" s="219"/>
      <c r="FH391" s="219"/>
      <c r="FI391" s="219"/>
      <c r="FJ391" s="219"/>
      <c r="FK391" s="219"/>
      <c r="FL391" s="219"/>
      <c r="FM391" s="219"/>
      <c r="FN391" s="219"/>
      <c r="FO391" s="219"/>
      <c r="FP391" s="219"/>
      <c r="FQ391" s="219"/>
      <c r="FR391" s="219"/>
      <c r="FS391" s="219"/>
      <c r="FT391" s="219"/>
      <c r="FU391" s="219"/>
      <c r="FV391" s="219"/>
      <c r="FW391" s="219"/>
      <c r="FX391" s="219"/>
      <c r="FY391" s="219"/>
      <c r="FZ391" s="219"/>
      <c r="GA391" s="219"/>
      <c r="GB391" s="219"/>
      <c r="GC391" s="219"/>
      <c r="GD391" s="219"/>
      <c r="GE391" s="219"/>
      <c r="GF391" s="219"/>
      <c r="GG391" s="219"/>
      <c r="GH391" s="219"/>
      <c r="GI391" s="219"/>
      <c r="GJ391" s="219"/>
      <c r="GK391" s="219"/>
      <c r="GL391" s="219"/>
      <c r="GM391" s="219"/>
      <c r="GN391" s="219"/>
      <c r="GO391" s="219"/>
      <c r="GP391" s="219"/>
      <c r="GQ391" s="219"/>
      <c r="GR391" s="219"/>
      <c r="GS391" s="219"/>
      <c r="GT391" s="219"/>
      <c r="GU391" s="219"/>
      <c r="GV391" s="219"/>
      <c r="GW391" s="219"/>
      <c r="GX391" s="219"/>
      <c r="GY391" s="219"/>
      <c r="GZ391" s="219"/>
      <c r="HA391" s="219"/>
      <c r="HB391" s="219"/>
      <c r="HC391" s="219"/>
      <c r="HD391" s="219"/>
      <c r="HE391" s="219"/>
      <c r="HF391" s="219"/>
      <c r="HG391" s="219"/>
      <c r="HH391" s="219"/>
      <c r="HI391" s="219"/>
      <c r="HJ391" s="219"/>
      <c r="HK391" s="219"/>
      <c r="HL391" s="219"/>
    </row>
    <row r="392" spans="1:220" s="251" customFormat="1">
      <c r="A392" s="219"/>
      <c r="B392" s="219"/>
      <c r="C392" s="219"/>
      <c r="D392" s="219"/>
      <c r="E392" s="219"/>
      <c r="F392" s="219"/>
      <c r="G392" s="261"/>
      <c r="H392" s="262"/>
      <c r="I392" s="262"/>
      <c r="J392" s="216"/>
      <c r="K392" s="219"/>
      <c r="L392" s="219"/>
      <c r="M392" s="219"/>
      <c r="N392" s="219"/>
      <c r="O392" s="219"/>
      <c r="P392" s="219"/>
      <c r="Q392" s="219"/>
      <c r="R392" s="219"/>
      <c r="S392" s="219"/>
      <c r="T392" s="219"/>
      <c r="U392" s="219"/>
      <c r="V392" s="219"/>
      <c r="W392" s="219"/>
      <c r="X392" s="219"/>
      <c r="Y392" s="219"/>
      <c r="Z392" s="219"/>
      <c r="AA392" s="219"/>
      <c r="AB392" s="219"/>
      <c r="AC392" s="219"/>
      <c r="AD392" s="219"/>
      <c r="AE392" s="219"/>
      <c r="AF392" s="219"/>
      <c r="AG392" s="219"/>
      <c r="AH392" s="219"/>
      <c r="AI392" s="219"/>
      <c r="AJ392" s="219"/>
      <c r="AK392" s="219"/>
      <c r="AL392" s="219"/>
      <c r="AM392" s="219"/>
      <c r="AN392" s="219"/>
      <c r="AO392" s="219"/>
      <c r="AP392" s="219"/>
      <c r="AQ392" s="219"/>
      <c r="AR392" s="219"/>
      <c r="AS392" s="219"/>
      <c r="AT392" s="219"/>
      <c r="AU392" s="219"/>
      <c r="AV392" s="219"/>
      <c r="AW392" s="219"/>
      <c r="AX392" s="219"/>
      <c r="AY392" s="219"/>
      <c r="AZ392" s="219"/>
      <c r="BA392" s="219"/>
      <c r="BB392" s="219"/>
      <c r="BC392" s="219"/>
      <c r="BD392" s="219"/>
      <c r="BE392" s="219"/>
      <c r="BF392" s="219"/>
      <c r="BG392" s="219"/>
      <c r="BH392" s="219"/>
      <c r="BI392" s="219"/>
      <c r="BJ392" s="219"/>
      <c r="BK392" s="219"/>
      <c r="BL392" s="219"/>
      <c r="BM392" s="219"/>
      <c r="BN392" s="219"/>
      <c r="BO392" s="219"/>
      <c r="BP392" s="219"/>
      <c r="BQ392" s="219"/>
      <c r="BR392" s="219"/>
      <c r="BS392" s="219"/>
      <c r="BT392" s="219"/>
      <c r="BU392" s="219"/>
      <c r="BV392" s="219"/>
      <c r="BW392" s="219"/>
      <c r="BX392" s="219"/>
      <c r="BY392" s="219"/>
      <c r="BZ392" s="219"/>
      <c r="CA392" s="219"/>
      <c r="CB392" s="219"/>
      <c r="CC392" s="219"/>
      <c r="CD392" s="219"/>
      <c r="CE392" s="219"/>
      <c r="CF392" s="219"/>
      <c r="CG392" s="219"/>
      <c r="CH392" s="219"/>
      <c r="CI392" s="219"/>
      <c r="CJ392" s="219"/>
      <c r="CK392" s="219"/>
      <c r="CL392" s="219"/>
      <c r="CM392" s="219"/>
      <c r="CN392" s="219"/>
      <c r="CO392" s="219"/>
      <c r="CP392" s="219"/>
      <c r="CQ392" s="219"/>
      <c r="CR392" s="219"/>
      <c r="CS392" s="219"/>
      <c r="CT392" s="219"/>
      <c r="CU392" s="219"/>
      <c r="CV392" s="219"/>
      <c r="CW392" s="219"/>
      <c r="CX392" s="219"/>
      <c r="CY392" s="219"/>
      <c r="CZ392" s="219"/>
      <c r="DA392" s="219"/>
      <c r="DB392" s="219"/>
      <c r="DC392" s="219"/>
      <c r="DD392" s="219"/>
      <c r="DE392" s="219"/>
      <c r="DF392" s="219"/>
      <c r="DG392" s="219"/>
      <c r="DH392" s="219"/>
      <c r="DI392" s="219"/>
      <c r="DJ392" s="219"/>
      <c r="DK392" s="219"/>
      <c r="DL392" s="219"/>
      <c r="DM392" s="219"/>
      <c r="DN392" s="219"/>
      <c r="DO392" s="219"/>
      <c r="DP392" s="219"/>
      <c r="DQ392" s="219"/>
      <c r="DR392" s="219"/>
      <c r="DS392" s="219"/>
      <c r="DT392" s="219"/>
      <c r="DU392" s="219"/>
      <c r="DV392" s="219"/>
      <c r="DW392" s="219"/>
      <c r="DX392" s="219"/>
      <c r="DY392" s="219"/>
      <c r="DZ392" s="219"/>
      <c r="EA392" s="219"/>
      <c r="EB392" s="219"/>
      <c r="EC392" s="219"/>
      <c r="ED392" s="219"/>
      <c r="EE392" s="219"/>
      <c r="EF392" s="219"/>
      <c r="EG392" s="219"/>
      <c r="EH392" s="219"/>
      <c r="EI392" s="219"/>
      <c r="EJ392" s="219"/>
      <c r="EK392" s="219"/>
      <c r="EL392" s="219"/>
      <c r="EM392" s="219"/>
      <c r="EN392" s="219"/>
      <c r="EO392" s="219"/>
      <c r="EP392" s="219"/>
      <c r="EQ392" s="219"/>
      <c r="ER392" s="219"/>
      <c r="ES392" s="219"/>
      <c r="ET392" s="219"/>
      <c r="EU392" s="219"/>
      <c r="EV392" s="219"/>
      <c r="EW392" s="219"/>
      <c r="EX392" s="219"/>
      <c r="EY392" s="219"/>
      <c r="EZ392" s="219"/>
      <c r="FA392" s="219"/>
      <c r="FB392" s="219"/>
      <c r="FC392" s="219"/>
      <c r="FD392" s="219"/>
      <c r="FE392" s="219"/>
      <c r="FF392" s="219"/>
      <c r="FG392" s="219"/>
      <c r="FH392" s="219"/>
      <c r="FI392" s="219"/>
      <c r="FJ392" s="219"/>
      <c r="FK392" s="219"/>
      <c r="FL392" s="219"/>
      <c r="FM392" s="219"/>
      <c r="FN392" s="219"/>
      <c r="FO392" s="219"/>
      <c r="FP392" s="219"/>
      <c r="FQ392" s="219"/>
      <c r="FR392" s="219"/>
      <c r="FS392" s="219"/>
      <c r="FT392" s="219"/>
      <c r="FU392" s="219"/>
      <c r="FV392" s="219"/>
      <c r="FW392" s="219"/>
      <c r="FX392" s="219"/>
      <c r="FY392" s="219"/>
      <c r="FZ392" s="219"/>
      <c r="GA392" s="219"/>
      <c r="GB392" s="219"/>
      <c r="GC392" s="219"/>
      <c r="GD392" s="219"/>
      <c r="GE392" s="219"/>
      <c r="GF392" s="219"/>
      <c r="GG392" s="219"/>
      <c r="GH392" s="219"/>
      <c r="GI392" s="219"/>
      <c r="GJ392" s="219"/>
      <c r="GK392" s="219"/>
      <c r="GL392" s="219"/>
      <c r="GM392" s="219"/>
      <c r="GN392" s="219"/>
      <c r="GO392" s="219"/>
      <c r="GP392" s="219"/>
      <c r="GQ392" s="219"/>
      <c r="GR392" s="219"/>
      <c r="GS392" s="219"/>
      <c r="GT392" s="219"/>
      <c r="GU392" s="219"/>
      <c r="GV392" s="219"/>
      <c r="GW392" s="219"/>
      <c r="GX392" s="219"/>
      <c r="GY392" s="219"/>
      <c r="GZ392" s="219"/>
      <c r="HA392" s="219"/>
      <c r="HB392" s="219"/>
      <c r="HC392" s="219"/>
      <c r="HD392" s="219"/>
      <c r="HE392" s="219"/>
      <c r="HF392" s="219"/>
      <c r="HG392" s="219"/>
      <c r="HH392" s="219"/>
      <c r="HI392" s="219"/>
      <c r="HJ392" s="219"/>
      <c r="HK392" s="219"/>
      <c r="HL392" s="219"/>
    </row>
    <row r="393" spans="1:220" s="251" customFormat="1">
      <c r="A393" s="219"/>
      <c r="B393" s="219"/>
      <c r="C393" s="219"/>
      <c r="D393" s="219"/>
      <c r="E393" s="219"/>
      <c r="F393" s="219"/>
      <c r="G393" s="261"/>
      <c r="H393" s="262"/>
      <c r="I393" s="262"/>
      <c r="J393" s="216"/>
      <c r="K393" s="219"/>
      <c r="L393" s="219"/>
      <c r="M393" s="219"/>
      <c r="N393" s="219"/>
      <c r="O393" s="219"/>
      <c r="P393" s="219"/>
      <c r="Q393" s="219"/>
      <c r="R393" s="219"/>
      <c r="S393" s="219"/>
      <c r="T393" s="219"/>
      <c r="U393" s="219"/>
      <c r="V393" s="219"/>
      <c r="W393" s="219"/>
      <c r="X393" s="219"/>
      <c r="Y393" s="219"/>
      <c r="Z393" s="219"/>
      <c r="AA393" s="219"/>
      <c r="AB393" s="219"/>
      <c r="AC393" s="219"/>
      <c r="AD393" s="219"/>
      <c r="AE393" s="219"/>
      <c r="AF393" s="219"/>
      <c r="AG393" s="219"/>
      <c r="AH393" s="219"/>
      <c r="AI393" s="219"/>
      <c r="AJ393" s="219"/>
      <c r="AK393" s="219"/>
      <c r="AL393" s="219"/>
      <c r="AM393" s="219"/>
      <c r="AN393" s="219"/>
      <c r="AO393" s="219"/>
      <c r="AP393" s="219"/>
      <c r="AQ393" s="219"/>
      <c r="AR393" s="219"/>
      <c r="AS393" s="219"/>
      <c r="AT393" s="219"/>
      <c r="AU393" s="219"/>
      <c r="AV393" s="219"/>
      <c r="AW393" s="219"/>
      <c r="AX393" s="219"/>
      <c r="AY393" s="219"/>
      <c r="AZ393" s="219"/>
      <c r="BA393" s="219"/>
      <c r="BB393" s="219"/>
      <c r="BC393" s="219"/>
      <c r="BD393" s="219"/>
      <c r="BE393" s="219"/>
      <c r="BF393" s="219"/>
      <c r="BG393" s="219"/>
      <c r="BH393" s="219"/>
      <c r="BI393" s="219"/>
      <c r="BJ393" s="219"/>
      <c r="BK393" s="219"/>
      <c r="BL393" s="219"/>
      <c r="BM393" s="219"/>
      <c r="BN393" s="219"/>
      <c r="BO393" s="219"/>
      <c r="BP393" s="219"/>
      <c r="BQ393" s="219"/>
      <c r="BR393" s="219"/>
      <c r="BS393" s="219"/>
      <c r="BT393" s="219"/>
      <c r="BU393" s="219"/>
      <c r="BV393" s="219"/>
      <c r="BW393" s="219"/>
      <c r="BX393" s="219"/>
      <c r="BY393" s="219"/>
      <c r="BZ393" s="219"/>
      <c r="CA393" s="219"/>
      <c r="CB393" s="219"/>
      <c r="CC393" s="219"/>
      <c r="CD393" s="219"/>
      <c r="CE393" s="219"/>
      <c r="CF393" s="219"/>
      <c r="CG393" s="219"/>
      <c r="CH393" s="219"/>
      <c r="CI393" s="219"/>
      <c r="CJ393" s="219"/>
      <c r="CK393" s="219"/>
      <c r="CL393" s="219"/>
      <c r="CM393" s="219"/>
      <c r="CN393" s="219"/>
      <c r="CO393" s="219"/>
      <c r="CP393" s="219"/>
      <c r="CQ393" s="219"/>
      <c r="CR393" s="219"/>
      <c r="CS393" s="219"/>
      <c r="CT393" s="219"/>
      <c r="CU393" s="219"/>
      <c r="CV393" s="219"/>
      <c r="CW393" s="219"/>
      <c r="CX393" s="219"/>
      <c r="CY393" s="219"/>
      <c r="CZ393" s="219"/>
      <c r="DA393" s="219"/>
      <c r="DB393" s="219"/>
      <c r="DC393" s="219"/>
      <c r="DD393" s="219"/>
      <c r="DE393" s="219"/>
      <c r="DF393" s="219"/>
      <c r="DG393" s="219"/>
      <c r="DH393" s="219"/>
      <c r="DI393" s="219"/>
      <c r="DJ393" s="219"/>
      <c r="DK393" s="219"/>
      <c r="DL393" s="219"/>
      <c r="DM393" s="219"/>
      <c r="DN393" s="219"/>
      <c r="DO393" s="219"/>
      <c r="DP393" s="219"/>
      <c r="DQ393" s="219"/>
      <c r="DR393" s="219"/>
      <c r="DS393" s="219"/>
      <c r="DT393" s="219"/>
      <c r="DU393" s="219"/>
      <c r="DV393" s="219"/>
      <c r="DW393" s="219"/>
      <c r="DX393" s="219"/>
      <c r="DY393" s="219"/>
      <c r="DZ393" s="219"/>
      <c r="EA393" s="219"/>
      <c r="EB393" s="219"/>
      <c r="EC393" s="219"/>
      <c r="ED393" s="219"/>
      <c r="EE393" s="219"/>
      <c r="EF393" s="219"/>
      <c r="EG393" s="219"/>
      <c r="EH393" s="219"/>
      <c r="EI393" s="219"/>
      <c r="EJ393" s="219"/>
      <c r="EK393" s="219"/>
      <c r="EL393" s="219"/>
      <c r="EM393" s="219"/>
      <c r="EN393" s="219"/>
      <c r="EO393" s="219"/>
      <c r="EP393" s="219"/>
      <c r="EQ393" s="219"/>
      <c r="ER393" s="219"/>
      <c r="ES393" s="219"/>
      <c r="ET393" s="219"/>
      <c r="EU393" s="219"/>
      <c r="EV393" s="219"/>
      <c r="EW393" s="219"/>
      <c r="EX393" s="219"/>
      <c r="EY393" s="219"/>
      <c r="EZ393" s="219"/>
      <c r="FA393" s="219"/>
      <c r="FB393" s="219"/>
      <c r="FC393" s="219"/>
      <c r="FD393" s="219"/>
      <c r="FE393" s="219"/>
      <c r="FF393" s="219"/>
      <c r="FG393" s="219"/>
      <c r="FH393" s="219"/>
      <c r="FI393" s="219"/>
      <c r="FJ393" s="219"/>
      <c r="FK393" s="219"/>
      <c r="FL393" s="219"/>
      <c r="FM393" s="219"/>
      <c r="FN393" s="219"/>
      <c r="FO393" s="219"/>
      <c r="FP393" s="219"/>
      <c r="FQ393" s="219"/>
      <c r="FR393" s="219"/>
      <c r="FS393" s="219"/>
      <c r="FT393" s="219"/>
      <c r="FU393" s="219"/>
      <c r="FV393" s="219"/>
      <c r="FW393" s="219"/>
      <c r="FX393" s="219"/>
      <c r="FY393" s="219"/>
      <c r="FZ393" s="219"/>
      <c r="GA393" s="219"/>
      <c r="GB393" s="219"/>
      <c r="GC393" s="219"/>
      <c r="GD393" s="219"/>
      <c r="GE393" s="219"/>
      <c r="GF393" s="219"/>
      <c r="GG393" s="219"/>
      <c r="GH393" s="219"/>
      <c r="GI393" s="219"/>
      <c r="GJ393" s="219"/>
      <c r="GK393" s="219"/>
      <c r="GL393" s="219"/>
      <c r="GM393" s="219"/>
      <c r="GN393" s="219"/>
      <c r="GO393" s="219"/>
      <c r="GP393" s="219"/>
      <c r="GQ393" s="219"/>
      <c r="GR393" s="219"/>
      <c r="GS393" s="219"/>
      <c r="GT393" s="219"/>
      <c r="GU393" s="219"/>
      <c r="GV393" s="219"/>
      <c r="GW393" s="219"/>
      <c r="GX393" s="219"/>
      <c r="GY393" s="219"/>
      <c r="GZ393" s="219"/>
      <c r="HA393" s="219"/>
      <c r="HB393" s="219"/>
      <c r="HC393" s="219"/>
      <c r="HD393" s="219"/>
      <c r="HE393" s="219"/>
      <c r="HF393" s="219"/>
      <c r="HG393" s="219"/>
      <c r="HH393" s="219"/>
      <c r="HI393" s="219"/>
      <c r="HJ393" s="219"/>
      <c r="HK393" s="219"/>
      <c r="HL393" s="219"/>
    </row>
    <row r="394" spans="1:220" s="251" customFormat="1">
      <c r="A394" s="219"/>
      <c r="B394" s="219"/>
      <c r="C394" s="219"/>
      <c r="D394" s="219"/>
      <c r="E394" s="219"/>
      <c r="F394" s="219"/>
      <c r="G394" s="261"/>
      <c r="H394" s="262"/>
      <c r="I394" s="262"/>
      <c r="J394" s="216"/>
      <c r="K394" s="219"/>
      <c r="L394" s="219"/>
      <c r="M394" s="219"/>
      <c r="N394" s="219"/>
      <c r="O394" s="219"/>
      <c r="P394" s="219"/>
      <c r="Q394" s="219"/>
      <c r="R394" s="219"/>
      <c r="S394" s="219"/>
      <c r="T394" s="219"/>
      <c r="U394" s="219"/>
      <c r="V394" s="219"/>
      <c r="W394" s="219"/>
      <c r="X394" s="219"/>
      <c r="Y394" s="219"/>
      <c r="Z394" s="219"/>
      <c r="AA394" s="219"/>
      <c r="AB394" s="219"/>
      <c r="AC394" s="219"/>
      <c r="AD394" s="219"/>
      <c r="AE394" s="219"/>
      <c r="AF394" s="219"/>
      <c r="AG394" s="219"/>
      <c r="AH394" s="219"/>
      <c r="AI394" s="219"/>
      <c r="AJ394" s="219"/>
      <c r="AK394" s="219"/>
      <c r="AL394" s="219"/>
      <c r="AM394" s="219"/>
      <c r="AN394" s="219"/>
      <c r="AO394" s="219"/>
      <c r="AP394" s="219"/>
      <c r="AQ394" s="219"/>
      <c r="AR394" s="219"/>
      <c r="AS394" s="219"/>
      <c r="AT394" s="219"/>
      <c r="AU394" s="219"/>
      <c r="AV394" s="219"/>
      <c r="AW394" s="219"/>
      <c r="AX394" s="219"/>
      <c r="AY394" s="219"/>
      <c r="AZ394" s="219"/>
      <c r="BA394" s="219"/>
      <c r="BB394" s="219"/>
      <c r="BC394" s="219"/>
      <c r="BD394" s="219"/>
      <c r="BE394" s="219"/>
      <c r="BF394" s="219"/>
      <c r="BG394" s="219"/>
      <c r="BH394" s="219"/>
      <c r="BI394" s="219"/>
      <c r="BJ394" s="219"/>
      <c r="BK394" s="219"/>
      <c r="BL394" s="219"/>
      <c r="BM394" s="219"/>
      <c r="BN394" s="219"/>
      <c r="BO394" s="219"/>
      <c r="BP394" s="219"/>
      <c r="BQ394" s="219"/>
      <c r="BR394" s="219"/>
      <c r="BS394" s="219"/>
      <c r="BT394" s="219"/>
      <c r="BU394" s="219"/>
      <c r="BV394" s="219"/>
      <c r="BW394" s="219"/>
      <c r="BX394" s="219"/>
      <c r="BY394" s="219"/>
      <c r="BZ394" s="219"/>
      <c r="CA394" s="219"/>
      <c r="CB394" s="219"/>
      <c r="CC394" s="219"/>
      <c r="CD394" s="219"/>
      <c r="CE394" s="219"/>
      <c r="CF394" s="219"/>
      <c r="CG394" s="219"/>
      <c r="CH394" s="219"/>
      <c r="CI394" s="219"/>
      <c r="CJ394" s="219"/>
      <c r="CK394" s="219"/>
      <c r="CL394" s="219"/>
      <c r="CM394" s="219"/>
      <c r="CN394" s="219"/>
      <c r="CO394" s="219"/>
      <c r="CP394" s="219"/>
      <c r="CQ394" s="219"/>
      <c r="CR394" s="219"/>
      <c r="CS394" s="219"/>
      <c r="CT394" s="219"/>
      <c r="CU394" s="219"/>
      <c r="CV394" s="219"/>
      <c r="CW394" s="219"/>
      <c r="CX394" s="219"/>
      <c r="CY394" s="219"/>
      <c r="CZ394" s="219"/>
      <c r="DA394" s="219"/>
      <c r="DB394" s="219"/>
      <c r="DC394" s="219"/>
      <c r="DD394" s="219"/>
      <c r="DE394" s="219"/>
      <c r="DF394" s="219"/>
      <c r="DG394" s="219"/>
      <c r="DH394" s="219"/>
      <c r="DI394" s="219"/>
      <c r="DJ394" s="219"/>
      <c r="DK394" s="219"/>
      <c r="DL394" s="219"/>
      <c r="DM394" s="219"/>
      <c r="DN394" s="219"/>
      <c r="DO394" s="219"/>
      <c r="DP394" s="219"/>
      <c r="DQ394" s="219"/>
      <c r="DR394" s="219"/>
      <c r="DS394" s="219"/>
      <c r="DT394" s="219"/>
      <c r="DU394" s="219"/>
      <c r="DV394" s="219"/>
      <c r="DW394" s="219"/>
      <c r="DX394" s="219"/>
      <c r="DY394" s="219"/>
      <c r="DZ394" s="219"/>
      <c r="EA394" s="219"/>
      <c r="EB394" s="219"/>
      <c r="EC394" s="219"/>
      <c r="ED394" s="219"/>
      <c r="EE394" s="219"/>
      <c r="EF394" s="219"/>
      <c r="EG394" s="219"/>
      <c r="EH394" s="219"/>
      <c r="EI394" s="219"/>
      <c r="EJ394" s="219"/>
      <c r="EK394" s="219"/>
      <c r="EL394" s="219"/>
      <c r="EM394" s="219"/>
      <c r="EN394" s="219"/>
      <c r="EO394" s="219"/>
      <c r="EP394" s="219"/>
      <c r="EQ394" s="219"/>
      <c r="ER394" s="219"/>
      <c r="ES394" s="219"/>
      <c r="ET394" s="219"/>
      <c r="EU394" s="219"/>
      <c r="EV394" s="219"/>
      <c r="EW394" s="219"/>
      <c r="EX394" s="219"/>
      <c r="EY394" s="219"/>
      <c r="EZ394" s="219"/>
      <c r="FA394" s="219"/>
      <c r="FB394" s="219"/>
      <c r="FC394" s="219"/>
      <c r="FD394" s="219"/>
      <c r="FE394" s="219"/>
      <c r="FF394" s="219"/>
      <c r="FG394" s="219"/>
      <c r="FH394" s="219"/>
      <c r="FI394" s="219"/>
      <c r="FJ394" s="219"/>
      <c r="FK394" s="219"/>
      <c r="FL394" s="219"/>
      <c r="FM394" s="219"/>
      <c r="FN394" s="219"/>
      <c r="FO394" s="219"/>
      <c r="FP394" s="219"/>
      <c r="FQ394" s="219"/>
      <c r="FR394" s="219"/>
      <c r="FS394" s="219"/>
      <c r="FT394" s="219"/>
      <c r="FU394" s="219"/>
      <c r="FV394" s="219"/>
      <c r="FW394" s="219"/>
      <c r="FX394" s="219"/>
      <c r="FY394" s="219"/>
      <c r="FZ394" s="219"/>
      <c r="GA394" s="219"/>
      <c r="GB394" s="219"/>
      <c r="GC394" s="219"/>
      <c r="GD394" s="219"/>
      <c r="GE394" s="219"/>
      <c r="GF394" s="219"/>
      <c r="GG394" s="219"/>
      <c r="GH394" s="219"/>
      <c r="GI394" s="219"/>
      <c r="GJ394" s="219"/>
      <c r="GK394" s="219"/>
      <c r="GL394" s="219"/>
      <c r="GM394" s="219"/>
      <c r="GN394" s="219"/>
      <c r="GO394" s="219"/>
      <c r="GP394" s="219"/>
      <c r="GQ394" s="219"/>
      <c r="GR394" s="219"/>
      <c r="GS394" s="219"/>
      <c r="GT394" s="219"/>
      <c r="GU394" s="219"/>
      <c r="GV394" s="219"/>
      <c r="GW394" s="219"/>
      <c r="GX394" s="219"/>
      <c r="GY394" s="219"/>
      <c r="GZ394" s="219"/>
      <c r="HA394" s="219"/>
      <c r="HB394" s="219"/>
      <c r="HC394" s="219"/>
      <c r="HD394" s="219"/>
      <c r="HE394" s="219"/>
      <c r="HF394" s="219"/>
      <c r="HG394" s="219"/>
      <c r="HH394" s="219"/>
      <c r="HI394" s="219"/>
      <c r="HJ394" s="219"/>
      <c r="HK394" s="219"/>
      <c r="HL394" s="219"/>
    </row>
    <row r="395" spans="1:220" s="251" customFormat="1">
      <c r="A395" s="219"/>
      <c r="B395" s="219"/>
      <c r="C395" s="219"/>
      <c r="D395" s="219"/>
      <c r="E395" s="219"/>
      <c r="F395" s="219"/>
      <c r="G395" s="261"/>
      <c r="H395" s="262"/>
      <c r="I395" s="262"/>
      <c r="J395" s="216"/>
      <c r="K395" s="219"/>
      <c r="L395" s="219"/>
      <c r="M395" s="219"/>
      <c r="N395" s="219"/>
      <c r="O395" s="219"/>
      <c r="P395" s="219"/>
      <c r="Q395" s="219"/>
      <c r="R395" s="219"/>
      <c r="S395" s="219"/>
      <c r="T395" s="219"/>
      <c r="U395" s="219"/>
      <c r="V395" s="219"/>
      <c r="W395" s="219"/>
      <c r="X395" s="219"/>
      <c r="Y395" s="219"/>
      <c r="Z395" s="219"/>
      <c r="AA395" s="219"/>
      <c r="AB395" s="219"/>
      <c r="AC395" s="219"/>
      <c r="AD395" s="219"/>
      <c r="AE395" s="219"/>
      <c r="AF395" s="219"/>
      <c r="AG395" s="219"/>
      <c r="AH395" s="219"/>
      <c r="AI395" s="219"/>
      <c r="AJ395" s="219"/>
      <c r="AK395" s="219"/>
      <c r="AL395" s="219"/>
      <c r="AM395" s="219"/>
      <c r="AN395" s="219"/>
      <c r="AO395" s="219"/>
      <c r="AP395" s="219"/>
      <c r="AQ395" s="219"/>
      <c r="AR395" s="219"/>
      <c r="AS395" s="219"/>
      <c r="AT395" s="219"/>
      <c r="AU395" s="219"/>
      <c r="AV395" s="219"/>
      <c r="AW395" s="219"/>
      <c r="AX395" s="219"/>
      <c r="AY395" s="219"/>
      <c r="AZ395" s="219"/>
      <c r="BA395" s="219"/>
      <c r="BB395" s="219"/>
      <c r="BC395" s="219"/>
      <c r="BD395" s="219"/>
      <c r="BE395" s="219"/>
      <c r="BF395" s="219"/>
      <c r="BG395" s="219"/>
      <c r="BH395" s="219"/>
      <c r="BI395" s="219"/>
      <c r="BJ395" s="219"/>
      <c r="BK395" s="219"/>
      <c r="BL395" s="219"/>
      <c r="BM395" s="219"/>
      <c r="BN395" s="219"/>
      <c r="BO395" s="219"/>
      <c r="BP395" s="219"/>
      <c r="BQ395" s="219"/>
      <c r="BR395" s="219"/>
      <c r="BS395" s="219"/>
      <c r="BT395" s="219"/>
      <c r="BU395" s="219"/>
      <c r="BV395" s="219"/>
      <c r="BW395" s="219"/>
      <c r="BX395" s="219"/>
      <c r="BY395" s="219"/>
      <c r="BZ395" s="219"/>
      <c r="CA395" s="219"/>
      <c r="CB395" s="219"/>
      <c r="CC395" s="219"/>
      <c r="CD395" s="219"/>
      <c r="CE395" s="219"/>
      <c r="CF395" s="219"/>
      <c r="CG395" s="219"/>
      <c r="CH395" s="219"/>
      <c r="CI395" s="219"/>
      <c r="CJ395" s="219"/>
      <c r="CK395" s="219"/>
      <c r="CL395" s="219"/>
      <c r="CM395" s="219"/>
      <c r="CN395" s="219"/>
      <c r="CO395" s="219"/>
      <c r="CP395" s="219"/>
      <c r="CQ395" s="219"/>
      <c r="CR395" s="219"/>
      <c r="CS395" s="219"/>
      <c r="CT395" s="219"/>
      <c r="CU395" s="219"/>
      <c r="CV395" s="219"/>
      <c r="CW395" s="219"/>
      <c r="CX395" s="219"/>
      <c r="CY395" s="219"/>
      <c r="CZ395" s="219"/>
      <c r="DA395" s="219"/>
      <c r="DB395" s="219"/>
      <c r="DC395" s="219"/>
      <c r="DD395" s="219"/>
      <c r="DE395" s="219"/>
      <c r="DF395" s="219"/>
      <c r="DG395" s="219"/>
      <c r="DH395" s="219"/>
      <c r="DI395" s="219"/>
      <c r="DJ395" s="219"/>
      <c r="DK395" s="219"/>
      <c r="DL395" s="219"/>
      <c r="DM395" s="219"/>
      <c r="DN395" s="219"/>
      <c r="DO395" s="219"/>
      <c r="DP395" s="219"/>
      <c r="DQ395" s="219"/>
      <c r="DR395" s="219"/>
      <c r="DS395" s="219"/>
      <c r="DT395" s="219"/>
      <c r="DU395" s="219"/>
      <c r="DV395" s="219"/>
      <c r="DW395" s="219"/>
      <c r="DX395" s="219"/>
      <c r="DY395" s="219"/>
      <c r="DZ395" s="219"/>
      <c r="EA395" s="219"/>
      <c r="EB395" s="219"/>
      <c r="EC395" s="219"/>
      <c r="ED395" s="219"/>
      <c r="EE395" s="219"/>
      <c r="EF395" s="219"/>
      <c r="EG395" s="219"/>
      <c r="EH395" s="219"/>
      <c r="EI395" s="219"/>
      <c r="EJ395" s="219"/>
      <c r="EK395" s="219"/>
      <c r="EL395" s="219"/>
      <c r="EM395" s="219"/>
      <c r="EN395" s="219"/>
      <c r="EO395" s="219"/>
      <c r="EP395" s="219"/>
      <c r="EQ395" s="219"/>
      <c r="ER395" s="219"/>
      <c r="ES395" s="219"/>
      <c r="ET395" s="219"/>
      <c r="EU395" s="219"/>
      <c r="EV395" s="219"/>
      <c r="EW395" s="219"/>
      <c r="EX395" s="219"/>
      <c r="EY395" s="219"/>
      <c r="EZ395" s="219"/>
      <c r="FA395" s="219"/>
      <c r="FB395" s="219"/>
      <c r="FC395" s="219"/>
      <c r="FD395" s="219"/>
      <c r="FE395" s="219"/>
      <c r="FF395" s="219"/>
      <c r="FG395" s="219"/>
      <c r="FH395" s="219"/>
      <c r="FI395" s="219"/>
      <c r="FJ395" s="219"/>
      <c r="FK395" s="219"/>
      <c r="FL395" s="219"/>
      <c r="FM395" s="219"/>
      <c r="FN395" s="219"/>
      <c r="FO395" s="219"/>
      <c r="FP395" s="219"/>
      <c r="FQ395" s="219"/>
      <c r="FR395" s="219"/>
      <c r="FS395" s="219"/>
      <c r="FT395" s="219"/>
      <c r="FU395" s="219"/>
      <c r="FV395" s="219"/>
      <c r="FW395" s="219"/>
      <c r="FX395" s="219"/>
      <c r="FY395" s="219"/>
      <c r="FZ395" s="219"/>
      <c r="GA395" s="219"/>
      <c r="GB395" s="219"/>
      <c r="GC395" s="219"/>
      <c r="GD395" s="219"/>
      <c r="GE395" s="219"/>
      <c r="GF395" s="219"/>
      <c r="GG395" s="219"/>
      <c r="GH395" s="219"/>
      <c r="GI395" s="219"/>
      <c r="GJ395" s="219"/>
      <c r="GK395" s="219"/>
      <c r="GL395" s="219"/>
      <c r="GM395" s="219"/>
      <c r="GN395" s="219"/>
      <c r="GO395" s="219"/>
      <c r="GP395" s="219"/>
      <c r="GQ395" s="219"/>
      <c r="GR395" s="219"/>
      <c r="GS395" s="219"/>
      <c r="GT395" s="219"/>
      <c r="GU395" s="219"/>
      <c r="GV395" s="219"/>
      <c r="GW395" s="219"/>
      <c r="GX395" s="219"/>
      <c r="GY395" s="219"/>
      <c r="GZ395" s="219"/>
      <c r="HA395" s="219"/>
      <c r="HB395" s="219"/>
      <c r="HC395" s="219"/>
      <c r="HD395" s="219"/>
      <c r="HE395" s="219"/>
      <c r="HF395" s="219"/>
      <c r="HG395" s="219"/>
      <c r="HH395" s="219"/>
      <c r="HI395" s="219"/>
      <c r="HJ395" s="219"/>
      <c r="HK395" s="219"/>
      <c r="HL395" s="219"/>
    </row>
    <row r="396" spans="1:220" s="251" customFormat="1">
      <c r="A396" s="219"/>
      <c r="B396" s="219"/>
      <c r="C396" s="219"/>
      <c r="D396" s="219"/>
      <c r="E396" s="219"/>
      <c r="F396" s="219"/>
      <c r="G396" s="261"/>
      <c r="H396" s="262"/>
      <c r="I396" s="262"/>
      <c r="J396" s="216"/>
      <c r="K396" s="219"/>
      <c r="L396" s="219"/>
      <c r="M396" s="219"/>
      <c r="N396" s="219"/>
      <c r="O396" s="219"/>
      <c r="P396" s="219"/>
      <c r="Q396" s="219"/>
      <c r="R396" s="219"/>
      <c r="S396" s="219"/>
      <c r="T396" s="219"/>
      <c r="U396" s="219"/>
      <c r="V396" s="219"/>
      <c r="W396" s="219"/>
      <c r="X396" s="219"/>
      <c r="Y396" s="219"/>
      <c r="Z396" s="219"/>
      <c r="AA396" s="219"/>
      <c r="AB396" s="219"/>
      <c r="AC396" s="219"/>
      <c r="AD396" s="219"/>
      <c r="AE396" s="219"/>
      <c r="AF396" s="219"/>
      <c r="AG396" s="219"/>
      <c r="AH396" s="219"/>
      <c r="AI396" s="219"/>
      <c r="AJ396" s="219"/>
      <c r="AK396" s="219"/>
      <c r="AL396" s="219"/>
      <c r="AM396" s="219"/>
      <c r="AN396" s="219"/>
      <c r="AO396" s="219"/>
      <c r="AP396" s="219"/>
      <c r="AQ396" s="219"/>
      <c r="AR396" s="219"/>
      <c r="AS396" s="219"/>
      <c r="AT396" s="219"/>
      <c r="AU396" s="219"/>
      <c r="AV396" s="219"/>
      <c r="AW396" s="219"/>
      <c r="AX396" s="219"/>
      <c r="AY396" s="219"/>
      <c r="AZ396" s="219"/>
      <c r="BA396" s="219"/>
      <c r="BB396" s="219"/>
      <c r="BC396" s="219"/>
      <c r="BD396" s="219"/>
      <c r="BE396" s="219"/>
      <c r="BF396" s="219"/>
      <c r="BG396" s="219"/>
      <c r="BH396" s="219"/>
      <c r="BI396" s="219"/>
      <c r="BJ396" s="219"/>
      <c r="BK396" s="219"/>
      <c r="BL396" s="219"/>
      <c r="BM396" s="219"/>
      <c r="BN396" s="219"/>
      <c r="BO396" s="219"/>
      <c r="BP396" s="219"/>
      <c r="BQ396" s="219"/>
      <c r="BR396" s="219"/>
      <c r="BS396" s="219"/>
      <c r="BT396" s="219"/>
      <c r="BU396" s="219"/>
      <c r="BV396" s="219"/>
      <c r="BW396" s="219"/>
      <c r="BX396" s="219"/>
      <c r="BY396" s="219"/>
      <c r="BZ396" s="219"/>
      <c r="CA396" s="219"/>
      <c r="CB396" s="219"/>
      <c r="CC396" s="219"/>
      <c r="CD396" s="219"/>
      <c r="CE396" s="219"/>
      <c r="CF396" s="219"/>
      <c r="CG396" s="219"/>
      <c r="CH396" s="219"/>
      <c r="CI396" s="219"/>
      <c r="CJ396" s="219"/>
      <c r="CK396" s="219"/>
      <c r="CL396" s="219"/>
      <c r="CM396" s="219"/>
      <c r="CN396" s="219"/>
      <c r="CO396" s="219"/>
      <c r="CP396" s="219"/>
      <c r="CQ396" s="219"/>
      <c r="CR396" s="219"/>
      <c r="CS396" s="219"/>
      <c r="CT396" s="219"/>
      <c r="CU396" s="219"/>
      <c r="CV396" s="219"/>
      <c r="CW396" s="219"/>
      <c r="CX396" s="219"/>
      <c r="CY396" s="219"/>
      <c r="CZ396" s="219"/>
      <c r="DA396" s="219"/>
      <c r="DB396" s="219"/>
      <c r="DC396" s="219"/>
      <c r="DD396" s="219"/>
      <c r="DE396" s="219"/>
      <c r="DF396" s="219"/>
      <c r="DG396" s="219"/>
      <c r="DH396" s="219"/>
      <c r="DI396" s="219"/>
      <c r="DJ396" s="219"/>
      <c r="DK396" s="219"/>
      <c r="DL396" s="219"/>
      <c r="DM396" s="219"/>
      <c r="DN396" s="219"/>
      <c r="DO396" s="219"/>
      <c r="DP396" s="219"/>
      <c r="DQ396" s="219"/>
      <c r="DR396" s="219"/>
      <c r="DS396" s="219"/>
      <c r="DT396" s="219"/>
      <c r="DU396" s="219"/>
      <c r="DV396" s="219"/>
      <c r="DW396" s="219"/>
      <c r="DX396" s="219"/>
      <c r="DY396" s="219"/>
      <c r="DZ396" s="219"/>
      <c r="EA396" s="219"/>
      <c r="EB396" s="219"/>
      <c r="EC396" s="219"/>
      <c r="ED396" s="219"/>
      <c r="EE396" s="219"/>
      <c r="EF396" s="219"/>
      <c r="EG396" s="219"/>
      <c r="EH396" s="219"/>
      <c r="EI396" s="219"/>
      <c r="EJ396" s="219"/>
      <c r="EK396" s="219"/>
      <c r="EL396" s="219"/>
      <c r="EM396" s="219"/>
      <c r="EN396" s="219"/>
      <c r="EO396" s="219"/>
      <c r="EP396" s="219"/>
      <c r="EQ396" s="219"/>
      <c r="ER396" s="219"/>
      <c r="ES396" s="219"/>
      <c r="ET396" s="219"/>
      <c r="EU396" s="219"/>
      <c r="EV396" s="219"/>
      <c r="EW396" s="219"/>
      <c r="EX396" s="219"/>
      <c r="EY396" s="219"/>
      <c r="EZ396" s="219"/>
      <c r="FA396" s="219"/>
      <c r="FB396" s="219"/>
      <c r="FC396" s="219"/>
      <c r="FD396" s="219"/>
      <c r="FE396" s="219"/>
      <c r="FF396" s="219"/>
      <c r="FG396" s="219"/>
      <c r="FH396" s="219"/>
      <c r="FI396" s="219"/>
      <c r="FJ396" s="219"/>
      <c r="FK396" s="219"/>
      <c r="FL396" s="219"/>
      <c r="FM396" s="219"/>
      <c r="FN396" s="219"/>
      <c r="FO396" s="219"/>
      <c r="FP396" s="219"/>
      <c r="FQ396" s="219"/>
      <c r="FR396" s="219"/>
      <c r="FS396" s="219"/>
      <c r="FT396" s="219"/>
      <c r="FU396" s="219"/>
      <c r="FV396" s="219"/>
      <c r="FW396" s="219"/>
      <c r="FX396" s="219"/>
      <c r="FY396" s="219"/>
      <c r="FZ396" s="219"/>
      <c r="GA396" s="219"/>
      <c r="GB396" s="219"/>
      <c r="GC396" s="219"/>
      <c r="GD396" s="219"/>
      <c r="GE396" s="219"/>
      <c r="GF396" s="219"/>
      <c r="GG396" s="219"/>
      <c r="GH396" s="219"/>
      <c r="GI396" s="219"/>
      <c r="GJ396" s="219"/>
      <c r="GK396" s="219"/>
      <c r="GL396" s="219"/>
      <c r="GM396" s="219"/>
      <c r="GN396" s="219"/>
      <c r="GO396" s="219"/>
      <c r="GP396" s="219"/>
      <c r="GQ396" s="219"/>
      <c r="GR396" s="219"/>
      <c r="GS396" s="219"/>
      <c r="GT396" s="219"/>
      <c r="GU396" s="219"/>
      <c r="GV396" s="219"/>
      <c r="GW396" s="219"/>
      <c r="GX396" s="219"/>
      <c r="GY396" s="219"/>
      <c r="GZ396" s="219"/>
      <c r="HA396" s="219"/>
      <c r="HB396" s="219"/>
      <c r="HC396" s="219"/>
      <c r="HD396" s="219"/>
      <c r="HE396" s="219"/>
      <c r="HF396" s="219"/>
      <c r="HG396" s="219"/>
      <c r="HH396" s="219"/>
      <c r="HI396" s="219"/>
      <c r="HJ396" s="219"/>
      <c r="HK396" s="219"/>
      <c r="HL396" s="219"/>
    </row>
    <row r="397" spans="1:220" s="251" customFormat="1">
      <c r="A397" s="219"/>
      <c r="B397" s="219"/>
      <c r="C397" s="219"/>
      <c r="D397" s="219"/>
      <c r="E397" s="219"/>
      <c r="F397" s="219"/>
      <c r="G397" s="261"/>
      <c r="H397" s="262"/>
      <c r="I397" s="262"/>
      <c r="J397" s="216"/>
      <c r="K397" s="219"/>
      <c r="L397" s="219"/>
      <c r="M397" s="219"/>
      <c r="N397" s="219"/>
      <c r="O397" s="219"/>
      <c r="P397" s="219"/>
      <c r="Q397" s="219"/>
      <c r="R397" s="219"/>
      <c r="S397" s="219"/>
      <c r="T397" s="219"/>
      <c r="U397" s="219"/>
      <c r="V397" s="219"/>
      <c r="W397" s="219"/>
      <c r="X397" s="219"/>
      <c r="Y397" s="219"/>
      <c r="Z397" s="219"/>
      <c r="AA397" s="219"/>
      <c r="AB397" s="219"/>
      <c r="AC397" s="219"/>
      <c r="AD397" s="219"/>
      <c r="AE397" s="219"/>
      <c r="AF397" s="219"/>
      <c r="AG397" s="219"/>
      <c r="AH397" s="219"/>
      <c r="AI397" s="219"/>
      <c r="AJ397" s="219"/>
      <c r="AK397" s="219"/>
      <c r="AL397" s="219"/>
      <c r="AM397" s="219"/>
      <c r="AN397" s="219"/>
      <c r="AO397" s="219"/>
      <c r="AP397" s="219"/>
      <c r="AQ397" s="219"/>
      <c r="AR397" s="219"/>
      <c r="AS397" s="219"/>
      <c r="AT397" s="219"/>
      <c r="AU397" s="219"/>
      <c r="AV397" s="219"/>
      <c r="AW397" s="219"/>
      <c r="AX397" s="219"/>
      <c r="AY397" s="219"/>
      <c r="AZ397" s="219"/>
      <c r="BA397" s="219"/>
      <c r="BB397" s="219"/>
      <c r="BC397" s="219"/>
      <c r="BD397" s="219"/>
      <c r="BE397" s="219"/>
      <c r="BF397" s="219"/>
      <c r="BG397" s="219"/>
      <c r="BH397" s="219"/>
      <c r="BI397" s="219"/>
      <c r="BJ397" s="219"/>
      <c r="BK397" s="219"/>
      <c r="BL397" s="219"/>
      <c r="BM397" s="219"/>
      <c r="BN397" s="219"/>
      <c r="BO397" s="219"/>
      <c r="BP397" s="219"/>
      <c r="BQ397" s="219"/>
      <c r="BR397" s="219"/>
      <c r="BS397" s="219"/>
      <c r="BT397" s="219"/>
      <c r="BU397" s="219"/>
      <c r="BV397" s="219"/>
      <c r="BW397" s="219"/>
      <c r="BX397" s="219"/>
      <c r="BY397" s="219"/>
      <c r="BZ397" s="219"/>
      <c r="CA397" s="219"/>
      <c r="CB397" s="219"/>
      <c r="CC397" s="219"/>
      <c r="CD397" s="219"/>
      <c r="CE397" s="219"/>
      <c r="CF397" s="219"/>
      <c r="CG397" s="219"/>
      <c r="CH397" s="219"/>
      <c r="CI397" s="219"/>
      <c r="CJ397" s="219"/>
      <c r="CK397" s="219"/>
      <c r="CL397" s="219"/>
      <c r="CM397" s="219"/>
      <c r="CN397" s="219"/>
      <c r="CO397" s="219"/>
      <c r="CP397" s="219"/>
      <c r="CQ397" s="219"/>
      <c r="CR397" s="219"/>
      <c r="CS397" s="219"/>
      <c r="CT397" s="219"/>
      <c r="CU397" s="219"/>
      <c r="CV397" s="219"/>
      <c r="CW397" s="219"/>
      <c r="CX397" s="219"/>
      <c r="CY397" s="219"/>
      <c r="CZ397" s="219"/>
      <c r="DA397" s="219"/>
      <c r="DB397" s="219"/>
      <c r="DC397" s="219"/>
      <c r="DD397" s="219"/>
      <c r="DE397" s="219"/>
      <c r="DF397" s="219"/>
      <c r="DG397" s="219"/>
      <c r="DH397" s="219"/>
      <c r="DI397" s="219"/>
      <c r="DJ397" s="219"/>
      <c r="DK397" s="219"/>
      <c r="DL397" s="219"/>
      <c r="DM397" s="219"/>
      <c r="DN397" s="219"/>
      <c r="DO397" s="219"/>
      <c r="DP397" s="219"/>
      <c r="DQ397" s="219"/>
      <c r="DR397" s="219"/>
      <c r="DS397" s="219"/>
      <c r="DT397" s="219"/>
      <c r="DU397" s="219"/>
      <c r="DV397" s="219"/>
      <c r="DW397" s="219"/>
      <c r="DX397" s="219"/>
      <c r="DY397" s="219"/>
      <c r="DZ397" s="219"/>
      <c r="EA397" s="219"/>
      <c r="EB397" s="219"/>
      <c r="EC397" s="219"/>
      <c r="ED397" s="219"/>
      <c r="EE397" s="219"/>
      <c r="EF397" s="219"/>
      <c r="EG397" s="219"/>
      <c r="EH397" s="219"/>
      <c r="EI397" s="219"/>
      <c r="EJ397" s="219"/>
      <c r="EK397" s="219"/>
      <c r="EL397" s="219"/>
      <c r="EM397" s="219"/>
      <c r="EN397" s="219"/>
      <c r="EO397" s="219"/>
      <c r="EP397" s="219"/>
      <c r="EQ397" s="219"/>
      <c r="ER397" s="219"/>
      <c r="ES397" s="219"/>
      <c r="ET397" s="219"/>
      <c r="EU397" s="219"/>
      <c r="EV397" s="219"/>
      <c r="EW397" s="219"/>
      <c r="EX397" s="219"/>
      <c r="EY397" s="219"/>
      <c r="EZ397" s="219"/>
      <c r="FA397" s="219"/>
      <c r="FB397" s="219"/>
      <c r="FC397" s="219"/>
      <c r="FD397" s="219"/>
      <c r="FE397" s="219"/>
      <c r="FF397" s="219"/>
      <c r="FG397" s="219"/>
      <c r="FH397" s="219"/>
      <c r="FI397" s="219"/>
      <c r="FJ397" s="219"/>
      <c r="FK397" s="219"/>
      <c r="FL397" s="219"/>
      <c r="FM397" s="219"/>
      <c r="FN397" s="219"/>
      <c r="FO397" s="219"/>
      <c r="FP397" s="219"/>
      <c r="FQ397" s="219"/>
      <c r="FR397" s="219"/>
      <c r="FS397" s="219"/>
      <c r="FT397" s="219"/>
      <c r="FU397" s="219"/>
      <c r="FV397" s="219"/>
      <c r="FW397" s="219"/>
      <c r="FX397" s="219"/>
      <c r="FY397" s="219"/>
      <c r="FZ397" s="219"/>
      <c r="GA397" s="219"/>
      <c r="GB397" s="219"/>
      <c r="GC397" s="219"/>
      <c r="GD397" s="219"/>
      <c r="GE397" s="219"/>
      <c r="GF397" s="219"/>
      <c r="GG397" s="219"/>
      <c r="GH397" s="219"/>
      <c r="GI397" s="219"/>
      <c r="GJ397" s="219"/>
      <c r="GK397" s="219"/>
      <c r="GL397" s="219"/>
      <c r="GM397" s="219"/>
      <c r="GN397" s="219"/>
      <c r="GO397" s="219"/>
      <c r="GP397" s="219"/>
      <c r="GQ397" s="219"/>
      <c r="GR397" s="219"/>
      <c r="GS397" s="219"/>
      <c r="GT397" s="219"/>
      <c r="GU397" s="219"/>
      <c r="GV397" s="219"/>
      <c r="GW397" s="219"/>
      <c r="GX397" s="219"/>
      <c r="GY397" s="219"/>
      <c r="GZ397" s="219"/>
      <c r="HA397" s="219"/>
      <c r="HB397" s="219"/>
      <c r="HC397" s="219"/>
      <c r="HD397" s="219"/>
      <c r="HE397" s="219"/>
      <c r="HF397" s="219"/>
      <c r="HG397" s="219"/>
      <c r="HH397" s="219"/>
      <c r="HI397" s="219"/>
      <c r="HJ397" s="219"/>
      <c r="HK397" s="219"/>
      <c r="HL397" s="219"/>
    </row>
    <row r="398" spans="1:220" s="251" customFormat="1">
      <c r="A398" s="219"/>
      <c r="B398" s="219"/>
      <c r="C398" s="219"/>
      <c r="D398" s="219"/>
      <c r="E398" s="219"/>
      <c r="F398" s="219"/>
      <c r="G398" s="261"/>
      <c r="H398" s="262"/>
      <c r="I398" s="262"/>
      <c r="J398" s="216"/>
      <c r="K398" s="219"/>
      <c r="L398" s="219"/>
      <c r="M398" s="219"/>
      <c r="N398" s="219"/>
      <c r="O398" s="219"/>
      <c r="P398" s="219"/>
      <c r="Q398" s="219"/>
      <c r="R398" s="219"/>
      <c r="S398" s="219"/>
      <c r="T398" s="219"/>
      <c r="U398" s="219"/>
      <c r="V398" s="219"/>
      <c r="W398" s="219"/>
      <c r="X398" s="219"/>
      <c r="Y398" s="219"/>
      <c r="Z398" s="219"/>
      <c r="AA398" s="219"/>
      <c r="AB398" s="219"/>
      <c r="AC398" s="219"/>
      <c r="AD398" s="219"/>
      <c r="AE398" s="219"/>
      <c r="AF398" s="219"/>
      <c r="AG398" s="219"/>
      <c r="AH398" s="219"/>
      <c r="AI398" s="219"/>
      <c r="AJ398" s="219"/>
      <c r="AK398" s="219"/>
      <c r="AL398" s="219"/>
      <c r="AM398" s="219"/>
      <c r="AN398" s="219"/>
      <c r="AO398" s="219"/>
      <c r="AP398" s="219"/>
      <c r="AQ398" s="219"/>
      <c r="AR398" s="219"/>
      <c r="AS398" s="219"/>
      <c r="AT398" s="219"/>
      <c r="AU398" s="219"/>
      <c r="AV398" s="219"/>
      <c r="AW398" s="219"/>
      <c r="AX398" s="219"/>
      <c r="AY398" s="219"/>
      <c r="AZ398" s="219"/>
      <c r="BA398" s="219"/>
      <c r="BB398" s="219"/>
      <c r="BC398" s="219"/>
      <c r="BD398" s="219"/>
      <c r="BE398" s="219"/>
      <c r="BF398" s="219"/>
      <c r="BG398" s="219"/>
      <c r="BH398" s="219"/>
      <c r="BI398" s="219"/>
      <c r="BJ398" s="219"/>
      <c r="BK398" s="219"/>
      <c r="BL398" s="219"/>
      <c r="BM398" s="219"/>
      <c r="BN398" s="219"/>
      <c r="BO398" s="219"/>
      <c r="BP398" s="219"/>
      <c r="BQ398" s="219"/>
      <c r="BR398" s="219"/>
      <c r="BS398" s="219"/>
      <c r="BT398" s="219"/>
      <c r="BU398" s="219"/>
      <c r="BV398" s="219"/>
      <c r="BW398" s="219"/>
      <c r="BX398" s="219"/>
      <c r="BY398" s="219"/>
      <c r="BZ398" s="219"/>
      <c r="CA398" s="219"/>
      <c r="CB398" s="219"/>
      <c r="CC398" s="219"/>
      <c r="CD398" s="219"/>
      <c r="CE398" s="219"/>
      <c r="CF398" s="219"/>
      <c r="CG398" s="219"/>
      <c r="CH398" s="219"/>
      <c r="CI398" s="219"/>
      <c r="CJ398" s="219"/>
      <c r="CK398" s="219"/>
      <c r="CL398" s="219"/>
      <c r="CM398" s="219"/>
      <c r="CN398" s="219"/>
      <c r="CO398" s="219"/>
      <c r="CP398" s="219"/>
      <c r="CQ398" s="219"/>
      <c r="CR398" s="219"/>
      <c r="CS398" s="219"/>
      <c r="CT398" s="219"/>
      <c r="CU398" s="219"/>
      <c r="CV398" s="219"/>
      <c r="CW398" s="219"/>
      <c r="CX398" s="219"/>
      <c r="CY398" s="219"/>
      <c r="CZ398" s="219"/>
      <c r="DA398" s="219"/>
      <c r="DB398" s="219"/>
      <c r="DC398" s="219"/>
      <c r="DD398" s="219"/>
      <c r="DE398" s="219"/>
      <c r="DF398" s="219"/>
      <c r="DG398" s="219"/>
      <c r="DH398" s="219"/>
      <c r="DI398" s="219"/>
      <c r="DJ398" s="219"/>
      <c r="DK398" s="219"/>
      <c r="DL398" s="219"/>
      <c r="DM398" s="219"/>
      <c r="DN398" s="219"/>
      <c r="DO398" s="219"/>
      <c r="DP398" s="219"/>
      <c r="DQ398" s="219"/>
      <c r="DR398" s="219"/>
      <c r="DS398" s="219"/>
      <c r="DT398" s="219"/>
      <c r="DU398" s="219"/>
      <c r="DV398" s="219"/>
      <c r="DW398" s="219"/>
      <c r="DX398" s="219"/>
      <c r="DY398" s="219"/>
      <c r="DZ398" s="219"/>
      <c r="EA398" s="219"/>
      <c r="EB398" s="219"/>
      <c r="EC398" s="219"/>
      <c r="ED398" s="219"/>
      <c r="EE398" s="219"/>
      <c r="EF398" s="219"/>
      <c r="EG398" s="219"/>
      <c r="EH398" s="219"/>
      <c r="EI398" s="219"/>
      <c r="EJ398" s="219"/>
      <c r="EK398" s="219"/>
      <c r="EL398" s="219"/>
      <c r="EM398" s="219"/>
      <c r="EN398" s="219"/>
      <c r="EO398" s="219"/>
      <c r="EP398" s="219"/>
      <c r="EQ398" s="219"/>
      <c r="ER398" s="219"/>
      <c r="ES398" s="219"/>
      <c r="ET398" s="219"/>
      <c r="EU398" s="219"/>
      <c r="EV398" s="219"/>
      <c r="EW398" s="219"/>
      <c r="EX398" s="219"/>
      <c r="EY398" s="219"/>
      <c r="EZ398" s="219"/>
      <c r="FA398" s="219"/>
      <c r="FB398" s="219"/>
      <c r="FC398" s="219"/>
      <c r="FD398" s="219"/>
      <c r="FE398" s="219"/>
      <c r="FF398" s="219"/>
      <c r="FG398" s="219"/>
      <c r="FH398" s="219"/>
      <c r="FI398" s="219"/>
      <c r="FJ398" s="219"/>
      <c r="FK398" s="219"/>
      <c r="FL398" s="219"/>
      <c r="FM398" s="219"/>
      <c r="FN398" s="219"/>
      <c r="FO398" s="219"/>
      <c r="FP398" s="219"/>
      <c r="FQ398" s="219"/>
      <c r="FR398" s="219"/>
      <c r="FS398" s="219"/>
      <c r="FT398" s="219"/>
      <c r="FU398" s="219"/>
      <c r="FV398" s="219"/>
      <c r="FW398" s="219"/>
      <c r="FX398" s="219"/>
      <c r="FY398" s="219"/>
      <c r="FZ398" s="219"/>
      <c r="GA398" s="219"/>
      <c r="GB398" s="219"/>
      <c r="GC398" s="219"/>
      <c r="GD398" s="219"/>
      <c r="GE398" s="219"/>
      <c r="GF398" s="219"/>
      <c r="GG398" s="219"/>
      <c r="GH398" s="219"/>
      <c r="GI398" s="219"/>
      <c r="GJ398" s="219"/>
      <c r="GK398" s="219"/>
      <c r="GL398" s="219"/>
      <c r="GM398" s="219"/>
      <c r="GN398" s="219"/>
      <c r="GO398" s="219"/>
      <c r="GP398" s="219"/>
      <c r="GQ398" s="219"/>
      <c r="GR398" s="219"/>
      <c r="GS398" s="219"/>
      <c r="GT398" s="219"/>
      <c r="GU398" s="219"/>
      <c r="GV398" s="219"/>
      <c r="GW398" s="219"/>
      <c r="GX398" s="219"/>
      <c r="GY398" s="219"/>
      <c r="GZ398" s="219"/>
      <c r="HA398" s="219"/>
      <c r="HB398" s="219"/>
      <c r="HC398" s="219"/>
      <c r="HD398" s="219"/>
      <c r="HE398" s="219"/>
      <c r="HF398" s="219"/>
      <c r="HG398" s="219"/>
      <c r="HH398" s="219"/>
      <c r="HI398" s="219"/>
      <c r="HJ398" s="219"/>
      <c r="HK398" s="219"/>
      <c r="HL398" s="219"/>
    </row>
    <row r="399" spans="1:220" s="251" customFormat="1">
      <c r="A399" s="219"/>
      <c r="B399" s="219"/>
      <c r="C399" s="219"/>
      <c r="D399" s="219"/>
      <c r="E399" s="219"/>
      <c r="F399" s="219"/>
      <c r="G399" s="261"/>
      <c r="H399" s="262"/>
      <c r="I399" s="262"/>
      <c r="J399" s="216"/>
      <c r="K399" s="219"/>
      <c r="L399" s="219"/>
      <c r="M399" s="219"/>
      <c r="N399" s="219"/>
      <c r="O399" s="219"/>
      <c r="P399" s="219"/>
      <c r="Q399" s="219"/>
      <c r="R399" s="219"/>
      <c r="S399" s="219"/>
      <c r="T399" s="219"/>
      <c r="U399" s="219"/>
      <c r="V399" s="219"/>
      <c r="W399" s="219"/>
      <c r="X399" s="219"/>
      <c r="Y399" s="219"/>
      <c r="Z399" s="219"/>
      <c r="AA399" s="219"/>
      <c r="AB399" s="219"/>
      <c r="AC399" s="219"/>
      <c r="AD399" s="219"/>
      <c r="AE399" s="219"/>
      <c r="AF399" s="219"/>
      <c r="AG399" s="219"/>
      <c r="AH399" s="219"/>
      <c r="AI399" s="219"/>
      <c r="AJ399" s="219"/>
      <c r="AK399" s="219"/>
      <c r="AL399" s="219"/>
      <c r="AM399" s="219"/>
      <c r="AN399" s="219"/>
      <c r="AO399" s="219"/>
      <c r="AP399" s="219"/>
      <c r="AQ399" s="219"/>
      <c r="AR399" s="219"/>
      <c r="AS399" s="219"/>
      <c r="AT399" s="219"/>
      <c r="AU399" s="219"/>
      <c r="AV399" s="219"/>
      <c r="AW399" s="219"/>
      <c r="AX399" s="219"/>
      <c r="AY399" s="219"/>
      <c r="AZ399" s="219"/>
      <c r="BA399" s="219"/>
      <c r="BB399" s="219"/>
      <c r="BC399" s="219"/>
      <c r="BD399" s="219"/>
      <c r="BE399" s="219"/>
      <c r="BF399" s="219"/>
      <c r="BG399" s="219"/>
      <c r="BH399" s="219"/>
      <c r="BI399" s="219"/>
      <c r="BJ399" s="219"/>
      <c r="BK399" s="219"/>
      <c r="BL399" s="219"/>
      <c r="BM399" s="219"/>
      <c r="BN399" s="219"/>
      <c r="BO399" s="219"/>
      <c r="BP399" s="219"/>
      <c r="BQ399" s="219"/>
      <c r="BR399" s="219"/>
      <c r="BS399" s="219"/>
      <c r="BT399" s="219"/>
      <c r="BU399" s="219"/>
      <c r="BV399" s="219"/>
      <c r="BW399" s="219"/>
      <c r="BX399" s="219"/>
      <c r="BY399" s="219"/>
      <c r="BZ399" s="219"/>
      <c r="CA399" s="219"/>
      <c r="CB399" s="219"/>
      <c r="CC399" s="219"/>
      <c r="CD399" s="219"/>
      <c r="CE399" s="219"/>
      <c r="CF399" s="219"/>
      <c r="CG399" s="219"/>
      <c r="CH399" s="219"/>
      <c r="CI399" s="219"/>
      <c r="CJ399" s="219"/>
      <c r="CK399" s="219"/>
      <c r="CL399" s="219"/>
      <c r="CM399" s="219"/>
      <c r="CN399" s="219"/>
      <c r="CO399" s="219"/>
      <c r="CP399" s="219"/>
      <c r="CQ399" s="219"/>
      <c r="CR399" s="219"/>
      <c r="CS399" s="219"/>
      <c r="CT399" s="219"/>
      <c r="CU399" s="219"/>
      <c r="CV399" s="219"/>
      <c r="CW399" s="219"/>
      <c r="CX399" s="219"/>
      <c r="CY399" s="219"/>
      <c r="CZ399" s="219"/>
      <c r="DA399" s="219"/>
      <c r="DB399" s="219"/>
      <c r="DC399" s="219"/>
      <c r="DD399" s="219"/>
      <c r="DE399" s="219"/>
      <c r="DF399" s="219"/>
      <c r="DG399" s="219"/>
      <c r="DH399" s="219"/>
      <c r="DI399" s="219"/>
      <c r="DJ399" s="219"/>
      <c r="DK399" s="219"/>
      <c r="DL399" s="219"/>
      <c r="DM399" s="219"/>
      <c r="DN399" s="219"/>
      <c r="DO399" s="219"/>
      <c r="DP399" s="219"/>
      <c r="DQ399" s="219"/>
      <c r="DR399" s="219"/>
      <c r="DS399" s="219"/>
      <c r="DT399" s="219"/>
      <c r="DU399" s="219"/>
      <c r="DV399" s="219"/>
      <c r="DW399" s="219"/>
      <c r="DX399" s="219"/>
      <c r="DY399" s="219"/>
      <c r="DZ399" s="219"/>
      <c r="EA399" s="219"/>
      <c r="EB399" s="219"/>
      <c r="EC399" s="219"/>
      <c r="ED399" s="219"/>
      <c r="EE399" s="219"/>
      <c r="EF399" s="219"/>
      <c r="EG399" s="219"/>
      <c r="EH399" s="219"/>
      <c r="EI399" s="219"/>
      <c r="EJ399" s="219"/>
      <c r="EK399" s="219"/>
      <c r="EL399" s="219"/>
      <c r="EM399" s="219"/>
      <c r="EN399" s="219"/>
      <c r="EO399" s="219"/>
      <c r="EP399" s="219"/>
      <c r="EQ399" s="219"/>
      <c r="ER399" s="219"/>
      <c r="ES399" s="219"/>
      <c r="ET399" s="219"/>
      <c r="EU399" s="219"/>
      <c r="EV399" s="219"/>
      <c r="EW399" s="219"/>
      <c r="EX399" s="219"/>
      <c r="EY399" s="219"/>
      <c r="EZ399" s="219"/>
      <c r="FA399" s="219"/>
      <c r="FB399" s="219"/>
      <c r="FC399" s="219"/>
      <c r="FD399" s="219"/>
      <c r="FE399" s="219"/>
      <c r="FF399" s="219"/>
      <c r="FG399" s="219"/>
      <c r="FH399" s="219"/>
      <c r="FI399" s="219"/>
      <c r="FJ399" s="219"/>
      <c r="FK399" s="219"/>
      <c r="FL399" s="219"/>
      <c r="FM399" s="219"/>
      <c r="FN399" s="219"/>
      <c r="FO399" s="219"/>
      <c r="FP399" s="219"/>
      <c r="FQ399" s="219"/>
      <c r="FR399" s="219"/>
      <c r="FS399" s="219"/>
      <c r="FT399" s="219"/>
      <c r="FU399" s="219"/>
      <c r="FV399" s="219"/>
      <c r="FW399" s="219"/>
      <c r="FX399" s="219"/>
      <c r="FY399" s="219"/>
      <c r="FZ399" s="219"/>
      <c r="GA399" s="219"/>
      <c r="GB399" s="219"/>
      <c r="GC399" s="219"/>
      <c r="GD399" s="219"/>
      <c r="GE399" s="219"/>
      <c r="GF399" s="219"/>
      <c r="GG399" s="219"/>
      <c r="GH399" s="219"/>
      <c r="GI399" s="219"/>
      <c r="GJ399" s="219"/>
      <c r="GK399" s="219"/>
      <c r="GL399" s="219"/>
      <c r="GM399" s="219"/>
      <c r="GN399" s="219"/>
      <c r="GO399" s="219"/>
      <c r="GP399" s="219"/>
      <c r="GQ399" s="219"/>
      <c r="GR399" s="219"/>
      <c r="GS399" s="219"/>
      <c r="GT399" s="219"/>
      <c r="GU399" s="219"/>
      <c r="GV399" s="219"/>
      <c r="GW399" s="219"/>
      <c r="GX399" s="219"/>
      <c r="GY399" s="219"/>
      <c r="GZ399" s="219"/>
      <c r="HA399" s="219"/>
      <c r="HB399" s="219"/>
      <c r="HC399" s="219"/>
      <c r="HD399" s="219"/>
      <c r="HE399" s="219"/>
      <c r="HF399" s="219"/>
      <c r="HG399" s="219"/>
      <c r="HH399" s="219"/>
      <c r="HI399" s="219"/>
      <c r="HJ399" s="219"/>
      <c r="HK399" s="219"/>
      <c r="HL399" s="219"/>
    </row>
    <row r="400" spans="1:220" s="251" customFormat="1">
      <c r="A400" s="219"/>
      <c r="B400" s="219"/>
      <c r="C400" s="219"/>
      <c r="D400" s="219"/>
      <c r="E400" s="219"/>
      <c r="F400" s="219"/>
      <c r="G400" s="261"/>
      <c r="H400" s="262"/>
      <c r="I400" s="262"/>
      <c r="J400" s="216"/>
      <c r="K400" s="219"/>
      <c r="L400" s="219"/>
      <c r="M400" s="219"/>
      <c r="N400" s="219"/>
      <c r="O400" s="219"/>
      <c r="P400" s="219"/>
      <c r="Q400" s="219"/>
      <c r="R400" s="219"/>
      <c r="S400" s="219"/>
      <c r="T400" s="219"/>
      <c r="U400" s="219"/>
      <c r="V400" s="219"/>
      <c r="W400" s="219"/>
      <c r="X400" s="219"/>
      <c r="Y400" s="219"/>
      <c r="Z400" s="219"/>
      <c r="AA400" s="219"/>
      <c r="AB400" s="219"/>
      <c r="AC400" s="219"/>
      <c r="AD400" s="219"/>
      <c r="AE400" s="219"/>
      <c r="AF400" s="219"/>
      <c r="AG400" s="219"/>
      <c r="AH400" s="219"/>
      <c r="AI400" s="219"/>
      <c r="AJ400" s="219"/>
      <c r="AK400" s="219"/>
      <c r="AL400" s="219"/>
      <c r="AM400" s="219"/>
      <c r="AN400" s="219"/>
      <c r="AO400" s="219"/>
      <c r="AP400" s="219"/>
      <c r="AQ400" s="219"/>
      <c r="AR400" s="219"/>
      <c r="AS400" s="219"/>
      <c r="AT400" s="219"/>
      <c r="AU400" s="219"/>
      <c r="AV400" s="219"/>
      <c r="AW400" s="219"/>
      <c r="AX400" s="219"/>
      <c r="AY400" s="219"/>
      <c r="AZ400" s="219"/>
      <c r="BA400" s="219"/>
      <c r="BB400" s="219"/>
      <c r="BC400" s="219"/>
      <c r="BD400" s="219"/>
      <c r="BE400" s="219"/>
      <c r="BF400" s="219"/>
      <c r="BG400" s="219"/>
      <c r="BH400" s="219"/>
      <c r="BI400" s="219"/>
      <c r="BJ400" s="219"/>
      <c r="BK400" s="219"/>
      <c r="BL400" s="219"/>
      <c r="BM400" s="219"/>
      <c r="BN400" s="219"/>
      <c r="BO400" s="219"/>
      <c r="BP400" s="219"/>
      <c r="BQ400" s="219"/>
      <c r="BR400" s="219"/>
      <c r="BS400" s="219"/>
      <c r="BT400" s="219"/>
      <c r="BU400" s="219"/>
      <c r="BV400" s="219"/>
      <c r="BW400" s="219"/>
      <c r="BX400" s="219"/>
      <c r="BY400" s="219"/>
      <c r="BZ400" s="219"/>
      <c r="CA400" s="219"/>
      <c r="CB400" s="219"/>
      <c r="CC400" s="219"/>
      <c r="CD400" s="219"/>
      <c r="CE400" s="219"/>
      <c r="CF400" s="219"/>
      <c r="CG400" s="219"/>
      <c r="CH400" s="219"/>
      <c r="CI400" s="219"/>
      <c r="CJ400" s="219"/>
      <c r="CK400" s="219"/>
      <c r="CL400" s="219"/>
      <c r="CM400" s="219"/>
      <c r="CN400" s="219"/>
      <c r="CO400" s="219"/>
      <c r="CP400" s="219"/>
      <c r="CQ400" s="219"/>
      <c r="CR400" s="219"/>
      <c r="CS400" s="219"/>
      <c r="CT400" s="219"/>
      <c r="CU400" s="219"/>
      <c r="CV400" s="219"/>
      <c r="CW400" s="219"/>
      <c r="CX400" s="219"/>
      <c r="CY400" s="219"/>
      <c r="CZ400" s="219"/>
      <c r="DA400" s="219"/>
      <c r="DB400" s="219"/>
      <c r="DC400" s="219"/>
      <c r="DD400" s="219"/>
      <c r="DE400" s="219"/>
      <c r="DF400" s="219"/>
      <c r="DG400" s="219"/>
      <c r="DH400" s="219"/>
      <c r="DI400" s="219"/>
      <c r="DJ400" s="219"/>
      <c r="DK400" s="219"/>
      <c r="DL400" s="219"/>
      <c r="DM400" s="219"/>
      <c r="DN400" s="219"/>
      <c r="DO400" s="219"/>
      <c r="DP400" s="219"/>
      <c r="DQ400" s="219"/>
      <c r="DR400" s="219"/>
      <c r="DS400" s="219"/>
      <c r="DT400" s="219"/>
      <c r="DU400" s="219"/>
      <c r="DV400" s="219"/>
      <c r="DW400" s="219"/>
      <c r="DX400" s="219"/>
      <c r="DY400" s="219"/>
      <c r="DZ400" s="219"/>
      <c r="EA400" s="219"/>
      <c r="EB400" s="219"/>
      <c r="EC400" s="219"/>
      <c r="ED400" s="219"/>
      <c r="EE400" s="219"/>
      <c r="EF400" s="219"/>
      <c r="EG400" s="219"/>
      <c r="EH400" s="219"/>
      <c r="EI400" s="219"/>
      <c r="EJ400" s="219"/>
      <c r="EK400" s="219"/>
      <c r="EL400" s="219"/>
      <c r="EM400" s="219"/>
      <c r="EN400" s="219"/>
      <c r="EO400" s="219"/>
      <c r="EP400" s="219"/>
      <c r="EQ400" s="219"/>
      <c r="ER400" s="219"/>
      <c r="ES400" s="219"/>
      <c r="ET400" s="219"/>
      <c r="EU400" s="219"/>
      <c r="EV400" s="219"/>
      <c r="EW400" s="219"/>
      <c r="EX400" s="219"/>
      <c r="EY400" s="219"/>
      <c r="EZ400" s="219"/>
      <c r="FA400" s="219"/>
      <c r="FB400" s="219"/>
      <c r="FC400" s="219"/>
      <c r="FD400" s="219"/>
      <c r="FE400" s="219"/>
      <c r="FF400" s="219"/>
      <c r="FG400" s="219"/>
      <c r="FH400" s="219"/>
      <c r="FI400" s="219"/>
      <c r="FJ400" s="219"/>
      <c r="FK400" s="219"/>
      <c r="FL400" s="219"/>
      <c r="FM400" s="219"/>
      <c r="FN400" s="219"/>
      <c r="FO400" s="219"/>
      <c r="FP400" s="219"/>
      <c r="FQ400" s="219"/>
      <c r="FR400" s="219"/>
      <c r="FS400" s="219"/>
      <c r="FT400" s="219"/>
      <c r="FU400" s="219"/>
      <c r="FV400" s="219"/>
      <c r="FW400" s="219"/>
      <c r="FX400" s="219"/>
      <c r="FY400" s="219"/>
      <c r="FZ400" s="219"/>
      <c r="GA400" s="219"/>
      <c r="GB400" s="219"/>
      <c r="GC400" s="219"/>
      <c r="GD400" s="219"/>
      <c r="GE400" s="219"/>
      <c r="GF400" s="219"/>
      <c r="GG400" s="219"/>
      <c r="GH400" s="219"/>
      <c r="GI400" s="219"/>
      <c r="GJ400" s="219"/>
      <c r="GK400" s="219"/>
      <c r="GL400" s="219"/>
      <c r="GM400" s="219"/>
      <c r="GN400" s="219"/>
      <c r="GO400" s="219"/>
      <c r="GP400" s="219"/>
      <c r="GQ400" s="219"/>
      <c r="GR400" s="219"/>
      <c r="GS400" s="219"/>
      <c r="GT400" s="219"/>
      <c r="GU400" s="219"/>
      <c r="GV400" s="219"/>
      <c r="GW400" s="219"/>
      <c r="GX400" s="219"/>
      <c r="GY400" s="219"/>
      <c r="GZ400" s="219"/>
      <c r="HA400" s="219"/>
      <c r="HB400" s="219"/>
      <c r="HC400" s="219"/>
      <c r="HD400" s="219"/>
      <c r="HE400" s="219"/>
      <c r="HF400" s="219"/>
      <c r="HG400" s="219"/>
      <c r="HH400" s="219"/>
      <c r="HI400" s="219"/>
      <c r="HJ400" s="219"/>
      <c r="HK400" s="219"/>
      <c r="HL400" s="219"/>
    </row>
    <row r="401" spans="1:220" s="251" customFormat="1">
      <c r="A401" s="219"/>
      <c r="B401" s="219"/>
      <c r="C401" s="219"/>
      <c r="D401" s="219"/>
      <c r="E401" s="219"/>
      <c r="F401" s="219"/>
      <c r="G401" s="261"/>
      <c r="H401" s="262"/>
      <c r="I401" s="262"/>
      <c r="J401" s="216"/>
      <c r="K401" s="219"/>
      <c r="L401" s="219"/>
      <c r="M401" s="219"/>
      <c r="N401" s="219"/>
      <c r="O401" s="219"/>
      <c r="P401" s="219"/>
      <c r="Q401" s="219"/>
      <c r="R401" s="219"/>
      <c r="S401" s="219"/>
      <c r="T401" s="219"/>
      <c r="U401" s="219"/>
      <c r="V401" s="219"/>
      <c r="W401" s="219"/>
      <c r="X401" s="219"/>
      <c r="Y401" s="219"/>
      <c r="Z401" s="219"/>
      <c r="AA401" s="219"/>
      <c r="AB401" s="219"/>
      <c r="AC401" s="219"/>
      <c r="AD401" s="219"/>
      <c r="AE401" s="219"/>
      <c r="AF401" s="219"/>
      <c r="AG401" s="219"/>
      <c r="AH401" s="219"/>
      <c r="AI401" s="219"/>
      <c r="AJ401" s="219"/>
      <c r="AK401" s="219"/>
      <c r="AL401" s="219"/>
      <c r="AM401" s="219"/>
      <c r="AN401" s="219"/>
      <c r="AO401" s="219"/>
      <c r="AP401" s="219"/>
      <c r="AQ401" s="219"/>
      <c r="AR401" s="219"/>
      <c r="AS401" s="219"/>
      <c r="AT401" s="219"/>
      <c r="AU401" s="219"/>
      <c r="AV401" s="219"/>
      <c r="AW401" s="219"/>
      <c r="AX401" s="219"/>
      <c r="AY401" s="219"/>
      <c r="AZ401" s="219"/>
      <c r="BA401" s="219"/>
      <c r="BB401" s="219"/>
      <c r="BC401" s="219"/>
      <c r="BD401" s="219"/>
      <c r="BE401" s="219"/>
      <c r="BF401" s="219"/>
      <c r="BG401" s="219"/>
      <c r="BH401" s="219"/>
      <c r="BI401" s="219"/>
      <c r="BJ401" s="219"/>
      <c r="BK401" s="219"/>
      <c r="BL401" s="219"/>
      <c r="BM401" s="219"/>
      <c r="BN401" s="219"/>
      <c r="BO401" s="219"/>
      <c r="BP401" s="219"/>
      <c r="BQ401" s="219"/>
      <c r="BR401" s="219"/>
      <c r="BS401" s="219"/>
      <c r="BT401" s="219"/>
      <c r="BU401" s="219"/>
      <c r="BV401" s="219"/>
      <c r="BW401" s="219"/>
      <c r="BX401" s="219"/>
      <c r="BY401" s="219"/>
      <c r="BZ401" s="219"/>
      <c r="CA401" s="219"/>
      <c r="CB401" s="219"/>
      <c r="CC401" s="219"/>
      <c r="CD401" s="219"/>
      <c r="CE401" s="219"/>
      <c r="CF401" s="219"/>
      <c r="CG401" s="219"/>
      <c r="CH401" s="219"/>
      <c r="CI401" s="219"/>
      <c r="CJ401" s="219"/>
      <c r="CK401" s="219"/>
      <c r="CL401" s="219"/>
      <c r="CM401" s="219"/>
      <c r="CN401" s="219"/>
      <c r="CO401" s="219"/>
      <c r="CP401" s="219"/>
      <c r="CQ401" s="219"/>
      <c r="CR401" s="219"/>
      <c r="CS401" s="219"/>
      <c r="CT401" s="219"/>
      <c r="CU401" s="219"/>
      <c r="CV401" s="219"/>
      <c r="CW401" s="219"/>
      <c r="CX401" s="219"/>
      <c r="CY401" s="219"/>
      <c r="CZ401" s="219"/>
      <c r="DA401" s="219"/>
      <c r="DB401" s="219"/>
      <c r="DC401" s="219"/>
      <c r="DD401" s="219"/>
      <c r="DE401" s="219"/>
      <c r="DF401" s="219"/>
      <c r="DG401" s="219"/>
      <c r="DH401" s="219"/>
      <c r="DI401" s="219"/>
      <c r="DJ401" s="219"/>
      <c r="DK401" s="219"/>
      <c r="DL401" s="219"/>
      <c r="DM401" s="219"/>
      <c r="DN401" s="219"/>
      <c r="DO401" s="219"/>
      <c r="DP401" s="219"/>
      <c r="DQ401" s="219"/>
      <c r="DR401" s="219"/>
      <c r="DS401" s="219"/>
      <c r="DT401" s="219"/>
      <c r="DU401" s="219"/>
      <c r="DV401" s="219"/>
      <c r="DW401" s="219"/>
      <c r="DX401" s="219"/>
      <c r="DY401" s="219"/>
      <c r="DZ401" s="219"/>
      <c r="EA401" s="219"/>
      <c r="EB401" s="219"/>
      <c r="EC401" s="219"/>
      <c r="ED401" s="219"/>
      <c r="EE401" s="219"/>
      <c r="EF401" s="219"/>
      <c r="EG401" s="219"/>
      <c r="EH401" s="219"/>
      <c r="EI401" s="219"/>
      <c r="EJ401" s="219"/>
      <c r="EK401" s="219"/>
      <c r="EL401" s="219"/>
      <c r="EM401" s="219"/>
      <c r="EN401" s="219"/>
      <c r="EO401" s="219"/>
      <c r="EP401" s="219"/>
      <c r="EQ401" s="219"/>
      <c r="ER401" s="219"/>
      <c r="ES401" s="219"/>
      <c r="ET401" s="219"/>
      <c r="EU401" s="219"/>
      <c r="EV401" s="219"/>
      <c r="EW401" s="219"/>
      <c r="EX401" s="219"/>
      <c r="EY401" s="219"/>
      <c r="EZ401" s="219"/>
      <c r="FA401" s="219"/>
      <c r="FB401" s="219"/>
      <c r="FC401" s="219"/>
      <c r="FD401" s="219"/>
      <c r="FE401" s="219"/>
      <c r="FF401" s="219"/>
      <c r="FG401" s="219"/>
      <c r="FH401" s="219"/>
      <c r="FI401" s="219"/>
      <c r="FJ401" s="219"/>
      <c r="FK401" s="219"/>
      <c r="FL401" s="219"/>
      <c r="FM401" s="219"/>
      <c r="FN401" s="219"/>
      <c r="FO401" s="219"/>
      <c r="FP401" s="219"/>
      <c r="FQ401" s="219"/>
      <c r="FR401" s="219"/>
      <c r="FS401" s="219"/>
      <c r="FT401" s="219"/>
      <c r="FU401" s="219"/>
      <c r="FV401" s="219"/>
      <c r="FW401" s="219"/>
      <c r="FX401" s="219"/>
      <c r="FY401" s="219"/>
      <c r="FZ401" s="219"/>
      <c r="GA401" s="219"/>
      <c r="GB401" s="219"/>
      <c r="GC401" s="219"/>
      <c r="GD401" s="219"/>
      <c r="GE401" s="219"/>
      <c r="GF401" s="219"/>
      <c r="GG401" s="219"/>
      <c r="GH401" s="219"/>
      <c r="GI401" s="219"/>
      <c r="GJ401" s="219"/>
      <c r="GK401" s="219"/>
      <c r="GL401" s="219"/>
      <c r="GM401" s="219"/>
      <c r="GN401" s="219"/>
      <c r="GO401" s="219"/>
      <c r="GP401" s="219"/>
      <c r="GQ401" s="219"/>
      <c r="GR401" s="219"/>
      <c r="GS401" s="219"/>
      <c r="GT401" s="219"/>
      <c r="GU401" s="219"/>
      <c r="GV401" s="219"/>
      <c r="GW401" s="219"/>
      <c r="GX401" s="219"/>
      <c r="GY401" s="219"/>
      <c r="GZ401" s="219"/>
      <c r="HA401" s="219"/>
      <c r="HB401" s="219"/>
      <c r="HC401" s="219"/>
      <c r="HD401" s="219"/>
      <c r="HE401" s="219"/>
      <c r="HF401" s="219"/>
      <c r="HG401" s="219"/>
      <c r="HH401" s="219"/>
      <c r="HI401" s="219"/>
      <c r="HJ401" s="219"/>
      <c r="HK401" s="219"/>
      <c r="HL401" s="219"/>
    </row>
    <row r="402" spans="1:220" s="251" customFormat="1">
      <c r="A402" s="219"/>
      <c r="B402" s="219"/>
      <c r="C402" s="219"/>
      <c r="D402" s="219"/>
      <c r="E402" s="219"/>
      <c r="F402" s="219"/>
      <c r="G402" s="261"/>
      <c r="H402" s="262"/>
      <c r="I402" s="262"/>
      <c r="J402" s="216"/>
      <c r="K402" s="219"/>
      <c r="L402" s="219"/>
      <c r="M402" s="219"/>
      <c r="N402" s="219"/>
      <c r="O402" s="219"/>
      <c r="P402" s="219"/>
      <c r="Q402" s="219"/>
      <c r="R402" s="219"/>
      <c r="S402" s="219"/>
      <c r="T402" s="219"/>
      <c r="U402" s="219"/>
      <c r="V402" s="219"/>
      <c r="W402" s="219"/>
      <c r="X402" s="219"/>
      <c r="Y402" s="219"/>
      <c r="Z402" s="219"/>
      <c r="AA402" s="219"/>
      <c r="AB402" s="219"/>
      <c r="AC402" s="219"/>
      <c r="AD402" s="219"/>
      <c r="AE402" s="219"/>
      <c r="AF402" s="219"/>
      <c r="AG402" s="219"/>
      <c r="AH402" s="219"/>
      <c r="AI402" s="219"/>
      <c r="AJ402" s="219"/>
      <c r="AK402" s="219"/>
      <c r="AL402" s="219"/>
      <c r="AM402" s="219"/>
      <c r="AN402" s="219"/>
      <c r="AO402" s="219"/>
      <c r="AP402" s="219"/>
      <c r="AQ402" s="219"/>
      <c r="AR402" s="219"/>
      <c r="AS402" s="219"/>
      <c r="AT402" s="219"/>
      <c r="AU402" s="219"/>
      <c r="AV402" s="219"/>
      <c r="AW402" s="219"/>
      <c r="AX402" s="219"/>
      <c r="AY402" s="219"/>
      <c r="AZ402" s="219"/>
      <c r="BA402" s="219"/>
      <c r="BB402" s="219"/>
      <c r="BC402" s="219"/>
      <c r="BD402" s="219"/>
      <c r="BE402" s="219"/>
      <c r="BF402" s="219"/>
      <c r="BG402" s="219"/>
      <c r="BH402" s="219"/>
      <c r="BI402" s="219"/>
      <c r="BJ402" s="219"/>
      <c r="BK402" s="219"/>
      <c r="BL402" s="219"/>
      <c r="BM402" s="219"/>
      <c r="BN402" s="219"/>
      <c r="BO402" s="219"/>
      <c r="BP402" s="219"/>
      <c r="BQ402" s="219"/>
      <c r="BR402" s="219"/>
      <c r="BS402" s="219"/>
      <c r="BT402" s="219"/>
      <c r="BU402" s="219"/>
      <c r="BV402" s="219"/>
      <c r="BW402" s="219"/>
      <c r="BX402" s="219"/>
      <c r="BY402" s="219"/>
      <c r="BZ402" s="219"/>
      <c r="CA402" s="219"/>
      <c r="CB402" s="219"/>
      <c r="CC402" s="219"/>
      <c r="CD402" s="219"/>
      <c r="CE402" s="219"/>
      <c r="CF402" s="219"/>
      <c r="CG402" s="219"/>
      <c r="CH402" s="219"/>
      <c r="CI402" s="219"/>
      <c r="CJ402" s="219"/>
      <c r="CK402" s="219"/>
      <c r="CL402" s="219"/>
      <c r="CM402" s="219"/>
      <c r="CN402" s="219"/>
      <c r="CO402" s="219"/>
      <c r="CP402" s="219"/>
      <c r="CQ402" s="219"/>
      <c r="CR402" s="219"/>
      <c r="CS402" s="219"/>
      <c r="CT402" s="219"/>
      <c r="CU402" s="219"/>
      <c r="CV402" s="219"/>
      <c r="CW402" s="219"/>
      <c r="CX402" s="219"/>
      <c r="CY402" s="219"/>
      <c r="CZ402" s="219"/>
      <c r="DA402" s="219"/>
      <c r="DB402" s="219"/>
      <c r="DC402" s="219"/>
      <c r="DD402" s="219"/>
      <c r="DE402" s="219"/>
      <c r="DF402" s="219"/>
      <c r="DG402" s="219"/>
      <c r="DH402" s="219"/>
      <c r="DI402" s="219"/>
      <c r="DJ402" s="219"/>
      <c r="DK402" s="219"/>
      <c r="DL402" s="219"/>
      <c r="DM402" s="219"/>
      <c r="DN402" s="219"/>
      <c r="DO402" s="219"/>
      <c r="DP402" s="219"/>
      <c r="DQ402" s="219"/>
      <c r="DR402" s="219"/>
      <c r="DS402" s="219"/>
      <c r="DT402" s="219"/>
      <c r="DU402" s="219"/>
      <c r="DV402" s="219"/>
      <c r="DW402" s="219"/>
      <c r="DX402" s="219"/>
      <c r="DY402" s="219"/>
      <c r="DZ402" s="219"/>
      <c r="EA402" s="219"/>
      <c r="EB402" s="219"/>
      <c r="EC402" s="219"/>
      <c r="ED402" s="219"/>
      <c r="EE402" s="219"/>
      <c r="EF402" s="219"/>
      <c r="EG402" s="219"/>
      <c r="EH402" s="219"/>
      <c r="EI402" s="219"/>
      <c r="EJ402" s="219"/>
      <c r="EK402" s="219"/>
      <c r="EL402" s="219"/>
      <c r="EM402" s="219"/>
      <c r="EN402" s="219"/>
      <c r="EO402" s="219"/>
      <c r="EP402" s="219"/>
      <c r="EQ402" s="219"/>
      <c r="ER402" s="219"/>
      <c r="ES402" s="219"/>
      <c r="ET402" s="219"/>
      <c r="EU402" s="219"/>
      <c r="EV402" s="219"/>
      <c r="EW402" s="219"/>
      <c r="EX402" s="219"/>
      <c r="EY402" s="219"/>
      <c r="EZ402" s="219"/>
      <c r="FA402" s="219"/>
      <c r="FB402" s="219"/>
      <c r="FC402" s="219"/>
      <c r="FD402" s="219"/>
      <c r="FE402" s="219"/>
      <c r="FF402" s="219"/>
      <c r="FG402" s="219"/>
      <c r="FH402" s="219"/>
      <c r="FI402" s="219"/>
      <c r="FJ402" s="219"/>
      <c r="FK402" s="219"/>
      <c r="FL402" s="219"/>
      <c r="FM402" s="219"/>
      <c r="FN402" s="219"/>
      <c r="FO402" s="219"/>
      <c r="FP402" s="219"/>
      <c r="FQ402" s="219"/>
      <c r="FR402" s="219"/>
      <c r="FS402" s="219"/>
      <c r="FT402" s="219"/>
      <c r="FU402" s="219"/>
      <c r="FV402" s="219"/>
      <c r="FW402" s="219"/>
      <c r="FX402" s="219"/>
      <c r="FY402" s="219"/>
      <c r="FZ402" s="219"/>
      <c r="GA402" s="219"/>
      <c r="GB402" s="219"/>
      <c r="GC402" s="219"/>
      <c r="GD402" s="219"/>
      <c r="GE402" s="219"/>
      <c r="GF402" s="219"/>
      <c r="GG402" s="219"/>
      <c r="GH402" s="219"/>
      <c r="GI402" s="219"/>
      <c r="GJ402" s="219"/>
      <c r="GK402" s="219"/>
      <c r="GL402" s="219"/>
      <c r="GM402" s="219"/>
      <c r="GN402" s="219"/>
      <c r="GO402" s="219"/>
      <c r="GP402" s="219"/>
      <c r="GQ402" s="219"/>
      <c r="GR402" s="219"/>
      <c r="GS402" s="219"/>
      <c r="GT402" s="219"/>
      <c r="GU402" s="219"/>
      <c r="GV402" s="219"/>
      <c r="GW402" s="219"/>
      <c r="GX402" s="219"/>
      <c r="GY402" s="219"/>
      <c r="GZ402" s="219"/>
      <c r="HA402" s="219"/>
      <c r="HB402" s="219"/>
      <c r="HC402" s="219"/>
      <c r="HD402" s="219"/>
      <c r="HE402" s="219"/>
      <c r="HF402" s="219"/>
      <c r="HG402" s="219"/>
      <c r="HH402" s="219"/>
      <c r="HI402" s="219"/>
      <c r="HJ402" s="219"/>
      <c r="HK402" s="219"/>
      <c r="HL402" s="219"/>
    </row>
    <row r="403" spans="1:220" s="251" customFormat="1">
      <c r="A403" s="219"/>
      <c r="B403" s="219"/>
      <c r="C403" s="219"/>
      <c r="D403" s="219"/>
      <c r="E403" s="219"/>
      <c r="F403" s="219"/>
      <c r="G403" s="261"/>
      <c r="H403" s="262"/>
      <c r="I403" s="262"/>
      <c r="J403" s="216"/>
      <c r="K403" s="219"/>
      <c r="L403" s="219"/>
      <c r="M403" s="219"/>
      <c r="N403" s="219"/>
      <c r="O403" s="219"/>
      <c r="P403" s="219"/>
      <c r="Q403" s="219"/>
      <c r="R403" s="219"/>
      <c r="S403" s="219"/>
      <c r="T403" s="219"/>
      <c r="U403" s="219"/>
      <c r="V403" s="219"/>
      <c r="W403" s="219"/>
      <c r="X403" s="219"/>
      <c r="Y403" s="219"/>
      <c r="Z403" s="219"/>
      <c r="AA403" s="219"/>
      <c r="AB403" s="219"/>
      <c r="AC403" s="219"/>
      <c r="AD403" s="219"/>
      <c r="AE403" s="219"/>
      <c r="AF403" s="219"/>
      <c r="AG403" s="219"/>
      <c r="AH403" s="219"/>
      <c r="AI403" s="219"/>
      <c r="AJ403" s="219"/>
      <c r="AK403" s="219"/>
      <c r="AL403" s="219"/>
      <c r="AM403" s="219"/>
      <c r="AN403" s="219"/>
      <c r="AO403" s="219"/>
      <c r="AP403" s="219"/>
      <c r="AQ403" s="219"/>
      <c r="AR403" s="219"/>
      <c r="AS403" s="219"/>
      <c r="AT403" s="219"/>
      <c r="AU403" s="219"/>
      <c r="AV403" s="219"/>
      <c r="AW403" s="219"/>
      <c r="AX403" s="219"/>
      <c r="AY403" s="219"/>
      <c r="AZ403" s="219"/>
      <c r="BA403" s="219"/>
      <c r="BB403" s="219"/>
      <c r="BC403" s="219"/>
      <c r="BD403" s="219"/>
      <c r="BE403" s="219"/>
      <c r="BF403" s="219"/>
      <c r="BG403" s="219"/>
      <c r="BH403" s="219"/>
      <c r="BI403" s="219"/>
      <c r="BJ403" s="219"/>
      <c r="BK403" s="219"/>
      <c r="BL403" s="219"/>
      <c r="BM403" s="219"/>
      <c r="BN403" s="219"/>
      <c r="BO403" s="219"/>
      <c r="BP403" s="219"/>
      <c r="BQ403" s="219"/>
      <c r="BR403" s="219"/>
      <c r="BS403" s="219"/>
      <c r="BT403" s="219"/>
      <c r="BU403" s="219"/>
      <c r="BV403" s="219"/>
      <c r="BW403" s="219"/>
      <c r="BX403" s="219"/>
      <c r="BY403" s="219"/>
      <c r="BZ403" s="219"/>
      <c r="CA403" s="219"/>
      <c r="CB403" s="219"/>
      <c r="CC403" s="219"/>
      <c r="CD403" s="219"/>
      <c r="CE403" s="219"/>
      <c r="CF403" s="219"/>
      <c r="CG403" s="219"/>
      <c r="CH403" s="219"/>
      <c r="CI403" s="219"/>
      <c r="CJ403" s="219"/>
      <c r="CK403" s="219"/>
      <c r="CL403" s="219"/>
      <c r="CM403" s="219"/>
      <c r="CN403" s="219"/>
      <c r="CO403" s="219"/>
      <c r="CP403" s="219"/>
      <c r="CQ403" s="219"/>
      <c r="CR403" s="219"/>
      <c r="CS403" s="219"/>
      <c r="CT403" s="219"/>
      <c r="CU403" s="219"/>
      <c r="CV403" s="219"/>
      <c r="CW403" s="219"/>
      <c r="CX403" s="219"/>
      <c r="CY403" s="219"/>
      <c r="CZ403" s="219"/>
      <c r="DA403" s="219"/>
      <c r="DB403" s="219"/>
      <c r="DC403" s="219"/>
      <c r="DD403" s="219"/>
      <c r="DE403" s="219"/>
      <c r="DF403" s="219"/>
      <c r="DG403" s="219"/>
      <c r="DH403" s="219"/>
      <c r="DI403" s="219"/>
      <c r="DJ403" s="219"/>
      <c r="DK403" s="219"/>
      <c r="DL403" s="219"/>
      <c r="DM403" s="219"/>
      <c r="DN403" s="219"/>
      <c r="DO403" s="219"/>
      <c r="DP403" s="219"/>
      <c r="DQ403" s="219"/>
      <c r="DR403" s="219"/>
      <c r="DS403" s="219"/>
      <c r="DT403" s="219"/>
      <c r="DU403" s="219"/>
      <c r="DV403" s="219"/>
      <c r="DW403" s="219"/>
      <c r="DX403" s="219"/>
      <c r="DY403" s="219"/>
      <c r="DZ403" s="219"/>
      <c r="EA403" s="219"/>
      <c r="EB403" s="219"/>
      <c r="EC403" s="219"/>
      <c r="ED403" s="219"/>
      <c r="EE403" s="219"/>
      <c r="EF403" s="219"/>
      <c r="EG403" s="219"/>
      <c r="EH403" s="219"/>
      <c r="EI403" s="219"/>
      <c r="EJ403" s="219"/>
      <c r="EK403" s="219"/>
      <c r="EL403" s="219"/>
      <c r="EM403" s="219"/>
      <c r="EN403" s="219"/>
      <c r="EO403" s="219"/>
      <c r="EP403" s="219"/>
      <c r="EQ403" s="219"/>
      <c r="ER403" s="219"/>
      <c r="ES403" s="219"/>
      <c r="ET403" s="219"/>
      <c r="EU403" s="219"/>
      <c r="EV403" s="219"/>
      <c r="EW403" s="219"/>
      <c r="EX403" s="219"/>
      <c r="EY403" s="219"/>
      <c r="EZ403" s="219"/>
      <c r="FA403" s="219"/>
      <c r="FB403" s="219"/>
      <c r="FC403" s="219"/>
      <c r="FD403" s="219"/>
      <c r="FE403" s="219"/>
      <c r="FF403" s="219"/>
      <c r="FG403" s="219"/>
      <c r="FH403" s="219"/>
      <c r="FI403" s="219"/>
      <c r="FJ403" s="219"/>
      <c r="FK403" s="219"/>
      <c r="FL403" s="219"/>
      <c r="FM403" s="219"/>
      <c r="FN403" s="219"/>
      <c r="FO403" s="219"/>
      <c r="FP403" s="219"/>
      <c r="FQ403" s="219"/>
      <c r="FR403" s="219"/>
      <c r="FS403" s="219"/>
      <c r="FT403" s="219"/>
      <c r="FU403" s="219"/>
      <c r="FV403" s="219"/>
      <c r="FW403" s="219"/>
      <c r="FX403" s="219"/>
      <c r="FY403" s="219"/>
      <c r="FZ403" s="219"/>
      <c r="GA403" s="219"/>
      <c r="GB403" s="219"/>
      <c r="GC403" s="219"/>
      <c r="GD403" s="219"/>
      <c r="GE403" s="219"/>
      <c r="GF403" s="219"/>
      <c r="GG403" s="219"/>
      <c r="GH403" s="219"/>
      <c r="GI403" s="219"/>
      <c r="GJ403" s="219"/>
      <c r="GK403" s="219"/>
      <c r="GL403" s="219"/>
      <c r="GM403" s="219"/>
      <c r="GN403" s="219"/>
      <c r="GO403" s="219"/>
      <c r="GP403" s="219"/>
      <c r="GQ403" s="219"/>
      <c r="GR403" s="219"/>
      <c r="GS403" s="219"/>
      <c r="GT403" s="219"/>
      <c r="GU403" s="219"/>
      <c r="GV403" s="219"/>
      <c r="GW403" s="219"/>
      <c r="GX403" s="219"/>
      <c r="GY403" s="219"/>
      <c r="GZ403" s="219"/>
      <c r="HA403" s="219"/>
      <c r="HB403" s="219"/>
      <c r="HC403" s="219"/>
      <c r="HD403" s="219"/>
      <c r="HE403" s="219"/>
      <c r="HF403" s="219"/>
      <c r="HG403" s="219"/>
      <c r="HH403" s="219"/>
      <c r="HI403" s="219"/>
      <c r="HJ403" s="219"/>
      <c r="HK403" s="219"/>
      <c r="HL403" s="219"/>
    </row>
    <row r="404" spans="1:220" s="251" customFormat="1">
      <c r="A404" s="219"/>
      <c r="B404" s="219"/>
      <c r="C404" s="219"/>
      <c r="D404" s="219"/>
      <c r="E404" s="219"/>
      <c r="F404" s="219"/>
      <c r="G404" s="261"/>
      <c r="H404" s="262"/>
      <c r="I404" s="262"/>
      <c r="J404" s="216"/>
      <c r="K404" s="219"/>
      <c r="L404" s="219"/>
      <c r="M404" s="219"/>
      <c r="N404" s="219"/>
      <c r="O404" s="219"/>
      <c r="P404" s="219"/>
      <c r="Q404" s="219"/>
      <c r="R404" s="219"/>
      <c r="S404" s="219"/>
      <c r="T404" s="219"/>
      <c r="U404" s="219"/>
      <c r="V404" s="219"/>
      <c r="W404" s="219"/>
      <c r="X404" s="219"/>
      <c r="Y404" s="219"/>
      <c r="Z404" s="219"/>
      <c r="AA404" s="219"/>
      <c r="AB404" s="219"/>
      <c r="AC404" s="219"/>
      <c r="AD404" s="219"/>
      <c r="AE404" s="219"/>
      <c r="AF404" s="219"/>
      <c r="AG404" s="219"/>
      <c r="AH404" s="219"/>
      <c r="AI404" s="219"/>
      <c r="AJ404" s="219"/>
      <c r="AK404" s="219"/>
      <c r="AL404" s="219"/>
      <c r="AM404" s="219"/>
      <c r="AN404" s="219"/>
      <c r="AO404" s="219"/>
      <c r="AP404" s="219"/>
      <c r="AQ404" s="219"/>
      <c r="AR404" s="219"/>
      <c r="AS404" s="219"/>
      <c r="AT404" s="219"/>
      <c r="AU404" s="219"/>
      <c r="AV404" s="219"/>
      <c r="AW404" s="219"/>
      <c r="AX404" s="219"/>
      <c r="AY404" s="219"/>
      <c r="AZ404" s="219"/>
      <c r="BA404" s="219"/>
      <c r="BB404" s="219"/>
      <c r="BC404" s="219"/>
      <c r="BD404" s="219"/>
      <c r="BE404" s="219"/>
      <c r="BF404" s="219"/>
      <c r="BG404" s="219"/>
      <c r="BH404" s="219"/>
      <c r="BI404" s="219"/>
      <c r="BJ404" s="219"/>
      <c r="BK404" s="219"/>
      <c r="BL404" s="219"/>
      <c r="BM404" s="219"/>
      <c r="BN404" s="219"/>
      <c r="BO404" s="219"/>
      <c r="BP404" s="219"/>
      <c r="BQ404" s="219"/>
      <c r="BR404" s="219"/>
      <c r="BS404" s="219"/>
      <c r="BT404" s="219"/>
      <c r="BU404" s="219"/>
      <c r="BV404" s="219"/>
      <c r="BW404" s="219"/>
      <c r="BX404" s="219"/>
      <c r="BY404" s="219"/>
      <c r="BZ404" s="219"/>
      <c r="CA404" s="219"/>
      <c r="CB404" s="219"/>
      <c r="CC404" s="219"/>
      <c r="CD404" s="219"/>
      <c r="CE404" s="219"/>
      <c r="CF404" s="219"/>
      <c r="CG404" s="219"/>
      <c r="CH404" s="219"/>
      <c r="CI404" s="219"/>
      <c r="CJ404" s="219"/>
      <c r="CK404" s="219"/>
      <c r="CL404" s="219"/>
      <c r="CM404" s="219"/>
      <c r="CN404" s="219"/>
      <c r="CO404" s="219"/>
      <c r="CP404" s="219"/>
      <c r="CQ404" s="219"/>
      <c r="CR404" s="219"/>
      <c r="CS404" s="219"/>
      <c r="CT404" s="219"/>
      <c r="CU404" s="219"/>
      <c r="CV404" s="219"/>
      <c r="CW404" s="219"/>
      <c r="CX404" s="219"/>
      <c r="CY404" s="219"/>
      <c r="CZ404" s="219"/>
      <c r="DA404" s="219"/>
      <c r="DB404" s="219"/>
      <c r="DC404" s="219"/>
      <c r="DD404" s="219"/>
      <c r="DE404" s="219"/>
      <c r="DF404" s="219"/>
      <c r="DG404" s="219"/>
      <c r="DH404" s="219"/>
      <c r="DI404" s="219"/>
      <c r="DJ404" s="219"/>
      <c r="DK404" s="219"/>
      <c r="DL404" s="219"/>
      <c r="DM404" s="219"/>
      <c r="DN404" s="219"/>
      <c r="DO404" s="219"/>
      <c r="DP404" s="219"/>
      <c r="DQ404" s="219"/>
      <c r="DR404" s="219"/>
      <c r="DS404" s="219"/>
      <c r="DT404" s="219"/>
      <c r="DU404" s="219"/>
      <c r="DV404" s="219"/>
      <c r="DW404" s="219"/>
      <c r="DX404" s="219"/>
      <c r="DY404" s="219"/>
      <c r="DZ404" s="219"/>
      <c r="EA404" s="219"/>
      <c r="EB404" s="219"/>
      <c r="EC404" s="219"/>
      <c r="ED404" s="219"/>
      <c r="EE404" s="219"/>
      <c r="EF404" s="219"/>
      <c r="EG404" s="219"/>
      <c r="EH404" s="219"/>
      <c r="EI404" s="219"/>
      <c r="EJ404" s="219"/>
      <c r="EK404" s="219"/>
      <c r="EL404" s="219"/>
      <c r="EM404" s="219"/>
      <c r="EN404" s="219"/>
      <c r="EO404" s="219"/>
      <c r="EP404" s="219"/>
      <c r="EQ404" s="219"/>
      <c r="ER404" s="219"/>
      <c r="ES404" s="219"/>
      <c r="ET404" s="219"/>
      <c r="EU404" s="219"/>
      <c r="EV404" s="219"/>
      <c r="EW404" s="219"/>
      <c r="EX404" s="219"/>
      <c r="EY404" s="219"/>
      <c r="EZ404" s="219"/>
      <c r="FA404" s="219"/>
      <c r="FB404" s="219"/>
      <c r="FC404" s="219"/>
      <c r="FD404" s="219"/>
      <c r="FE404" s="219"/>
      <c r="FF404" s="219"/>
      <c r="FG404" s="219"/>
      <c r="FH404" s="219"/>
      <c r="FI404" s="219"/>
      <c r="FJ404" s="219"/>
      <c r="FK404" s="219"/>
      <c r="FL404" s="219"/>
      <c r="FM404" s="219"/>
      <c r="FN404" s="219"/>
      <c r="FO404" s="219"/>
      <c r="FP404" s="219"/>
      <c r="FQ404" s="219"/>
      <c r="FR404" s="219"/>
      <c r="FS404" s="219"/>
      <c r="FT404" s="219"/>
      <c r="FU404" s="219"/>
      <c r="FV404" s="219"/>
      <c r="FW404" s="219"/>
      <c r="FX404" s="219"/>
      <c r="FY404" s="219"/>
      <c r="FZ404" s="219"/>
      <c r="GA404" s="219"/>
      <c r="GB404" s="219"/>
      <c r="GC404" s="219"/>
      <c r="GD404" s="219"/>
      <c r="GE404" s="219"/>
      <c r="GF404" s="219"/>
      <c r="GG404" s="219"/>
      <c r="GH404" s="219"/>
      <c r="GI404" s="219"/>
      <c r="GJ404" s="219"/>
      <c r="GK404" s="219"/>
      <c r="GL404" s="219"/>
      <c r="GM404" s="219"/>
      <c r="GN404" s="219"/>
      <c r="GO404" s="219"/>
      <c r="GP404" s="219"/>
      <c r="GQ404" s="219"/>
      <c r="GR404" s="219"/>
      <c r="GS404" s="219"/>
      <c r="GT404" s="219"/>
      <c r="GU404" s="219"/>
      <c r="GV404" s="219"/>
      <c r="GW404" s="219"/>
      <c r="GX404" s="219"/>
      <c r="GY404" s="219"/>
      <c r="GZ404" s="219"/>
      <c r="HA404" s="219"/>
      <c r="HB404" s="219"/>
      <c r="HC404" s="219"/>
      <c r="HD404" s="219"/>
      <c r="HE404" s="219"/>
      <c r="HF404" s="219"/>
      <c r="HG404" s="219"/>
      <c r="HH404" s="219"/>
      <c r="HI404" s="219"/>
      <c r="HJ404" s="219"/>
      <c r="HK404" s="219"/>
      <c r="HL404" s="219"/>
    </row>
    <row r="405" spans="1:220" s="251" customFormat="1">
      <c r="A405" s="219"/>
      <c r="B405" s="219"/>
      <c r="C405" s="219"/>
      <c r="D405" s="219"/>
      <c r="E405" s="219"/>
      <c r="F405" s="219"/>
      <c r="G405" s="261"/>
      <c r="H405" s="262"/>
      <c r="I405" s="262"/>
      <c r="J405" s="216"/>
      <c r="K405" s="219"/>
      <c r="L405" s="219"/>
      <c r="M405" s="219"/>
      <c r="N405" s="219"/>
      <c r="O405" s="219"/>
      <c r="P405" s="219"/>
      <c r="Q405" s="219"/>
      <c r="R405" s="219"/>
      <c r="S405" s="219"/>
      <c r="T405" s="219"/>
      <c r="U405" s="219"/>
      <c r="V405" s="219"/>
      <c r="W405" s="219"/>
      <c r="X405" s="219"/>
      <c r="Y405" s="219"/>
      <c r="Z405" s="219"/>
      <c r="AA405" s="219"/>
      <c r="AB405" s="219"/>
      <c r="AC405" s="219"/>
      <c r="AD405" s="219"/>
      <c r="AE405" s="219"/>
      <c r="AF405" s="219"/>
      <c r="AG405" s="219"/>
      <c r="AH405" s="219"/>
      <c r="AI405" s="219"/>
      <c r="AJ405" s="219"/>
      <c r="AK405" s="219"/>
      <c r="AL405" s="219"/>
      <c r="AM405" s="219"/>
      <c r="AN405" s="219"/>
      <c r="AO405" s="219"/>
      <c r="AP405" s="219"/>
      <c r="AQ405" s="219"/>
      <c r="AR405" s="219"/>
      <c r="AS405" s="219"/>
      <c r="AT405" s="219"/>
      <c r="AU405" s="219"/>
      <c r="AV405" s="219"/>
      <c r="AW405" s="219"/>
      <c r="AX405" s="219"/>
      <c r="AY405" s="219"/>
      <c r="AZ405" s="219"/>
      <c r="BA405" s="219"/>
      <c r="BB405" s="219"/>
      <c r="BC405" s="219"/>
      <c r="BD405" s="219"/>
      <c r="BE405" s="219"/>
      <c r="BF405" s="219"/>
      <c r="BG405" s="219"/>
      <c r="BH405" s="219"/>
      <c r="BI405" s="219"/>
      <c r="BJ405" s="219"/>
      <c r="BK405" s="219"/>
      <c r="BL405" s="219"/>
      <c r="BM405" s="219"/>
      <c r="BN405" s="219"/>
      <c r="BO405" s="219"/>
      <c r="BP405" s="219"/>
      <c r="BQ405" s="219"/>
      <c r="BR405" s="219"/>
      <c r="BS405" s="219"/>
      <c r="BT405" s="219"/>
      <c r="BU405" s="219"/>
      <c r="BV405" s="219"/>
      <c r="BW405" s="219"/>
      <c r="BX405" s="219"/>
      <c r="BY405" s="219"/>
      <c r="BZ405" s="219"/>
      <c r="CA405" s="219"/>
      <c r="CB405" s="219"/>
      <c r="CC405" s="219"/>
      <c r="CD405" s="219"/>
      <c r="CE405" s="219"/>
      <c r="CF405" s="219"/>
      <c r="CG405" s="219"/>
      <c r="CH405" s="219"/>
      <c r="CI405" s="219"/>
      <c r="CJ405" s="219"/>
      <c r="CK405" s="219"/>
      <c r="CL405" s="219"/>
      <c r="CM405" s="219"/>
      <c r="CN405" s="219"/>
      <c r="CO405" s="219"/>
      <c r="CP405" s="219"/>
      <c r="CQ405" s="219"/>
      <c r="CR405" s="219"/>
      <c r="CS405" s="219"/>
      <c r="CT405" s="219"/>
      <c r="CU405" s="219"/>
      <c r="CV405" s="219"/>
      <c r="CW405" s="219"/>
      <c r="CX405" s="219"/>
      <c r="CY405" s="219"/>
      <c r="CZ405" s="219"/>
      <c r="DA405" s="219"/>
      <c r="DB405" s="219"/>
      <c r="DC405" s="219"/>
      <c r="DD405" s="219"/>
      <c r="DE405" s="219"/>
      <c r="DF405" s="219"/>
      <c r="DG405" s="219"/>
      <c r="DH405" s="219"/>
      <c r="DI405" s="219"/>
      <c r="DJ405" s="219"/>
      <c r="DK405" s="219"/>
      <c r="DL405" s="219"/>
      <c r="DM405" s="219"/>
      <c r="DN405" s="219"/>
      <c r="DO405" s="219"/>
      <c r="DP405" s="219"/>
      <c r="DQ405" s="219"/>
      <c r="DR405" s="219"/>
      <c r="DS405" s="219"/>
      <c r="DT405" s="219"/>
      <c r="DU405" s="219"/>
      <c r="DV405" s="219"/>
      <c r="DW405" s="219"/>
      <c r="DX405" s="219"/>
      <c r="DY405" s="219"/>
      <c r="DZ405" s="219"/>
      <c r="EA405" s="219"/>
      <c r="EB405" s="219"/>
      <c r="EC405" s="219"/>
      <c r="ED405" s="219"/>
      <c r="EE405" s="219"/>
      <c r="EF405" s="219"/>
      <c r="EG405" s="219"/>
      <c r="EH405" s="219"/>
      <c r="EI405" s="219"/>
      <c r="EJ405" s="219"/>
      <c r="EK405" s="219"/>
      <c r="EL405" s="219"/>
      <c r="EM405" s="219"/>
      <c r="EN405" s="219"/>
      <c r="EO405" s="219"/>
      <c r="EP405" s="219"/>
      <c r="EQ405" s="219"/>
      <c r="ER405" s="219"/>
      <c r="ES405" s="219"/>
      <c r="ET405" s="219"/>
      <c r="EU405" s="219"/>
      <c r="EV405" s="219"/>
      <c r="EW405" s="219"/>
      <c r="EX405" s="219"/>
      <c r="EY405" s="219"/>
      <c r="EZ405" s="219"/>
      <c r="FA405" s="219"/>
      <c r="FB405" s="219"/>
      <c r="FC405" s="219"/>
      <c r="FD405" s="219"/>
      <c r="FE405" s="219"/>
      <c r="FF405" s="219"/>
      <c r="FG405" s="219"/>
      <c r="FH405" s="219"/>
      <c r="FI405" s="219"/>
      <c r="FJ405" s="219"/>
      <c r="FK405" s="219"/>
      <c r="FL405" s="219"/>
      <c r="FM405" s="219"/>
      <c r="FN405" s="219"/>
      <c r="FO405" s="219"/>
      <c r="FP405" s="219"/>
      <c r="FQ405" s="219"/>
      <c r="FR405" s="219"/>
      <c r="FS405" s="219"/>
      <c r="FT405" s="219"/>
      <c r="FU405" s="219"/>
      <c r="FV405" s="219"/>
      <c r="FW405" s="219"/>
      <c r="FX405" s="219"/>
      <c r="FY405" s="219"/>
      <c r="FZ405" s="219"/>
      <c r="GA405" s="219"/>
      <c r="GB405" s="219"/>
      <c r="GC405" s="219"/>
      <c r="GD405" s="219"/>
      <c r="GE405" s="219"/>
      <c r="GF405" s="219"/>
      <c r="GG405" s="219"/>
      <c r="GH405" s="219"/>
      <c r="GI405" s="219"/>
      <c r="GJ405" s="219"/>
      <c r="GK405" s="219"/>
      <c r="GL405" s="219"/>
      <c r="GM405" s="219"/>
      <c r="GN405" s="219"/>
      <c r="GO405" s="219"/>
      <c r="GP405" s="219"/>
      <c r="GQ405" s="219"/>
      <c r="GR405" s="219"/>
      <c r="GS405" s="219"/>
      <c r="GT405" s="219"/>
      <c r="GU405" s="219"/>
      <c r="GV405" s="219"/>
      <c r="GW405" s="219"/>
      <c r="GX405" s="219"/>
      <c r="GY405" s="219"/>
      <c r="GZ405" s="219"/>
      <c r="HA405" s="219"/>
      <c r="HB405" s="219"/>
      <c r="HC405" s="219"/>
      <c r="HD405" s="219"/>
      <c r="HE405" s="219"/>
      <c r="HF405" s="219"/>
      <c r="HG405" s="219"/>
      <c r="HH405" s="219"/>
      <c r="HI405" s="219"/>
      <c r="HJ405" s="219"/>
      <c r="HK405" s="219"/>
      <c r="HL405" s="219"/>
    </row>
    <row r="406" spans="1:220" s="251" customFormat="1">
      <c r="A406" s="219"/>
      <c r="B406" s="219"/>
      <c r="C406" s="219"/>
      <c r="D406" s="219"/>
      <c r="E406" s="219"/>
      <c r="F406" s="219"/>
      <c r="G406" s="261"/>
      <c r="H406" s="262"/>
      <c r="I406" s="262"/>
      <c r="J406" s="216"/>
      <c r="K406" s="219"/>
      <c r="L406" s="219"/>
      <c r="M406" s="219"/>
      <c r="N406" s="219"/>
      <c r="O406" s="219"/>
      <c r="P406" s="219"/>
      <c r="Q406" s="219"/>
      <c r="R406" s="219"/>
      <c r="S406" s="219"/>
      <c r="T406" s="219"/>
      <c r="U406" s="219"/>
      <c r="V406" s="219"/>
      <c r="W406" s="219"/>
      <c r="X406" s="219"/>
      <c r="Y406" s="219"/>
      <c r="Z406" s="219"/>
      <c r="AA406" s="219"/>
      <c r="AB406" s="219"/>
      <c r="AC406" s="219"/>
      <c r="AD406" s="219"/>
      <c r="AE406" s="219"/>
      <c r="AF406" s="219"/>
      <c r="AG406" s="219"/>
      <c r="AH406" s="219"/>
      <c r="AI406" s="219"/>
      <c r="AJ406" s="219"/>
      <c r="AK406" s="219"/>
      <c r="AL406" s="219"/>
      <c r="AM406" s="219"/>
      <c r="AN406" s="219"/>
      <c r="AO406" s="219"/>
      <c r="AP406" s="219"/>
      <c r="AQ406" s="219"/>
      <c r="AR406" s="219"/>
      <c r="AS406" s="219"/>
      <c r="AT406" s="219"/>
      <c r="AU406" s="219"/>
      <c r="AV406" s="219"/>
      <c r="AW406" s="219"/>
      <c r="AX406" s="219"/>
      <c r="AY406" s="219"/>
      <c r="AZ406" s="219"/>
      <c r="BA406" s="219"/>
      <c r="BB406" s="219"/>
      <c r="BC406" s="219"/>
      <c r="BD406" s="219"/>
      <c r="BE406" s="219"/>
      <c r="BF406" s="219"/>
      <c r="BG406" s="219"/>
      <c r="BH406" s="219"/>
      <c r="BI406" s="219"/>
      <c r="BJ406" s="219"/>
      <c r="BK406" s="219"/>
      <c r="BL406" s="219"/>
      <c r="BM406" s="219"/>
      <c r="BN406" s="219"/>
      <c r="BO406" s="219"/>
      <c r="BP406" s="219"/>
      <c r="BQ406" s="219"/>
      <c r="BR406" s="219"/>
      <c r="BS406" s="219"/>
      <c r="BT406" s="219"/>
      <c r="BU406" s="219"/>
      <c r="BV406" s="219"/>
      <c r="BW406" s="219"/>
      <c r="BX406" s="219"/>
      <c r="BY406" s="219"/>
      <c r="BZ406" s="219"/>
      <c r="CA406" s="219"/>
      <c r="CB406" s="219"/>
      <c r="CC406" s="219"/>
      <c r="CD406" s="219"/>
      <c r="CE406" s="219"/>
      <c r="CF406" s="219"/>
      <c r="CG406" s="219"/>
      <c r="CH406" s="219"/>
      <c r="CI406" s="219"/>
      <c r="CJ406" s="219"/>
      <c r="CK406" s="219"/>
      <c r="CL406" s="219"/>
      <c r="CM406" s="219"/>
      <c r="CN406" s="219"/>
      <c r="CO406" s="219"/>
      <c r="CP406" s="219"/>
      <c r="CQ406" s="219"/>
      <c r="CR406" s="219"/>
      <c r="CS406" s="219"/>
      <c r="CT406" s="219"/>
      <c r="CU406" s="219"/>
      <c r="CV406" s="219"/>
      <c r="CW406" s="219"/>
      <c r="CX406" s="219"/>
      <c r="CY406" s="219"/>
      <c r="CZ406" s="219"/>
      <c r="DA406" s="219"/>
      <c r="DB406" s="219"/>
      <c r="DC406" s="219"/>
      <c r="DD406" s="219"/>
      <c r="DE406" s="219"/>
      <c r="DF406" s="219"/>
      <c r="DG406" s="219"/>
      <c r="DH406" s="219"/>
      <c r="DI406" s="219"/>
      <c r="DJ406" s="219"/>
      <c r="DK406" s="219"/>
      <c r="DL406" s="219"/>
      <c r="DM406" s="219"/>
      <c r="DN406" s="219"/>
      <c r="DO406" s="219"/>
      <c r="DP406" s="219"/>
      <c r="DQ406" s="219"/>
      <c r="DR406" s="219"/>
      <c r="DS406" s="219"/>
      <c r="DT406" s="219"/>
      <c r="DU406" s="219"/>
      <c r="DV406" s="219"/>
      <c r="DW406" s="219"/>
      <c r="DX406" s="219"/>
      <c r="DY406" s="219"/>
      <c r="DZ406" s="219"/>
      <c r="EA406" s="219"/>
      <c r="EB406" s="219"/>
      <c r="EC406" s="219"/>
      <c r="ED406" s="219"/>
      <c r="EE406" s="219"/>
      <c r="EF406" s="219"/>
      <c r="EG406" s="219"/>
      <c r="EH406" s="219"/>
      <c r="EI406" s="219"/>
      <c r="EJ406" s="219"/>
      <c r="EK406" s="219"/>
      <c r="EL406" s="219"/>
      <c r="EM406" s="219"/>
      <c r="EN406" s="219"/>
      <c r="EO406" s="219"/>
      <c r="EP406" s="219"/>
      <c r="EQ406" s="219"/>
      <c r="ER406" s="219"/>
      <c r="ES406" s="219"/>
      <c r="ET406" s="219"/>
      <c r="EU406" s="219"/>
      <c r="EV406" s="219"/>
      <c r="EW406" s="219"/>
      <c r="EX406" s="219"/>
      <c r="EY406" s="219"/>
      <c r="EZ406" s="219"/>
      <c r="FA406" s="219"/>
      <c r="FB406" s="219"/>
      <c r="FC406" s="219"/>
      <c r="FD406" s="219"/>
      <c r="FE406" s="219"/>
      <c r="FF406" s="219"/>
      <c r="FG406" s="219"/>
      <c r="FH406" s="219"/>
      <c r="FI406" s="219"/>
      <c r="FJ406" s="219"/>
      <c r="FK406" s="219"/>
      <c r="FL406" s="219"/>
      <c r="FM406" s="219"/>
      <c r="FN406" s="219"/>
      <c r="FO406" s="219"/>
      <c r="FP406" s="219"/>
      <c r="FQ406" s="219"/>
      <c r="FR406" s="219"/>
      <c r="FS406" s="219"/>
      <c r="FT406" s="219"/>
      <c r="FU406" s="219"/>
      <c r="FV406" s="219"/>
      <c r="FW406" s="219"/>
      <c r="FX406" s="219"/>
      <c r="FY406" s="219"/>
      <c r="FZ406" s="219"/>
      <c r="GA406" s="219"/>
      <c r="GB406" s="219"/>
      <c r="GC406" s="219"/>
      <c r="GD406" s="219"/>
      <c r="GE406" s="219"/>
      <c r="GF406" s="219"/>
      <c r="GG406" s="219"/>
      <c r="GH406" s="219"/>
      <c r="GI406" s="219"/>
      <c r="GJ406" s="219"/>
      <c r="GK406" s="219"/>
      <c r="GL406" s="219"/>
      <c r="GM406" s="219"/>
      <c r="GN406" s="219"/>
      <c r="GO406" s="219"/>
      <c r="GP406" s="219"/>
      <c r="GQ406" s="219"/>
      <c r="GR406" s="219"/>
      <c r="GS406" s="219"/>
      <c r="GT406" s="219"/>
      <c r="GU406" s="219"/>
      <c r="GV406" s="219"/>
      <c r="GW406" s="219"/>
      <c r="GX406" s="219"/>
      <c r="GY406" s="219"/>
      <c r="GZ406" s="219"/>
      <c r="HA406" s="219"/>
      <c r="HB406" s="219"/>
      <c r="HC406" s="219"/>
      <c r="HD406" s="219"/>
      <c r="HE406" s="219"/>
      <c r="HF406" s="219"/>
      <c r="HG406" s="219"/>
      <c r="HH406" s="219"/>
      <c r="HI406" s="219"/>
      <c r="HJ406" s="219"/>
      <c r="HK406" s="219"/>
      <c r="HL406" s="219"/>
    </row>
    <row r="407" spans="1:220" s="251" customFormat="1">
      <c r="A407" s="219"/>
      <c r="B407" s="219"/>
      <c r="C407" s="219"/>
      <c r="D407" s="219"/>
      <c r="E407" s="219"/>
      <c r="F407" s="219"/>
      <c r="G407" s="261"/>
      <c r="H407" s="262"/>
      <c r="I407" s="262"/>
      <c r="J407" s="216"/>
      <c r="K407" s="219"/>
      <c r="L407" s="219"/>
      <c r="M407" s="219"/>
      <c r="N407" s="219"/>
      <c r="O407" s="219"/>
      <c r="P407" s="219"/>
      <c r="Q407" s="219"/>
      <c r="R407" s="219"/>
      <c r="S407" s="219"/>
      <c r="T407" s="219"/>
      <c r="U407" s="219"/>
      <c r="V407" s="219"/>
      <c r="W407" s="219"/>
      <c r="X407" s="219"/>
      <c r="Y407" s="219"/>
      <c r="Z407" s="219"/>
      <c r="AA407" s="219"/>
      <c r="AB407" s="219"/>
      <c r="AC407" s="219"/>
      <c r="AD407" s="219"/>
      <c r="AE407" s="219"/>
      <c r="AF407" s="219"/>
      <c r="AG407" s="219"/>
      <c r="AH407" s="219"/>
      <c r="AI407" s="219"/>
      <c r="AJ407" s="219"/>
      <c r="AK407" s="219"/>
      <c r="AL407" s="219"/>
      <c r="AM407" s="219"/>
      <c r="AN407" s="219"/>
      <c r="AO407" s="219"/>
      <c r="AP407" s="219"/>
      <c r="AQ407" s="219"/>
      <c r="AR407" s="219"/>
      <c r="AS407" s="219"/>
      <c r="AT407" s="219"/>
      <c r="AU407" s="219"/>
      <c r="AV407" s="219"/>
      <c r="AW407" s="219"/>
      <c r="AX407" s="219"/>
      <c r="AY407" s="219"/>
      <c r="AZ407" s="219"/>
      <c r="BA407" s="219"/>
      <c r="BB407" s="219"/>
      <c r="BC407" s="219"/>
      <c r="BD407" s="219"/>
      <c r="BE407" s="219"/>
      <c r="BF407" s="219"/>
      <c r="BG407" s="219"/>
      <c r="BH407" s="219"/>
      <c r="BI407" s="219"/>
      <c r="BJ407" s="219"/>
      <c r="BK407" s="219"/>
      <c r="BL407" s="219"/>
      <c r="BM407" s="219"/>
      <c r="BN407" s="219"/>
      <c r="BO407" s="219"/>
      <c r="BP407" s="219"/>
      <c r="BQ407" s="219"/>
      <c r="BR407" s="219"/>
      <c r="BS407" s="219"/>
      <c r="BT407" s="219"/>
      <c r="BU407" s="219"/>
      <c r="BV407" s="219"/>
      <c r="BW407" s="219"/>
      <c r="BX407" s="219"/>
      <c r="BY407" s="219"/>
      <c r="BZ407" s="219"/>
      <c r="CA407" s="219"/>
      <c r="CB407" s="219"/>
      <c r="CC407" s="219"/>
      <c r="CD407" s="219"/>
      <c r="CE407" s="219"/>
      <c r="CF407" s="219"/>
      <c r="CG407" s="219"/>
      <c r="CH407" s="219"/>
      <c r="CI407" s="219"/>
      <c r="CJ407" s="219"/>
      <c r="CK407" s="219"/>
      <c r="CL407" s="219"/>
      <c r="CM407" s="219"/>
      <c r="CN407" s="219"/>
      <c r="CO407" s="219"/>
      <c r="CP407" s="219"/>
      <c r="CQ407" s="219"/>
      <c r="CR407" s="219"/>
      <c r="CS407" s="219"/>
      <c r="CT407" s="219"/>
      <c r="CU407" s="219"/>
      <c r="CV407" s="219"/>
      <c r="CW407" s="219"/>
      <c r="CX407" s="219"/>
      <c r="CY407" s="219"/>
      <c r="CZ407" s="219"/>
      <c r="DA407" s="219"/>
      <c r="DB407" s="219"/>
      <c r="DC407" s="219"/>
      <c r="DD407" s="219"/>
      <c r="DE407" s="219"/>
      <c r="DF407" s="219"/>
      <c r="DG407" s="219"/>
      <c r="DH407" s="219"/>
      <c r="DI407" s="219"/>
      <c r="DJ407" s="219"/>
      <c r="DK407" s="219"/>
      <c r="DL407" s="219"/>
      <c r="DM407" s="219"/>
      <c r="DN407" s="219"/>
      <c r="DO407" s="219"/>
      <c r="DP407" s="219"/>
      <c r="DQ407" s="219"/>
      <c r="DR407" s="219"/>
      <c r="DS407" s="219"/>
      <c r="DT407" s="219"/>
      <c r="DU407" s="219"/>
      <c r="DV407" s="219"/>
      <c r="DW407" s="219"/>
      <c r="DX407" s="219"/>
      <c r="DY407" s="219"/>
      <c r="DZ407" s="219"/>
      <c r="EA407" s="219"/>
      <c r="EB407" s="219"/>
      <c r="EC407" s="219"/>
      <c r="ED407" s="219"/>
      <c r="EE407" s="219"/>
      <c r="EF407" s="219"/>
      <c r="EG407" s="219"/>
      <c r="EH407" s="219"/>
      <c r="EI407" s="219"/>
      <c r="EJ407" s="219"/>
      <c r="EK407" s="219"/>
      <c r="EL407" s="219"/>
      <c r="EM407" s="219"/>
      <c r="EN407" s="219"/>
      <c r="EO407" s="219"/>
      <c r="EP407" s="219"/>
      <c r="EQ407" s="219"/>
      <c r="ER407" s="219"/>
      <c r="ES407" s="219"/>
      <c r="ET407" s="219"/>
      <c r="EU407" s="219"/>
      <c r="EV407" s="219"/>
      <c r="EW407" s="219"/>
      <c r="EX407" s="219"/>
      <c r="EY407" s="219"/>
      <c r="EZ407" s="219"/>
      <c r="FA407" s="219"/>
      <c r="FB407" s="219"/>
      <c r="FC407" s="219"/>
      <c r="FD407" s="219"/>
      <c r="FE407" s="219"/>
      <c r="FF407" s="219"/>
      <c r="FG407" s="219"/>
      <c r="FH407" s="219"/>
      <c r="FI407" s="219"/>
      <c r="FJ407" s="219"/>
      <c r="FK407" s="219"/>
      <c r="FL407" s="219"/>
      <c r="FM407" s="219"/>
      <c r="FN407" s="219"/>
      <c r="FO407" s="219"/>
      <c r="FP407" s="219"/>
      <c r="FQ407" s="219"/>
      <c r="FR407" s="219"/>
      <c r="FS407" s="219"/>
      <c r="FT407" s="219"/>
      <c r="FU407" s="219"/>
      <c r="FV407" s="219"/>
      <c r="FW407" s="219"/>
      <c r="FX407" s="219"/>
      <c r="FY407" s="219"/>
      <c r="FZ407" s="219"/>
      <c r="GA407" s="219"/>
      <c r="GB407" s="219"/>
      <c r="GC407" s="219"/>
      <c r="GD407" s="219"/>
      <c r="GE407" s="219"/>
      <c r="GF407" s="219"/>
      <c r="GG407" s="219"/>
      <c r="GH407" s="219"/>
      <c r="GI407" s="219"/>
      <c r="GJ407" s="219"/>
      <c r="GK407" s="219"/>
      <c r="GL407" s="219"/>
      <c r="GM407" s="219"/>
      <c r="GN407" s="219"/>
      <c r="GO407" s="219"/>
      <c r="GP407" s="219"/>
      <c r="GQ407" s="219"/>
      <c r="GR407" s="219"/>
      <c r="GS407" s="219"/>
      <c r="GT407" s="219"/>
      <c r="GU407" s="219"/>
      <c r="GV407" s="219"/>
      <c r="GW407" s="219"/>
      <c r="GX407" s="219"/>
      <c r="GY407" s="219"/>
      <c r="GZ407" s="219"/>
      <c r="HA407" s="219"/>
      <c r="HB407" s="219"/>
      <c r="HC407" s="219"/>
      <c r="HD407" s="219"/>
      <c r="HE407" s="219"/>
      <c r="HF407" s="219"/>
      <c r="HG407" s="219"/>
      <c r="HH407" s="219"/>
      <c r="HI407" s="219"/>
      <c r="HJ407" s="219"/>
      <c r="HK407" s="219"/>
      <c r="HL407" s="219"/>
    </row>
    <row r="408" spans="1:220" s="251" customFormat="1">
      <c r="A408" s="219"/>
      <c r="B408" s="219"/>
      <c r="C408" s="219"/>
      <c r="D408" s="219"/>
      <c r="E408" s="219"/>
      <c r="F408" s="219"/>
      <c r="G408" s="261"/>
      <c r="H408" s="262"/>
      <c r="I408" s="262"/>
      <c r="J408" s="216"/>
      <c r="K408" s="219"/>
      <c r="L408" s="219"/>
      <c r="M408" s="219"/>
      <c r="N408" s="219"/>
      <c r="O408" s="219"/>
      <c r="P408" s="219"/>
      <c r="Q408" s="219"/>
      <c r="R408" s="219"/>
      <c r="S408" s="219"/>
      <c r="T408" s="219"/>
      <c r="U408" s="219"/>
      <c r="V408" s="219"/>
      <c r="W408" s="219"/>
      <c r="X408" s="219"/>
      <c r="Y408" s="219"/>
      <c r="Z408" s="219"/>
      <c r="AA408" s="219"/>
      <c r="AB408" s="219"/>
      <c r="AC408" s="219"/>
      <c r="AD408" s="219"/>
      <c r="AE408" s="219"/>
      <c r="AF408" s="219"/>
      <c r="AG408" s="219"/>
      <c r="AH408" s="219"/>
      <c r="AI408" s="219"/>
      <c r="AJ408" s="219"/>
      <c r="AK408" s="219"/>
      <c r="AL408" s="219"/>
      <c r="AM408" s="219"/>
      <c r="AN408" s="219"/>
      <c r="AO408" s="219"/>
      <c r="AP408" s="219"/>
      <c r="AQ408" s="219"/>
      <c r="AR408" s="219"/>
      <c r="AS408" s="219"/>
      <c r="AT408" s="219"/>
      <c r="AU408" s="219"/>
      <c r="AV408" s="219"/>
      <c r="AW408" s="219"/>
      <c r="AX408" s="219"/>
      <c r="AY408" s="219"/>
      <c r="AZ408" s="219"/>
      <c r="BA408" s="219"/>
      <c r="BB408" s="219"/>
      <c r="BC408" s="219"/>
      <c r="BD408" s="219"/>
      <c r="BE408" s="219"/>
      <c r="BF408" s="219"/>
      <c r="BG408" s="219"/>
      <c r="BH408" s="219"/>
      <c r="BI408" s="219"/>
      <c r="BJ408" s="219"/>
      <c r="BK408" s="219"/>
      <c r="BL408" s="219"/>
      <c r="BM408" s="219"/>
      <c r="BN408" s="219"/>
      <c r="BO408" s="219"/>
      <c r="BP408" s="219"/>
      <c r="BQ408" s="219"/>
      <c r="BR408" s="219"/>
      <c r="BS408" s="219"/>
      <c r="BT408" s="219"/>
      <c r="BU408" s="219"/>
      <c r="BV408" s="219"/>
      <c r="BW408" s="219"/>
      <c r="BX408" s="219"/>
      <c r="BY408" s="219"/>
      <c r="BZ408" s="219"/>
      <c r="CA408" s="219"/>
      <c r="CB408" s="219"/>
      <c r="CC408" s="219"/>
      <c r="CD408" s="219"/>
      <c r="CE408" s="219"/>
      <c r="CF408" s="219"/>
      <c r="CG408" s="219"/>
      <c r="CH408" s="219"/>
      <c r="CI408" s="219"/>
      <c r="CJ408" s="219"/>
      <c r="CK408" s="219"/>
      <c r="CL408" s="219"/>
      <c r="CM408" s="219"/>
      <c r="CN408" s="219"/>
      <c r="CO408" s="219"/>
      <c r="CP408" s="219"/>
      <c r="CQ408" s="219"/>
      <c r="CR408" s="219"/>
      <c r="CS408" s="219"/>
      <c r="CT408" s="219"/>
      <c r="CU408" s="219"/>
      <c r="CV408" s="219"/>
      <c r="CW408" s="219"/>
      <c r="CX408" s="219"/>
      <c r="CY408" s="219"/>
      <c r="CZ408" s="219"/>
      <c r="DA408" s="219"/>
      <c r="DB408" s="219"/>
      <c r="DC408" s="219"/>
      <c r="DD408" s="219"/>
      <c r="DE408" s="219"/>
      <c r="DF408" s="219"/>
      <c r="DG408" s="219"/>
      <c r="DH408" s="219"/>
      <c r="DI408" s="219"/>
      <c r="DJ408" s="219"/>
      <c r="DK408" s="219"/>
      <c r="DL408" s="219"/>
      <c r="DM408" s="219"/>
      <c r="DN408" s="219"/>
      <c r="DO408" s="219"/>
      <c r="DP408" s="219"/>
      <c r="DQ408" s="219"/>
      <c r="DR408" s="219"/>
      <c r="DS408" s="219"/>
      <c r="DT408" s="219"/>
      <c r="DU408" s="219"/>
      <c r="DV408" s="219"/>
      <c r="DW408" s="219"/>
      <c r="DX408" s="219"/>
      <c r="DY408" s="219"/>
      <c r="DZ408" s="219"/>
      <c r="EA408" s="219"/>
      <c r="EB408" s="219"/>
      <c r="EC408" s="219"/>
      <c r="ED408" s="219"/>
      <c r="EE408" s="219"/>
      <c r="EF408" s="219"/>
      <c r="EG408" s="219"/>
      <c r="EH408" s="219"/>
      <c r="EI408" s="219"/>
      <c r="EJ408" s="219"/>
      <c r="EK408" s="219"/>
      <c r="EL408" s="219"/>
      <c r="EM408" s="219"/>
      <c r="EN408" s="219"/>
      <c r="EO408" s="219"/>
      <c r="EP408" s="219"/>
      <c r="EQ408" s="219"/>
      <c r="ER408" s="219"/>
      <c r="ES408" s="219"/>
      <c r="ET408" s="219"/>
      <c r="EU408" s="219"/>
      <c r="EV408" s="219"/>
      <c r="EW408" s="219"/>
      <c r="EX408" s="219"/>
      <c r="EY408" s="219"/>
      <c r="EZ408" s="219"/>
      <c r="FA408" s="219"/>
      <c r="FB408" s="219"/>
      <c r="FC408" s="219"/>
      <c r="FD408" s="219"/>
      <c r="FE408" s="219"/>
      <c r="FF408" s="219"/>
      <c r="FG408" s="219"/>
      <c r="FH408" s="219"/>
      <c r="FI408" s="219"/>
      <c r="FJ408" s="219"/>
      <c r="FK408" s="219"/>
      <c r="FL408" s="219"/>
      <c r="FM408" s="219"/>
      <c r="FN408" s="219"/>
      <c r="FO408" s="219"/>
      <c r="FP408" s="219"/>
      <c r="FQ408" s="219"/>
      <c r="FR408" s="219"/>
      <c r="FS408" s="219"/>
      <c r="FT408" s="219"/>
      <c r="FU408" s="219"/>
      <c r="FV408" s="219"/>
      <c r="FW408" s="219"/>
      <c r="FX408" s="219"/>
      <c r="FY408" s="219"/>
      <c r="FZ408" s="219"/>
      <c r="GA408" s="219"/>
      <c r="GB408" s="219"/>
      <c r="GC408" s="219"/>
      <c r="GD408" s="219"/>
      <c r="GE408" s="219"/>
      <c r="GF408" s="219"/>
      <c r="GG408" s="219"/>
      <c r="GH408" s="219"/>
      <c r="GI408" s="219"/>
      <c r="GJ408" s="219"/>
      <c r="GK408" s="219"/>
      <c r="GL408" s="219"/>
      <c r="GM408" s="219"/>
      <c r="GN408" s="219"/>
      <c r="GO408" s="219"/>
      <c r="GP408" s="219"/>
      <c r="GQ408" s="219"/>
      <c r="GR408" s="219"/>
      <c r="GS408" s="219"/>
      <c r="GT408" s="219"/>
      <c r="GU408" s="219"/>
      <c r="GV408" s="219"/>
      <c r="GW408" s="219"/>
      <c r="GX408" s="219"/>
      <c r="GY408" s="219"/>
      <c r="GZ408" s="219"/>
      <c r="HA408" s="219"/>
      <c r="HB408" s="219"/>
      <c r="HC408" s="219"/>
      <c r="HD408" s="219"/>
      <c r="HE408" s="219"/>
      <c r="HF408" s="219"/>
      <c r="HG408" s="219"/>
      <c r="HH408" s="219"/>
      <c r="HI408" s="219"/>
      <c r="HJ408" s="219"/>
      <c r="HK408" s="219"/>
      <c r="HL408" s="219"/>
    </row>
    <row r="409" spans="1:220" s="251" customFormat="1">
      <c r="A409" s="219"/>
      <c r="B409" s="219"/>
      <c r="C409" s="219"/>
      <c r="D409" s="219"/>
      <c r="E409" s="219"/>
      <c r="F409" s="219"/>
      <c r="G409" s="261"/>
      <c r="H409" s="262"/>
      <c r="I409" s="262"/>
      <c r="J409" s="216"/>
      <c r="K409" s="219"/>
      <c r="L409" s="219"/>
      <c r="M409" s="219"/>
      <c r="N409" s="219"/>
      <c r="O409" s="219"/>
      <c r="P409" s="219"/>
      <c r="Q409" s="219"/>
      <c r="R409" s="219"/>
      <c r="S409" s="219"/>
      <c r="T409" s="219"/>
      <c r="U409" s="219"/>
      <c r="V409" s="219"/>
      <c r="W409" s="219"/>
      <c r="X409" s="219"/>
      <c r="Y409" s="219"/>
      <c r="Z409" s="219"/>
      <c r="AA409" s="219"/>
      <c r="AB409" s="219"/>
      <c r="AC409" s="219"/>
      <c r="AD409" s="219"/>
      <c r="AE409" s="219"/>
      <c r="AF409" s="219"/>
      <c r="AG409" s="219"/>
      <c r="AH409" s="219"/>
      <c r="AI409" s="219"/>
      <c r="AJ409" s="219"/>
      <c r="AK409" s="219"/>
      <c r="AL409" s="219"/>
      <c r="AM409" s="219"/>
      <c r="AN409" s="219"/>
      <c r="AO409" s="219"/>
      <c r="AP409" s="219"/>
      <c r="AQ409" s="219"/>
      <c r="AR409" s="219"/>
      <c r="AS409" s="219"/>
      <c r="AT409" s="219"/>
      <c r="AU409" s="219"/>
      <c r="AV409" s="219"/>
      <c r="AW409" s="219"/>
      <c r="AX409" s="219"/>
      <c r="AY409" s="219"/>
      <c r="AZ409" s="219"/>
      <c r="BA409" s="219"/>
      <c r="BB409" s="219"/>
      <c r="BC409" s="219"/>
      <c r="BD409" s="219"/>
      <c r="BE409" s="219"/>
      <c r="BF409" s="219"/>
      <c r="BG409" s="219"/>
      <c r="BH409" s="219"/>
      <c r="BI409" s="219"/>
      <c r="BJ409" s="219"/>
      <c r="BK409" s="219"/>
      <c r="BL409" s="219"/>
      <c r="BM409" s="219"/>
      <c r="BN409" s="219"/>
      <c r="BO409" s="219"/>
      <c r="BP409" s="219"/>
      <c r="BQ409" s="219"/>
      <c r="BR409" s="219"/>
      <c r="BS409" s="219"/>
      <c r="BT409" s="219"/>
      <c r="BU409" s="219"/>
      <c r="BV409" s="219"/>
      <c r="BW409" s="219"/>
      <c r="BX409" s="219"/>
      <c r="BY409" s="219"/>
      <c r="BZ409" s="219"/>
      <c r="CA409" s="219"/>
      <c r="CB409" s="219"/>
      <c r="CC409" s="219"/>
      <c r="CD409" s="219"/>
      <c r="CE409" s="219"/>
      <c r="CF409" s="219"/>
      <c r="CG409" s="219"/>
      <c r="CH409" s="219"/>
      <c r="CI409" s="219"/>
      <c r="CJ409" s="219"/>
      <c r="CK409" s="219"/>
      <c r="CL409" s="219"/>
      <c r="CM409" s="219"/>
      <c r="CN409" s="219"/>
      <c r="CO409" s="219"/>
      <c r="CP409" s="219"/>
      <c r="CQ409" s="219"/>
      <c r="CR409" s="219"/>
      <c r="CS409" s="219"/>
      <c r="CT409" s="219"/>
      <c r="CU409" s="219"/>
      <c r="CV409" s="219"/>
      <c r="CW409" s="219"/>
      <c r="CX409" s="219"/>
      <c r="CY409" s="219"/>
      <c r="CZ409" s="219"/>
      <c r="DA409" s="219"/>
      <c r="DB409" s="219"/>
      <c r="DC409" s="219"/>
      <c r="DD409" s="219"/>
      <c r="DE409" s="219"/>
      <c r="DF409" s="219"/>
      <c r="DG409" s="219"/>
      <c r="DH409" s="219"/>
      <c r="DI409" s="219"/>
      <c r="DJ409" s="219"/>
      <c r="DK409" s="219"/>
      <c r="DL409" s="219"/>
      <c r="DM409" s="219"/>
      <c r="DN409" s="219"/>
      <c r="DO409" s="219"/>
      <c r="DP409" s="219"/>
      <c r="DQ409" s="219"/>
      <c r="DR409" s="219"/>
      <c r="DS409" s="219"/>
      <c r="DT409" s="219"/>
      <c r="DU409" s="219"/>
      <c r="DV409" s="219"/>
      <c r="DW409" s="219"/>
      <c r="DX409" s="219"/>
      <c r="DY409" s="219"/>
      <c r="DZ409" s="219"/>
      <c r="EA409" s="219"/>
      <c r="EB409" s="219"/>
      <c r="EC409" s="219"/>
      <c r="ED409" s="219"/>
      <c r="EE409" s="219"/>
      <c r="EF409" s="219"/>
      <c r="EG409" s="219"/>
      <c r="EH409" s="219"/>
      <c r="EI409" s="219"/>
      <c r="EJ409" s="219"/>
      <c r="EK409" s="219"/>
      <c r="EL409" s="219"/>
      <c r="EM409" s="219"/>
      <c r="EN409" s="219"/>
      <c r="EO409" s="219"/>
      <c r="EP409" s="219"/>
      <c r="EQ409" s="219"/>
      <c r="ER409" s="219"/>
      <c r="ES409" s="219"/>
      <c r="ET409" s="219"/>
      <c r="EU409" s="219"/>
      <c r="EV409" s="219"/>
      <c r="EW409" s="219"/>
      <c r="EX409" s="219"/>
      <c r="EY409" s="219"/>
      <c r="EZ409" s="219"/>
      <c r="FA409" s="219"/>
      <c r="FB409" s="219"/>
      <c r="FC409" s="219"/>
      <c r="FD409" s="219"/>
      <c r="FE409" s="219"/>
      <c r="FF409" s="219"/>
      <c r="FG409" s="219"/>
      <c r="FH409" s="219"/>
      <c r="FI409" s="219"/>
      <c r="FJ409" s="219"/>
      <c r="FK409" s="219"/>
      <c r="FL409" s="219"/>
      <c r="FM409" s="219"/>
      <c r="FN409" s="219"/>
      <c r="FO409" s="219"/>
      <c r="FP409" s="219"/>
      <c r="FQ409" s="219"/>
      <c r="FR409" s="219"/>
      <c r="FS409" s="219"/>
      <c r="FT409" s="219"/>
      <c r="FU409" s="219"/>
      <c r="FV409" s="219"/>
      <c r="FW409" s="219"/>
      <c r="FX409" s="219"/>
      <c r="FY409" s="219"/>
      <c r="FZ409" s="219"/>
      <c r="GA409" s="219"/>
      <c r="GB409" s="219"/>
      <c r="GC409" s="219"/>
      <c r="GD409" s="219"/>
      <c r="GE409" s="219"/>
      <c r="GF409" s="219"/>
      <c r="GG409" s="219"/>
      <c r="GH409" s="219"/>
      <c r="GI409" s="219"/>
      <c r="GJ409" s="219"/>
      <c r="GK409" s="219"/>
      <c r="GL409" s="219"/>
      <c r="GM409" s="219"/>
      <c r="GN409" s="219"/>
      <c r="GO409" s="219"/>
      <c r="GP409" s="219"/>
      <c r="GQ409" s="219"/>
      <c r="GR409" s="219"/>
      <c r="GS409" s="219"/>
      <c r="GT409" s="219"/>
      <c r="GU409" s="219"/>
      <c r="GV409" s="219"/>
      <c r="GW409" s="219"/>
      <c r="GX409" s="219"/>
      <c r="GY409" s="219"/>
      <c r="GZ409" s="219"/>
      <c r="HA409" s="219"/>
      <c r="HB409" s="219"/>
      <c r="HC409" s="219"/>
      <c r="HD409" s="219"/>
      <c r="HE409" s="219"/>
      <c r="HF409" s="219"/>
      <c r="HG409" s="219"/>
      <c r="HH409" s="219"/>
      <c r="HI409" s="219"/>
      <c r="HJ409" s="219"/>
      <c r="HK409" s="219"/>
      <c r="HL409" s="219"/>
    </row>
    <row r="410" spans="1:220" s="251" customFormat="1">
      <c r="A410" s="219"/>
      <c r="B410" s="219"/>
      <c r="C410" s="219"/>
      <c r="D410" s="219"/>
      <c r="E410" s="219"/>
      <c r="F410" s="219"/>
      <c r="G410" s="261"/>
      <c r="H410" s="262"/>
      <c r="I410" s="262"/>
      <c r="J410" s="216"/>
      <c r="K410" s="219"/>
      <c r="L410" s="219"/>
      <c r="M410" s="219"/>
      <c r="N410" s="219"/>
      <c r="O410" s="219"/>
      <c r="P410" s="219"/>
      <c r="Q410" s="219"/>
      <c r="R410" s="219"/>
      <c r="S410" s="219"/>
      <c r="T410" s="219"/>
      <c r="U410" s="219"/>
      <c r="V410" s="219"/>
      <c r="W410" s="219"/>
      <c r="X410" s="219"/>
      <c r="Y410" s="219"/>
      <c r="Z410" s="219"/>
      <c r="AA410" s="219"/>
      <c r="AB410" s="219"/>
      <c r="AC410" s="219"/>
      <c r="AD410" s="219"/>
      <c r="AE410" s="219"/>
      <c r="AF410" s="219"/>
      <c r="AG410" s="219"/>
      <c r="AH410" s="219"/>
      <c r="AI410" s="219"/>
      <c r="AJ410" s="219"/>
      <c r="AK410" s="219"/>
      <c r="AL410" s="219"/>
      <c r="AM410" s="219"/>
      <c r="AN410" s="219"/>
      <c r="AO410" s="219"/>
      <c r="AP410" s="219"/>
      <c r="AQ410" s="219"/>
      <c r="AR410" s="219"/>
      <c r="AS410" s="219"/>
      <c r="AT410" s="219"/>
      <c r="AU410" s="219"/>
      <c r="AV410" s="219"/>
      <c r="AW410" s="219"/>
      <c r="AX410" s="219"/>
      <c r="AY410" s="219"/>
      <c r="AZ410" s="219"/>
      <c r="BA410" s="219"/>
      <c r="BB410" s="219"/>
      <c r="BC410" s="219"/>
      <c r="BD410" s="219"/>
      <c r="BE410" s="219"/>
      <c r="BF410" s="219"/>
      <c r="BG410" s="219"/>
      <c r="BH410" s="219"/>
      <c r="BI410" s="219"/>
      <c r="BJ410" s="219"/>
      <c r="BK410" s="219"/>
      <c r="BL410" s="219"/>
      <c r="BM410" s="219"/>
      <c r="BN410" s="219"/>
      <c r="BO410" s="219"/>
      <c r="BP410" s="219"/>
      <c r="BQ410" s="219"/>
      <c r="BR410" s="219"/>
      <c r="BS410" s="219"/>
      <c r="BT410" s="219"/>
      <c r="BU410" s="219"/>
      <c r="BV410" s="219"/>
      <c r="BW410" s="219"/>
      <c r="BX410" s="219"/>
      <c r="BY410" s="219"/>
      <c r="BZ410" s="219"/>
      <c r="CA410" s="219"/>
      <c r="CB410" s="219"/>
      <c r="CC410" s="219"/>
      <c r="CD410" s="219"/>
      <c r="CE410" s="219"/>
      <c r="CF410" s="219"/>
      <c r="CG410" s="219"/>
      <c r="CH410" s="219"/>
      <c r="CI410" s="219"/>
      <c r="CJ410" s="219"/>
      <c r="CK410" s="219"/>
      <c r="CL410" s="219"/>
      <c r="CM410" s="219"/>
      <c r="CN410" s="219"/>
      <c r="CO410" s="219"/>
      <c r="CP410" s="219"/>
      <c r="CQ410" s="219"/>
      <c r="CR410" s="219"/>
      <c r="CS410" s="219"/>
      <c r="CT410" s="219"/>
      <c r="CU410" s="219"/>
      <c r="CV410" s="219"/>
      <c r="CW410" s="219"/>
      <c r="CX410" s="219"/>
      <c r="CY410" s="219"/>
      <c r="CZ410" s="219"/>
      <c r="DA410" s="219"/>
      <c r="DB410" s="219"/>
      <c r="DC410" s="219"/>
      <c r="DD410" s="219"/>
      <c r="DE410" s="219"/>
      <c r="DF410" s="219"/>
      <c r="DG410" s="219"/>
      <c r="DH410" s="219"/>
      <c r="DI410" s="219"/>
      <c r="DJ410" s="219"/>
      <c r="DK410" s="219"/>
      <c r="DL410" s="219"/>
      <c r="DM410" s="219"/>
      <c r="DN410" s="219"/>
      <c r="DO410" s="219"/>
      <c r="DP410" s="219"/>
      <c r="DQ410" s="219"/>
      <c r="DR410" s="219"/>
      <c r="DS410" s="219"/>
      <c r="DT410" s="219"/>
      <c r="DU410" s="219"/>
      <c r="DV410" s="219"/>
      <c r="DW410" s="219"/>
      <c r="DX410" s="219"/>
      <c r="DY410" s="219"/>
      <c r="DZ410" s="219"/>
      <c r="EA410" s="219"/>
      <c r="EB410" s="219"/>
      <c r="EC410" s="219"/>
      <c r="ED410" s="219"/>
      <c r="EE410" s="219"/>
      <c r="EF410" s="219"/>
      <c r="EG410" s="219"/>
      <c r="EH410" s="219"/>
      <c r="EI410" s="219"/>
      <c r="EJ410" s="219"/>
      <c r="EK410" s="219"/>
      <c r="EL410" s="219"/>
      <c r="EM410" s="219"/>
      <c r="EN410" s="219"/>
      <c r="EO410" s="219"/>
      <c r="EP410" s="219"/>
      <c r="EQ410" s="219"/>
      <c r="ER410" s="219"/>
      <c r="ES410" s="219"/>
      <c r="ET410" s="219"/>
      <c r="EU410" s="219"/>
      <c r="EV410" s="219"/>
      <c r="EW410" s="219"/>
      <c r="EX410" s="219"/>
      <c r="EY410" s="219"/>
      <c r="EZ410" s="219"/>
      <c r="FA410" s="219"/>
      <c r="FB410" s="219"/>
      <c r="FC410" s="219"/>
      <c r="FD410" s="219"/>
      <c r="FE410" s="219"/>
      <c r="FF410" s="219"/>
      <c r="FG410" s="219"/>
      <c r="FH410" s="219"/>
      <c r="FI410" s="219"/>
      <c r="FJ410" s="219"/>
      <c r="FK410" s="219"/>
      <c r="FL410" s="219"/>
      <c r="FM410" s="219"/>
      <c r="FN410" s="219"/>
      <c r="FO410" s="219"/>
      <c r="FP410" s="219"/>
      <c r="FQ410" s="219"/>
      <c r="FR410" s="219"/>
      <c r="FS410" s="219"/>
      <c r="FT410" s="219"/>
      <c r="FU410" s="219"/>
      <c r="FV410" s="219"/>
      <c r="FW410" s="219"/>
      <c r="FX410" s="219"/>
      <c r="FY410" s="219"/>
      <c r="FZ410" s="219"/>
      <c r="GA410" s="219"/>
      <c r="GB410" s="219"/>
      <c r="GC410" s="219"/>
      <c r="GD410" s="219"/>
      <c r="GE410" s="219"/>
      <c r="GF410" s="219"/>
      <c r="GG410" s="219"/>
      <c r="GH410" s="219"/>
      <c r="GI410" s="219"/>
      <c r="GJ410" s="219"/>
      <c r="GK410" s="219"/>
      <c r="GL410" s="219"/>
      <c r="GM410" s="219"/>
      <c r="GN410" s="219"/>
      <c r="GO410" s="219"/>
      <c r="GP410" s="219"/>
      <c r="GQ410" s="219"/>
      <c r="GR410" s="219"/>
      <c r="GS410" s="219"/>
      <c r="GT410" s="219"/>
      <c r="GU410" s="219"/>
      <c r="GV410" s="219"/>
      <c r="GW410" s="219"/>
      <c r="GX410" s="219"/>
      <c r="GY410" s="219"/>
      <c r="GZ410" s="219"/>
      <c r="HA410" s="219"/>
      <c r="HB410" s="219"/>
      <c r="HC410" s="219"/>
      <c r="HD410" s="219"/>
      <c r="HE410" s="219"/>
      <c r="HF410" s="219"/>
      <c r="HG410" s="219"/>
      <c r="HH410" s="219"/>
      <c r="HI410" s="219"/>
      <c r="HJ410" s="219"/>
      <c r="HK410" s="219"/>
      <c r="HL410" s="219"/>
    </row>
    <row r="411" spans="1:220" s="251" customFormat="1">
      <c r="A411" s="219"/>
      <c r="B411" s="219"/>
      <c r="C411" s="219"/>
      <c r="D411" s="219"/>
      <c r="E411" s="219"/>
      <c r="F411" s="219"/>
      <c r="G411" s="261"/>
      <c r="H411" s="262"/>
      <c r="I411" s="262"/>
      <c r="J411" s="216"/>
      <c r="K411" s="219"/>
      <c r="L411" s="219"/>
      <c r="M411" s="219"/>
      <c r="N411" s="219"/>
      <c r="O411" s="219"/>
      <c r="P411" s="219"/>
      <c r="Q411" s="219"/>
      <c r="R411" s="219"/>
      <c r="S411" s="219"/>
      <c r="T411" s="219"/>
      <c r="U411" s="219"/>
      <c r="V411" s="219"/>
      <c r="W411" s="219"/>
      <c r="X411" s="219"/>
      <c r="Y411" s="219"/>
      <c r="Z411" s="219"/>
      <c r="AA411" s="219"/>
      <c r="AB411" s="219"/>
      <c r="AC411" s="219"/>
      <c r="AD411" s="219"/>
      <c r="AE411" s="219"/>
      <c r="AF411" s="219"/>
      <c r="AG411" s="219"/>
      <c r="AH411" s="219"/>
      <c r="AI411" s="219"/>
      <c r="AJ411" s="219"/>
      <c r="AK411" s="219"/>
      <c r="AL411" s="219"/>
      <c r="AM411" s="219"/>
      <c r="AN411" s="219"/>
      <c r="AO411" s="219"/>
      <c r="AP411" s="219"/>
      <c r="AQ411" s="219"/>
      <c r="AR411" s="219"/>
      <c r="AS411" s="219"/>
      <c r="AT411" s="219"/>
      <c r="AU411" s="219"/>
      <c r="AV411" s="219"/>
      <c r="AW411" s="219"/>
      <c r="AX411" s="219"/>
      <c r="AY411" s="219"/>
      <c r="AZ411" s="219"/>
      <c r="BA411" s="219"/>
      <c r="BB411" s="219"/>
      <c r="BC411" s="219"/>
      <c r="BD411" s="219"/>
      <c r="BE411" s="219"/>
      <c r="BF411" s="219"/>
      <c r="BG411" s="219"/>
      <c r="BH411" s="219"/>
      <c r="BI411" s="219"/>
      <c r="BJ411" s="219"/>
      <c r="BK411" s="219"/>
      <c r="BL411" s="219"/>
      <c r="BM411" s="219"/>
      <c r="BN411" s="219"/>
      <c r="BO411" s="219"/>
      <c r="BP411" s="219"/>
      <c r="BQ411" s="219"/>
      <c r="BR411" s="219"/>
      <c r="BS411" s="219"/>
      <c r="BT411" s="219"/>
      <c r="BU411" s="219"/>
      <c r="BV411" s="219"/>
      <c r="BW411" s="219"/>
      <c r="BX411" s="219"/>
      <c r="BY411" s="219"/>
      <c r="BZ411" s="219"/>
      <c r="CA411" s="219"/>
      <c r="CB411" s="219"/>
      <c r="CC411" s="219"/>
      <c r="CD411" s="219"/>
      <c r="CE411" s="219"/>
      <c r="CF411" s="219"/>
      <c r="CG411" s="219"/>
      <c r="CH411" s="219"/>
      <c r="CI411" s="219"/>
      <c r="CJ411" s="219"/>
      <c r="CK411" s="219"/>
      <c r="CL411" s="219"/>
      <c r="CM411" s="219"/>
      <c r="CN411" s="219"/>
      <c r="CO411" s="219"/>
      <c r="CP411" s="219"/>
      <c r="CQ411" s="219"/>
      <c r="CR411" s="219"/>
      <c r="CS411" s="219"/>
      <c r="CT411" s="219"/>
      <c r="CU411" s="219"/>
      <c r="CV411" s="219"/>
      <c r="CW411" s="219"/>
      <c r="CX411" s="219"/>
      <c r="CY411" s="219"/>
      <c r="CZ411" s="219"/>
      <c r="DA411" s="219"/>
      <c r="DB411" s="219"/>
      <c r="DC411" s="219"/>
      <c r="DD411" s="219"/>
      <c r="DE411" s="219"/>
      <c r="DF411" s="219"/>
      <c r="DG411" s="219"/>
      <c r="DH411" s="219"/>
      <c r="DI411" s="219"/>
      <c r="DJ411" s="219"/>
      <c r="DK411" s="219"/>
      <c r="DL411" s="219"/>
      <c r="DM411" s="219"/>
      <c r="DN411" s="219"/>
      <c r="DO411" s="219"/>
      <c r="DP411" s="219"/>
      <c r="DQ411" s="219"/>
      <c r="DR411" s="219"/>
      <c r="DS411" s="219"/>
      <c r="DT411" s="219"/>
      <c r="DU411" s="219"/>
      <c r="DV411" s="219"/>
      <c r="DW411" s="219"/>
      <c r="DX411" s="219"/>
      <c r="DY411" s="219"/>
      <c r="DZ411" s="219"/>
      <c r="EA411" s="219"/>
      <c r="EB411" s="219"/>
      <c r="EC411" s="219"/>
      <c r="ED411" s="219"/>
      <c r="EE411" s="219"/>
      <c r="EF411" s="219"/>
      <c r="EG411" s="219"/>
      <c r="EH411" s="219"/>
      <c r="EI411" s="219"/>
      <c r="EJ411" s="219"/>
      <c r="EK411" s="219"/>
      <c r="EL411" s="219"/>
      <c r="EM411" s="219"/>
      <c r="EN411" s="219"/>
      <c r="EO411" s="219"/>
      <c r="EP411" s="219"/>
      <c r="EQ411" s="219"/>
      <c r="ER411" s="219"/>
      <c r="ES411" s="219"/>
      <c r="ET411" s="219"/>
      <c r="EU411" s="219"/>
      <c r="EV411" s="219"/>
      <c r="EW411" s="219"/>
      <c r="EX411" s="219"/>
      <c r="EY411" s="219"/>
      <c r="EZ411" s="219"/>
      <c r="FA411" s="219"/>
      <c r="FB411" s="219"/>
      <c r="FC411" s="219"/>
      <c r="FD411" s="219"/>
      <c r="FE411" s="219"/>
      <c r="FF411" s="219"/>
      <c r="FG411" s="219"/>
      <c r="FH411" s="219"/>
      <c r="FI411" s="219"/>
      <c r="FJ411" s="219"/>
      <c r="FK411" s="219"/>
      <c r="FL411" s="219"/>
      <c r="FM411" s="219"/>
      <c r="FN411" s="219"/>
      <c r="FO411" s="219"/>
      <c r="FP411" s="219"/>
      <c r="FQ411" s="219"/>
      <c r="FR411" s="219"/>
      <c r="FS411" s="219"/>
      <c r="FT411" s="219"/>
      <c r="FU411" s="219"/>
      <c r="FV411" s="219"/>
      <c r="FW411" s="219"/>
      <c r="FX411" s="219"/>
      <c r="FY411" s="219"/>
      <c r="FZ411" s="219"/>
      <c r="GA411" s="219"/>
      <c r="GB411" s="219"/>
      <c r="GC411" s="219"/>
      <c r="GD411" s="219"/>
      <c r="GE411" s="219"/>
      <c r="GF411" s="219"/>
      <c r="GG411" s="219"/>
      <c r="GH411" s="219"/>
      <c r="GI411" s="219"/>
      <c r="GJ411" s="219"/>
      <c r="GK411" s="219"/>
      <c r="GL411" s="219"/>
      <c r="GM411" s="219"/>
      <c r="GN411" s="219"/>
      <c r="GO411" s="219"/>
      <c r="GP411" s="219"/>
      <c r="GQ411" s="219"/>
      <c r="GR411" s="219"/>
      <c r="GS411" s="219"/>
      <c r="GT411" s="219"/>
      <c r="GU411" s="219"/>
      <c r="GV411" s="219"/>
      <c r="GW411" s="219"/>
      <c r="GX411" s="219"/>
      <c r="GY411" s="219"/>
      <c r="GZ411" s="219"/>
      <c r="HA411" s="219"/>
      <c r="HB411" s="219"/>
      <c r="HC411" s="219"/>
      <c r="HD411" s="219"/>
      <c r="HE411" s="219"/>
      <c r="HF411" s="219"/>
      <c r="HG411" s="219"/>
      <c r="HH411" s="219"/>
      <c r="HI411" s="219"/>
      <c r="HJ411" s="219"/>
      <c r="HK411" s="219"/>
      <c r="HL411" s="219"/>
    </row>
    <row r="412" spans="1:220" s="251" customFormat="1">
      <c r="A412" s="219"/>
      <c r="B412" s="219"/>
      <c r="C412" s="219"/>
      <c r="D412" s="219"/>
      <c r="E412" s="219"/>
      <c r="F412" s="219"/>
      <c r="G412" s="261"/>
      <c r="H412" s="262"/>
      <c r="I412" s="262"/>
      <c r="J412" s="216"/>
      <c r="K412" s="219"/>
      <c r="L412" s="219"/>
      <c r="M412" s="219"/>
      <c r="N412" s="219"/>
      <c r="O412" s="219"/>
      <c r="P412" s="219"/>
      <c r="Q412" s="219"/>
      <c r="R412" s="219"/>
      <c r="S412" s="219"/>
      <c r="T412" s="219"/>
      <c r="U412" s="219"/>
      <c r="V412" s="219"/>
      <c r="W412" s="219"/>
      <c r="X412" s="219"/>
      <c r="Y412" s="219"/>
      <c r="Z412" s="219"/>
      <c r="AA412" s="219"/>
      <c r="AB412" s="219"/>
      <c r="AC412" s="219"/>
      <c r="AD412" s="219"/>
      <c r="AE412" s="219"/>
      <c r="AF412" s="219"/>
      <c r="AG412" s="219"/>
      <c r="AH412" s="219"/>
      <c r="AI412" s="219"/>
      <c r="AJ412" s="219"/>
      <c r="AK412" s="219"/>
      <c r="AL412" s="219"/>
      <c r="AM412" s="219"/>
      <c r="AN412" s="219"/>
      <c r="AO412" s="219"/>
      <c r="AP412" s="219"/>
      <c r="AQ412" s="219"/>
      <c r="AR412" s="219"/>
      <c r="AS412" s="219"/>
      <c r="AT412" s="219"/>
      <c r="AU412" s="219"/>
      <c r="AV412" s="219"/>
      <c r="AW412" s="219"/>
      <c r="AX412" s="219"/>
      <c r="AY412" s="219"/>
      <c r="AZ412" s="219"/>
      <c r="BA412" s="219"/>
      <c r="BB412" s="219"/>
      <c r="BC412" s="219"/>
      <c r="BD412" s="219"/>
      <c r="BE412" s="219"/>
      <c r="BF412" s="219"/>
      <c r="BG412" s="219"/>
      <c r="BH412" s="219"/>
      <c r="BI412" s="219"/>
      <c r="BJ412" s="219"/>
      <c r="BK412" s="219"/>
      <c r="BL412" s="219"/>
      <c r="BM412" s="219"/>
      <c r="BN412" s="219"/>
      <c r="BO412" s="219"/>
      <c r="BP412" s="219"/>
      <c r="BQ412" s="219"/>
      <c r="BR412" s="219"/>
      <c r="BS412" s="219"/>
      <c r="BT412" s="219"/>
      <c r="BU412" s="219"/>
      <c r="BV412" s="219"/>
      <c r="BW412" s="219"/>
      <c r="BX412" s="219"/>
      <c r="BY412" s="219"/>
      <c r="BZ412" s="219"/>
      <c r="CA412" s="219"/>
      <c r="CB412" s="219"/>
      <c r="CC412" s="219"/>
      <c r="CD412" s="219"/>
      <c r="CE412" s="219"/>
      <c r="CF412" s="219"/>
      <c r="CG412" s="219"/>
      <c r="CH412" s="219"/>
      <c r="CI412" s="219"/>
      <c r="CJ412" s="219"/>
      <c r="CK412" s="219"/>
      <c r="CL412" s="219"/>
      <c r="CM412" s="219"/>
      <c r="CN412" s="219"/>
      <c r="CO412" s="219"/>
      <c r="CP412" s="219"/>
      <c r="CQ412" s="219"/>
      <c r="CR412" s="219"/>
      <c r="CS412" s="219"/>
      <c r="CT412" s="219"/>
      <c r="CU412" s="219"/>
      <c r="CV412" s="219"/>
      <c r="CW412" s="219"/>
      <c r="CX412" s="219"/>
      <c r="CY412" s="219"/>
      <c r="CZ412" s="219"/>
      <c r="DA412" s="219"/>
      <c r="DB412" s="219"/>
      <c r="DC412" s="219"/>
      <c r="DD412" s="219"/>
      <c r="DE412" s="219"/>
      <c r="DF412" s="219"/>
      <c r="DG412" s="219"/>
      <c r="DH412" s="219"/>
      <c r="DI412" s="219"/>
      <c r="DJ412" s="219"/>
      <c r="DK412" s="219"/>
      <c r="DL412" s="219"/>
      <c r="DM412" s="219"/>
      <c r="DN412" s="219"/>
      <c r="DO412" s="219"/>
      <c r="DP412" s="219"/>
      <c r="DQ412" s="219"/>
      <c r="DR412" s="219"/>
      <c r="DS412" s="219"/>
      <c r="DT412" s="219"/>
      <c r="DU412" s="219"/>
      <c r="DV412" s="219"/>
      <c r="DW412" s="219"/>
      <c r="DX412" s="219"/>
      <c r="DY412" s="219"/>
      <c r="DZ412" s="219"/>
      <c r="EA412" s="219"/>
      <c r="EB412" s="219"/>
      <c r="EC412" s="219"/>
      <c r="ED412" s="219"/>
      <c r="EE412" s="219"/>
      <c r="EF412" s="219"/>
      <c r="EG412" s="219"/>
      <c r="EH412" s="219"/>
      <c r="EI412" s="219"/>
      <c r="EJ412" s="219"/>
      <c r="EK412" s="219"/>
      <c r="EL412" s="219"/>
      <c r="EM412" s="219"/>
      <c r="EN412" s="219"/>
      <c r="EO412" s="219"/>
      <c r="EP412" s="219"/>
      <c r="EQ412" s="219"/>
      <c r="ER412" s="219"/>
      <c r="ES412" s="219"/>
      <c r="ET412" s="219"/>
      <c r="EU412" s="219"/>
      <c r="EV412" s="219"/>
      <c r="EW412" s="219"/>
      <c r="EX412" s="219"/>
      <c r="EY412" s="219"/>
      <c r="EZ412" s="219"/>
      <c r="FA412" s="219"/>
      <c r="FB412" s="219"/>
      <c r="FC412" s="219"/>
      <c r="FD412" s="219"/>
      <c r="FE412" s="219"/>
      <c r="FF412" s="219"/>
      <c r="FG412" s="219"/>
      <c r="FH412" s="219"/>
      <c r="FI412" s="219"/>
      <c r="FJ412" s="219"/>
      <c r="FK412" s="219"/>
      <c r="FL412" s="219"/>
      <c r="FM412" s="219"/>
      <c r="FN412" s="219"/>
      <c r="FO412" s="219"/>
      <c r="FP412" s="219"/>
      <c r="FQ412" s="219"/>
      <c r="FR412" s="219"/>
      <c r="FS412" s="219"/>
      <c r="FT412" s="219"/>
      <c r="FU412" s="219"/>
      <c r="FV412" s="219"/>
      <c r="FW412" s="219"/>
      <c r="FX412" s="219"/>
      <c r="FY412" s="219"/>
      <c r="FZ412" s="219"/>
      <c r="GA412" s="219"/>
      <c r="GB412" s="219"/>
      <c r="GC412" s="219"/>
      <c r="GD412" s="219"/>
      <c r="GE412" s="219"/>
      <c r="GF412" s="219"/>
      <c r="GG412" s="219"/>
      <c r="GH412" s="219"/>
      <c r="GI412" s="219"/>
      <c r="GJ412" s="219"/>
      <c r="GK412" s="219"/>
      <c r="GL412" s="219"/>
      <c r="GM412" s="219"/>
      <c r="GN412" s="219"/>
      <c r="GO412" s="219"/>
      <c r="GP412" s="219"/>
      <c r="GQ412" s="219"/>
      <c r="GR412" s="219"/>
      <c r="GS412" s="219"/>
      <c r="GT412" s="219"/>
      <c r="GU412" s="219"/>
      <c r="GV412" s="219"/>
      <c r="GW412" s="219"/>
      <c r="GX412" s="219"/>
      <c r="GY412" s="219"/>
      <c r="GZ412" s="219"/>
      <c r="HA412" s="219"/>
      <c r="HB412" s="219"/>
      <c r="HC412" s="219"/>
      <c r="HD412" s="219"/>
      <c r="HE412" s="219"/>
      <c r="HF412" s="219"/>
      <c r="HG412" s="219"/>
      <c r="HH412" s="219"/>
      <c r="HI412" s="219"/>
      <c r="HJ412" s="219"/>
      <c r="HK412" s="219"/>
      <c r="HL412" s="219"/>
    </row>
    <row r="413" spans="1:220" s="251" customFormat="1">
      <c r="A413" s="219"/>
      <c r="B413" s="219"/>
      <c r="C413" s="219"/>
      <c r="D413" s="219"/>
      <c r="E413" s="219"/>
      <c r="F413" s="219"/>
      <c r="G413" s="261"/>
      <c r="H413" s="262"/>
      <c r="I413" s="262"/>
      <c r="J413" s="216"/>
      <c r="K413" s="219"/>
      <c r="L413" s="219"/>
      <c r="M413" s="219"/>
      <c r="N413" s="219"/>
      <c r="O413" s="219"/>
      <c r="P413" s="219"/>
      <c r="Q413" s="219"/>
      <c r="R413" s="219"/>
      <c r="S413" s="219"/>
      <c r="T413" s="219"/>
      <c r="U413" s="219"/>
      <c r="V413" s="219"/>
      <c r="W413" s="219"/>
      <c r="X413" s="219"/>
      <c r="Y413" s="219"/>
      <c r="Z413" s="219"/>
      <c r="AA413" s="219"/>
      <c r="AB413" s="219"/>
      <c r="AC413" s="219"/>
      <c r="AD413" s="219"/>
      <c r="AE413" s="219"/>
      <c r="AF413" s="219"/>
      <c r="AG413" s="219"/>
      <c r="AH413" s="219"/>
      <c r="AI413" s="219"/>
      <c r="AJ413" s="219"/>
      <c r="AK413" s="219"/>
      <c r="AL413" s="219"/>
      <c r="AM413" s="219"/>
      <c r="AN413" s="219"/>
      <c r="AO413" s="219"/>
      <c r="AP413" s="219"/>
      <c r="AQ413" s="219"/>
      <c r="AR413" s="219"/>
      <c r="AS413" s="219"/>
      <c r="AT413" s="219"/>
      <c r="AU413" s="219"/>
      <c r="AV413" s="219"/>
      <c r="AW413" s="219"/>
      <c r="AX413" s="219"/>
      <c r="AY413" s="219"/>
      <c r="AZ413" s="219"/>
      <c r="BA413" s="219"/>
      <c r="BB413" s="219"/>
      <c r="BC413" s="219"/>
      <c r="BD413" s="219"/>
      <c r="BE413" s="219"/>
      <c r="BF413" s="219"/>
      <c r="BG413" s="219"/>
      <c r="BH413" s="219"/>
      <c r="BI413" s="219"/>
      <c r="BJ413" s="219"/>
      <c r="BK413" s="219"/>
      <c r="BL413" s="219"/>
      <c r="BM413" s="219"/>
      <c r="BN413" s="219"/>
      <c r="BO413" s="219"/>
      <c r="BP413" s="219"/>
      <c r="BQ413" s="219"/>
      <c r="BR413" s="219"/>
      <c r="BS413" s="219"/>
      <c r="BT413" s="219"/>
      <c r="BU413" s="219"/>
      <c r="BV413" s="219"/>
      <c r="BW413" s="219"/>
      <c r="BX413" s="219"/>
      <c r="BY413" s="219"/>
      <c r="BZ413" s="219"/>
      <c r="CA413" s="219"/>
      <c r="CB413" s="219"/>
      <c r="CC413" s="219"/>
      <c r="CD413" s="219"/>
      <c r="CE413" s="219"/>
      <c r="CF413" s="219"/>
      <c r="CG413" s="219"/>
      <c r="CH413" s="219"/>
      <c r="CI413" s="219"/>
      <c r="CJ413" s="219"/>
      <c r="CK413" s="219"/>
      <c r="CL413" s="219"/>
      <c r="CM413" s="219"/>
      <c r="CN413" s="219"/>
      <c r="CO413" s="219"/>
      <c r="CP413" s="219"/>
      <c r="CQ413" s="219"/>
      <c r="CR413" s="219"/>
      <c r="CS413" s="219"/>
      <c r="CT413" s="219"/>
      <c r="CU413" s="219"/>
      <c r="CV413" s="219"/>
      <c r="CW413" s="219"/>
      <c r="CX413" s="219"/>
      <c r="CY413" s="219"/>
      <c r="CZ413" s="219"/>
      <c r="DA413" s="219"/>
      <c r="DB413" s="219"/>
      <c r="DC413" s="219"/>
      <c r="DD413" s="219"/>
      <c r="DE413" s="219"/>
      <c r="DF413" s="219"/>
      <c r="DG413" s="219"/>
      <c r="DH413" s="219"/>
      <c r="DI413" s="219"/>
      <c r="DJ413" s="219"/>
      <c r="DK413" s="219"/>
      <c r="DL413" s="219"/>
      <c r="DM413" s="219"/>
      <c r="DN413" s="219"/>
      <c r="DO413" s="219"/>
      <c r="DP413" s="219"/>
      <c r="DQ413" s="219"/>
      <c r="DR413" s="219"/>
      <c r="DS413" s="219"/>
      <c r="DT413" s="219"/>
      <c r="DU413" s="219"/>
      <c r="DV413" s="219"/>
      <c r="DW413" s="219"/>
      <c r="DX413" s="219"/>
      <c r="DY413" s="219"/>
      <c r="DZ413" s="219"/>
      <c r="EA413" s="219"/>
      <c r="EB413" s="219"/>
      <c r="EC413" s="219"/>
      <c r="ED413" s="219"/>
      <c r="EE413" s="219"/>
      <c r="EF413" s="219"/>
      <c r="EG413" s="219"/>
      <c r="EH413" s="219"/>
      <c r="EI413" s="219"/>
      <c r="EJ413" s="219"/>
      <c r="EK413" s="219"/>
      <c r="EL413" s="219"/>
      <c r="EM413" s="219"/>
      <c r="EN413" s="219"/>
      <c r="EO413" s="219"/>
      <c r="EP413" s="219"/>
      <c r="EQ413" s="219"/>
      <c r="ER413" s="219"/>
      <c r="ES413" s="219"/>
      <c r="ET413" s="219"/>
      <c r="EU413" s="219"/>
      <c r="EV413" s="219"/>
      <c r="EW413" s="219"/>
      <c r="EX413" s="219"/>
      <c r="EY413" s="219"/>
      <c r="EZ413" s="219"/>
      <c r="FA413" s="219"/>
      <c r="FB413" s="219"/>
      <c r="FC413" s="219"/>
      <c r="FD413" s="219"/>
      <c r="FE413" s="219"/>
      <c r="FF413" s="219"/>
      <c r="FG413" s="219"/>
      <c r="FH413" s="219"/>
      <c r="FI413" s="219"/>
      <c r="FJ413" s="219"/>
      <c r="FK413" s="219"/>
      <c r="FL413" s="219"/>
      <c r="FM413" s="219"/>
      <c r="FN413" s="219"/>
      <c r="FO413" s="219"/>
      <c r="FP413" s="219"/>
      <c r="FQ413" s="219"/>
      <c r="FR413" s="219"/>
      <c r="FS413" s="219"/>
      <c r="FT413" s="219"/>
      <c r="FU413" s="219"/>
      <c r="FV413" s="219"/>
      <c r="FW413" s="219"/>
      <c r="FX413" s="219"/>
      <c r="FY413" s="219"/>
      <c r="FZ413" s="219"/>
      <c r="GA413" s="219"/>
      <c r="GB413" s="219"/>
      <c r="GC413" s="219"/>
      <c r="GD413" s="219"/>
      <c r="GE413" s="219"/>
      <c r="GF413" s="219"/>
      <c r="GG413" s="219"/>
      <c r="GH413" s="219"/>
      <c r="GI413" s="219"/>
      <c r="GJ413" s="219"/>
      <c r="GK413" s="219"/>
      <c r="GL413" s="219"/>
      <c r="GM413" s="219"/>
      <c r="GN413" s="219"/>
      <c r="GO413" s="219"/>
      <c r="GP413" s="219"/>
      <c r="GQ413" s="219"/>
      <c r="GR413" s="219"/>
      <c r="GS413" s="219"/>
      <c r="GT413" s="219"/>
      <c r="GU413" s="219"/>
      <c r="GV413" s="219"/>
      <c r="GW413" s="219"/>
      <c r="GX413" s="219"/>
      <c r="GY413" s="219"/>
      <c r="GZ413" s="219"/>
      <c r="HA413" s="219"/>
      <c r="HB413" s="219"/>
      <c r="HC413" s="219"/>
      <c r="HD413" s="219"/>
      <c r="HE413" s="219"/>
      <c r="HF413" s="219"/>
      <c r="HG413" s="219"/>
      <c r="HH413" s="219"/>
      <c r="HI413" s="219"/>
      <c r="HJ413" s="219"/>
      <c r="HK413" s="219"/>
      <c r="HL413" s="219"/>
    </row>
    <row r="414" spans="1:220" s="251" customFormat="1">
      <c r="A414" s="219"/>
      <c r="B414" s="219"/>
      <c r="C414" s="219"/>
      <c r="D414" s="219"/>
      <c r="E414" s="219"/>
      <c r="F414" s="219"/>
      <c r="G414" s="261"/>
      <c r="H414" s="262"/>
      <c r="I414" s="262"/>
      <c r="J414" s="216"/>
      <c r="K414" s="219"/>
      <c r="L414" s="219"/>
      <c r="M414" s="219"/>
      <c r="N414" s="219"/>
      <c r="O414" s="219"/>
      <c r="P414" s="219"/>
      <c r="Q414" s="219"/>
      <c r="R414" s="219"/>
      <c r="S414" s="219"/>
      <c r="T414" s="219"/>
      <c r="U414" s="219"/>
      <c r="V414" s="219"/>
      <c r="W414" s="219"/>
      <c r="X414" s="219"/>
      <c r="Y414" s="219"/>
      <c r="Z414" s="219"/>
      <c r="AA414" s="219"/>
      <c r="AB414" s="219"/>
      <c r="AC414" s="219"/>
      <c r="AD414" s="219"/>
      <c r="AE414" s="219"/>
      <c r="AF414" s="219"/>
      <c r="AG414" s="219"/>
      <c r="AH414" s="219"/>
      <c r="AI414" s="219"/>
      <c r="AJ414" s="219"/>
      <c r="AK414" s="219"/>
      <c r="AL414" s="219"/>
      <c r="AM414" s="219"/>
      <c r="AN414" s="219"/>
      <c r="AO414" s="219"/>
      <c r="AP414" s="219"/>
      <c r="AQ414" s="219"/>
      <c r="AR414" s="219"/>
      <c r="AS414" s="219"/>
      <c r="AT414" s="219"/>
      <c r="AU414" s="219"/>
      <c r="AV414" s="219"/>
      <c r="AW414" s="219"/>
      <c r="AX414" s="219"/>
      <c r="AY414" s="219"/>
      <c r="AZ414" s="219"/>
      <c r="BA414" s="219"/>
      <c r="BB414" s="219"/>
      <c r="BC414" s="219"/>
      <c r="BD414" s="219"/>
      <c r="BE414" s="219"/>
      <c r="BF414" s="219"/>
      <c r="BG414" s="219"/>
      <c r="BH414" s="219"/>
      <c r="BI414" s="219"/>
      <c r="BJ414" s="219"/>
      <c r="BK414" s="219"/>
      <c r="BL414" s="219"/>
      <c r="BM414" s="219"/>
      <c r="BN414" s="219"/>
      <c r="BO414" s="219"/>
      <c r="BP414" s="219"/>
      <c r="BQ414" s="219"/>
      <c r="BR414" s="219"/>
      <c r="BS414" s="219"/>
      <c r="BT414" s="219"/>
      <c r="BU414" s="219"/>
      <c r="BV414" s="219"/>
      <c r="BW414" s="219"/>
      <c r="BX414" s="219"/>
      <c r="BY414" s="219"/>
      <c r="BZ414" s="219"/>
      <c r="CA414" s="219"/>
      <c r="CB414" s="219"/>
      <c r="CC414" s="219"/>
      <c r="CD414" s="219"/>
      <c r="CE414" s="219"/>
      <c r="CF414" s="219"/>
      <c r="CG414" s="219"/>
      <c r="CH414" s="219"/>
      <c r="CI414" s="219"/>
      <c r="CJ414" s="219"/>
      <c r="CK414" s="219"/>
      <c r="CL414" s="219"/>
      <c r="CM414" s="219"/>
      <c r="CN414" s="219"/>
      <c r="CO414" s="219"/>
      <c r="CP414" s="219"/>
      <c r="CQ414" s="219"/>
      <c r="CR414" s="219"/>
      <c r="CS414" s="219"/>
      <c r="CT414" s="219"/>
      <c r="CU414" s="219"/>
      <c r="CV414" s="219"/>
      <c r="CW414" s="219"/>
      <c r="CX414" s="219"/>
      <c r="CY414" s="219"/>
      <c r="CZ414" s="219"/>
      <c r="DA414" s="219"/>
      <c r="DB414" s="219"/>
      <c r="DC414" s="219"/>
      <c r="DD414" s="219"/>
      <c r="DE414" s="219"/>
      <c r="DF414" s="219"/>
      <c r="DG414" s="219"/>
      <c r="DH414" s="219"/>
      <c r="DI414" s="219"/>
      <c r="DJ414" s="219"/>
      <c r="DK414" s="219"/>
      <c r="DL414" s="219"/>
      <c r="DM414" s="219"/>
      <c r="DN414" s="219"/>
      <c r="DO414" s="219"/>
      <c r="DP414" s="219"/>
      <c r="DQ414" s="219"/>
      <c r="DR414" s="219"/>
      <c r="DS414" s="219"/>
      <c r="DT414" s="219"/>
      <c r="DU414" s="219"/>
      <c r="DV414" s="219"/>
      <c r="DW414" s="219"/>
      <c r="DX414" s="219"/>
      <c r="DY414" s="219"/>
      <c r="DZ414" s="219"/>
      <c r="EA414" s="219"/>
      <c r="EB414" s="219"/>
      <c r="EC414" s="219"/>
      <c r="ED414" s="219"/>
      <c r="EE414" s="219"/>
      <c r="EF414" s="219"/>
      <c r="EG414" s="219"/>
      <c r="EH414" s="219"/>
      <c r="EI414" s="219"/>
      <c r="EJ414" s="219"/>
      <c r="EK414" s="219"/>
      <c r="EL414" s="219"/>
      <c r="EM414" s="219"/>
      <c r="EN414" s="219"/>
      <c r="EO414" s="219"/>
      <c r="EP414" s="219"/>
      <c r="EQ414" s="219"/>
      <c r="ER414" s="219"/>
      <c r="ES414" s="219"/>
      <c r="ET414" s="219"/>
      <c r="EU414" s="219"/>
      <c r="EV414" s="219"/>
      <c r="EW414" s="219"/>
      <c r="EX414" s="219"/>
      <c r="EY414" s="219"/>
      <c r="EZ414" s="219"/>
      <c r="FA414" s="219"/>
      <c r="FB414" s="219"/>
      <c r="FC414" s="219"/>
      <c r="FD414" s="219"/>
      <c r="FE414" s="219"/>
      <c r="FF414" s="219"/>
      <c r="FG414" s="219"/>
      <c r="FH414" s="219"/>
      <c r="FI414" s="219"/>
      <c r="FJ414" s="219"/>
      <c r="FK414" s="219"/>
      <c r="FL414" s="219"/>
      <c r="FM414" s="219"/>
      <c r="FN414" s="219"/>
      <c r="FO414" s="219"/>
      <c r="FP414" s="219"/>
      <c r="FQ414" s="219"/>
      <c r="FR414" s="219"/>
      <c r="FS414" s="219"/>
      <c r="FT414" s="219"/>
      <c r="FU414" s="219"/>
      <c r="FV414" s="219"/>
      <c r="FW414" s="219"/>
      <c r="FX414" s="219"/>
      <c r="FY414" s="219"/>
      <c r="FZ414" s="219"/>
      <c r="GA414" s="219"/>
      <c r="GB414" s="219"/>
      <c r="GC414" s="219"/>
      <c r="GD414" s="219"/>
      <c r="GE414" s="219"/>
      <c r="GF414" s="219"/>
      <c r="GG414" s="219"/>
      <c r="GH414" s="219"/>
      <c r="GI414" s="219"/>
      <c r="GJ414" s="219"/>
      <c r="GK414" s="219"/>
      <c r="GL414" s="219"/>
      <c r="GM414" s="219"/>
      <c r="GN414" s="219"/>
      <c r="GO414" s="219"/>
      <c r="GP414" s="219"/>
      <c r="GQ414" s="219"/>
      <c r="GR414" s="219"/>
      <c r="GS414" s="219"/>
      <c r="GT414" s="219"/>
      <c r="GU414" s="219"/>
      <c r="GV414" s="219"/>
      <c r="GW414" s="219"/>
      <c r="GX414" s="219"/>
      <c r="GY414" s="219"/>
      <c r="GZ414" s="219"/>
      <c r="HA414" s="219"/>
      <c r="HB414" s="219"/>
      <c r="HC414" s="219"/>
      <c r="HD414" s="219"/>
      <c r="HE414" s="219"/>
      <c r="HF414" s="219"/>
      <c r="HG414" s="219"/>
      <c r="HH414" s="219"/>
      <c r="HI414" s="219"/>
      <c r="HJ414" s="219"/>
      <c r="HK414" s="219"/>
      <c r="HL414" s="219"/>
    </row>
    <row r="415" spans="1:220" s="251" customFormat="1">
      <c r="A415" s="219"/>
      <c r="B415" s="219"/>
      <c r="C415" s="219"/>
      <c r="D415" s="219"/>
      <c r="E415" s="219"/>
      <c r="F415" s="219"/>
      <c r="G415" s="261"/>
      <c r="H415" s="262"/>
      <c r="I415" s="262"/>
      <c r="J415" s="216"/>
      <c r="K415" s="219"/>
      <c r="L415" s="219"/>
      <c r="M415" s="219"/>
      <c r="N415" s="219"/>
      <c r="O415" s="219"/>
      <c r="P415" s="219"/>
      <c r="Q415" s="219"/>
      <c r="R415" s="219"/>
      <c r="S415" s="219"/>
      <c r="T415" s="219"/>
      <c r="U415" s="219"/>
      <c r="V415" s="219"/>
      <c r="W415" s="219"/>
      <c r="X415" s="219"/>
      <c r="Y415" s="219"/>
      <c r="Z415" s="219"/>
      <c r="AA415" s="219"/>
      <c r="AB415" s="219"/>
      <c r="AC415" s="219"/>
      <c r="AD415" s="219"/>
      <c r="AE415" s="219"/>
      <c r="AF415" s="219"/>
      <c r="AG415" s="219"/>
      <c r="AH415" s="219"/>
      <c r="AI415" s="219"/>
      <c r="AJ415" s="219"/>
      <c r="AK415" s="219"/>
      <c r="AL415" s="219"/>
      <c r="AM415" s="219"/>
      <c r="AN415" s="219"/>
      <c r="AO415" s="219"/>
      <c r="AP415" s="219"/>
      <c r="AQ415" s="219"/>
      <c r="AR415" s="219"/>
      <c r="AS415" s="219"/>
      <c r="AT415" s="219"/>
      <c r="AU415" s="219"/>
      <c r="AV415" s="219"/>
      <c r="AW415" s="219"/>
      <c r="AX415" s="219"/>
      <c r="AY415" s="219"/>
      <c r="AZ415" s="219"/>
      <c r="BA415" s="219"/>
      <c r="BB415" s="219"/>
      <c r="BC415" s="219"/>
      <c r="BD415" s="219"/>
      <c r="BE415" s="219"/>
      <c r="BF415" s="219"/>
      <c r="BG415" s="219"/>
      <c r="BH415" s="219"/>
      <c r="BI415" s="219"/>
      <c r="BJ415" s="219"/>
      <c r="BK415" s="219"/>
      <c r="BL415" s="219"/>
      <c r="BM415" s="219"/>
      <c r="BN415" s="219"/>
      <c r="BO415" s="219"/>
      <c r="BP415" s="219"/>
      <c r="BQ415" s="219"/>
      <c r="BR415" s="219"/>
      <c r="BS415" s="219"/>
      <c r="BT415" s="219"/>
      <c r="BU415" s="219"/>
      <c r="BV415" s="219"/>
      <c r="BW415" s="219"/>
      <c r="BX415" s="219"/>
      <c r="BY415" s="219"/>
      <c r="BZ415" s="219"/>
      <c r="CA415" s="219"/>
      <c r="CB415" s="219"/>
      <c r="CC415" s="219"/>
      <c r="CD415" s="219"/>
      <c r="CE415" s="219"/>
      <c r="CF415" s="219"/>
      <c r="CG415" s="219"/>
      <c r="CH415" s="219"/>
      <c r="CI415" s="219"/>
      <c r="CJ415" s="219"/>
      <c r="CK415" s="219"/>
      <c r="CL415" s="219"/>
      <c r="CM415" s="219"/>
      <c r="CN415" s="219"/>
      <c r="CO415" s="219"/>
      <c r="CP415" s="219"/>
      <c r="CQ415" s="219"/>
      <c r="CR415" s="219"/>
      <c r="CS415" s="219"/>
      <c r="CT415" s="219"/>
      <c r="CU415" s="219"/>
      <c r="CV415" s="219"/>
      <c r="CW415" s="219"/>
      <c r="CX415" s="219"/>
      <c r="CY415" s="219"/>
      <c r="CZ415" s="219"/>
      <c r="DA415" s="219"/>
      <c r="DB415" s="219"/>
      <c r="DC415" s="219"/>
      <c r="DD415" s="219"/>
      <c r="DE415" s="219"/>
      <c r="DF415" s="219"/>
      <c r="DG415" s="219"/>
      <c r="DH415" s="219"/>
      <c r="DI415" s="219"/>
      <c r="DJ415" s="219"/>
      <c r="DK415" s="219"/>
      <c r="DL415" s="219"/>
      <c r="DM415" s="219"/>
      <c r="DN415" s="219"/>
      <c r="DO415" s="219"/>
      <c r="DP415" s="219"/>
      <c r="DQ415" s="219"/>
      <c r="DR415" s="219"/>
      <c r="DS415" s="219"/>
      <c r="DT415" s="219"/>
      <c r="DU415" s="219"/>
      <c r="DV415" s="219"/>
      <c r="DW415" s="219"/>
      <c r="DX415" s="219"/>
      <c r="DY415" s="219"/>
      <c r="DZ415" s="219"/>
      <c r="EA415" s="219"/>
      <c r="EB415" s="219"/>
      <c r="EC415" s="219"/>
      <c r="ED415" s="219"/>
      <c r="EE415" s="219"/>
      <c r="EF415" s="219"/>
      <c r="EG415" s="219"/>
      <c r="EH415" s="219"/>
      <c r="EI415" s="219"/>
      <c r="EJ415" s="219"/>
      <c r="EK415" s="219"/>
      <c r="EL415" s="219"/>
      <c r="EM415" s="219"/>
      <c r="EN415" s="219"/>
      <c r="EO415" s="219"/>
      <c r="EP415" s="219"/>
      <c r="EQ415" s="219"/>
      <c r="ER415" s="219"/>
      <c r="ES415" s="219"/>
      <c r="ET415" s="219"/>
      <c r="EU415" s="219"/>
      <c r="EV415" s="219"/>
      <c r="EW415" s="219"/>
      <c r="EX415" s="219"/>
      <c r="EY415" s="219"/>
      <c r="EZ415" s="219"/>
      <c r="FA415" s="219"/>
      <c r="FB415" s="219"/>
      <c r="FC415" s="219"/>
      <c r="FD415" s="219"/>
      <c r="FE415" s="219"/>
      <c r="FF415" s="219"/>
      <c r="FG415" s="219"/>
      <c r="FH415" s="219"/>
      <c r="FI415" s="219"/>
      <c r="FJ415" s="219"/>
      <c r="FK415" s="219"/>
      <c r="FL415" s="219"/>
      <c r="FM415" s="219"/>
      <c r="FN415" s="219"/>
      <c r="FO415" s="219"/>
      <c r="FP415" s="219"/>
      <c r="FQ415" s="219"/>
      <c r="FR415" s="219"/>
      <c r="FS415" s="219"/>
      <c r="FT415" s="219"/>
      <c r="FU415" s="219"/>
      <c r="FV415" s="219"/>
      <c r="FW415" s="219"/>
      <c r="FX415" s="219"/>
      <c r="FY415" s="219"/>
      <c r="FZ415" s="219"/>
      <c r="GA415" s="219"/>
      <c r="GB415" s="219"/>
      <c r="GC415" s="219"/>
      <c r="GD415" s="219"/>
      <c r="GE415" s="219"/>
      <c r="GF415" s="219"/>
      <c r="GG415" s="219"/>
      <c r="GH415" s="219"/>
      <c r="GI415" s="219"/>
      <c r="GJ415" s="219"/>
      <c r="GK415" s="219"/>
      <c r="GL415" s="219"/>
      <c r="GM415" s="219"/>
      <c r="GN415" s="219"/>
      <c r="GO415" s="219"/>
      <c r="GP415" s="219"/>
      <c r="GQ415" s="219"/>
      <c r="GR415" s="219"/>
      <c r="GS415" s="219"/>
      <c r="GT415" s="219"/>
      <c r="GU415" s="219"/>
      <c r="GV415" s="219"/>
      <c r="GW415" s="219"/>
      <c r="GX415" s="219"/>
      <c r="GY415" s="219"/>
      <c r="GZ415" s="219"/>
      <c r="HA415" s="219"/>
      <c r="HB415" s="219"/>
      <c r="HC415" s="219"/>
      <c r="HD415" s="219"/>
      <c r="HE415" s="219"/>
      <c r="HF415" s="219"/>
      <c r="HG415" s="219"/>
      <c r="HH415" s="219"/>
      <c r="HI415" s="219"/>
      <c r="HJ415" s="219"/>
      <c r="HK415" s="219"/>
      <c r="HL415" s="219"/>
    </row>
    <row r="416" spans="1:220" s="251" customFormat="1">
      <c r="A416" s="219"/>
      <c r="B416" s="219"/>
      <c r="C416" s="219"/>
      <c r="D416" s="219"/>
      <c r="E416" s="219"/>
      <c r="F416" s="219"/>
      <c r="G416" s="261"/>
      <c r="H416" s="262"/>
      <c r="I416" s="262"/>
      <c r="J416" s="216"/>
      <c r="K416" s="219"/>
      <c r="L416" s="219"/>
      <c r="M416" s="219"/>
      <c r="N416" s="219"/>
      <c r="O416" s="219"/>
      <c r="P416" s="219"/>
      <c r="Q416" s="219"/>
      <c r="R416" s="219"/>
      <c r="S416" s="219"/>
      <c r="T416" s="219"/>
      <c r="U416" s="219"/>
      <c r="V416" s="219"/>
      <c r="W416" s="219"/>
      <c r="X416" s="219"/>
      <c r="Y416" s="219"/>
      <c r="Z416" s="219"/>
      <c r="AA416" s="219"/>
      <c r="AB416" s="219"/>
      <c r="AC416" s="219"/>
      <c r="AD416" s="219"/>
      <c r="AE416" s="219"/>
      <c r="AF416" s="219"/>
      <c r="AG416" s="219"/>
      <c r="AH416" s="219"/>
      <c r="AI416" s="219"/>
      <c r="AJ416" s="219"/>
      <c r="AK416" s="219"/>
      <c r="AL416" s="219"/>
      <c r="AM416" s="219"/>
      <c r="AN416" s="219"/>
      <c r="AO416" s="219"/>
      <c r="AP416" s="219"/>
      <c r="AQ416" s="219"/>
      <c r="AR416" s="219"/>
      <c r="AS416" s="219"/>
      <c r="AT416" s="219"/>
      <c r="AU416" s="219"/>
      <c r="AV416" s="219"/>
      <c r="AW416" s="219"/>
      <c r="AX416" s="219"/>
      <c r="AY416" s="219"/>
      <c r="AZ416" s="219"/>
      <c r="BA416" s="219"/>
      <c r="BB416" s="219"/>
      <c r="BC416" s="219"/>
      <c r="BD416" s="219"/>
      <c r="BE416" s="219"/>
      <c r="BF416" s="219"/>
      <c r="BG416" s="219"/>
      <c r="BH416" s="219"/>
      <c r="BI416" s="219"/>
      <c r="BJ416" s="219"/>
      <c r="BK416" s="219"/>
      <c r="BL416" s="219"/>
      <c r="BM416" s="219"/>
      <c r="BN416" s="219"/>
      <c r="BO416" s="219"/>
      <c r="BP416" s="219"/>
      <c r="BQ416" s="219"/>
      <c r="BR416" s="219"/>
      <c r="BS416" s="219"/>
      <c r="BT416" s="219"/>
      <c r="BU416" s="219"/>
      <c r="BV416" s="219"/>
      <c r="BW416" s="219"/>
      <c r="BX416" s="219"/>
      <c r="BY416" s="219"/>
      <c r="BZ416" s="219"/>
      <c r="CA416" s="219"/>
      <c r="CB416" s="219"/>
      <c r="CC416" s="219"/>
      <c r="CD416" s="219"/>
      <c r="CE416" s="219"/>
      <c r="CF416" s="219"/>
      <c r="CG416" s="219"/>
      <c r="CH416" s="219"/>
      <c r="CI416" s="219"/>
      <c r="CJ416" s="219"/>
      <c r="CK416" s="219"/>
      <c r="CL416" s="219"/>
      <c r="CM416" s="219"/>
      <c r="CN416" s="219"/>
      <c r="CO416" s="219"/>
      <c r="CP416" s="219"/>
      <c r="CQ416" s="219"/>
      <c r="CR416" s="219"/>
      <c r="CS416" s="219"/>
      <c r="CT416" s="219"/>
      <c r="CU416" s="219"/>
      <c r="CV416" s="219"/>
      <c r="CW416" s="219"/>
      <c r="CX416" s="219"/>
      <c r="CY416" s="219"/>
      <c r="CZ416" s="219"/>
      <c r="DA416" s="219"/>
      <c r="DB416" s="219"/>
      <c r="DC416" s="219"/>
      <c r="DD416" s="219"/>
      <c r="DE416" s="219"/>
      <c r="DF416" s="219"/>
      <c r="DG416" s="219"/>
      <c r="DH416" s="219"/>
      <c r="DI416" s="219"/>
      <c r="DJ416" s="219"/>
      <c r="DK416" s="219"/>
      <c r="DL416" s="219"/>
      <c r="DM416" s="219"/>
      <c r="DN416" s="219"/>
      <c r="DO416" s="219"/>
      <c r="DP416" s="219"/>
      <c r="DQ416" s="219"/>
      <c r="DR416" s="219"/>
      <c r="DS416" s="219"/>
      <c r="DT416" s="219"/>
      <c r="DU416" s="219"/>
      <c r="DV416" s="219"/>
      <c r="DW416" s="219"/>
      <c r="DX416" s="219"/>
      <c r="DY416" s="219"/>
      <c r="DZ416" s="219"/>
      <c r="EA416" s="219"/>
      <c r="EB416" s="219"/>
      <c r="EC416" s="219"/>
      <c r="ED416" s="219"/>
      <c r="EE416" s="219"/>
      <c r="EF416" s="219"/>
      <c r="EG416" s="219"/>
      <c r="EH416" s="219"/>
      <c r="EI416" s="219"/>
      <c r="EJ416" s="219"/>
      <c r="EK416" s="219"/>
      <c r="EL416" s="219"/>
      <c r="EM416" s="219"/>
      <c r="EN416" s="219"/>
      <c r="EO416" s="219"/>
      <c r="EP416" s="219"/>
      <c r="EQ416" s="219"/>
      <c r="ER416" s="219"/>
      <c r="ES416" s="219"/>
      <c r="ET416" s="219"/>
      <c r="EU416" s="219"/>
      <c r="EV416" s="219"/>
      <c r="EW416" s="219"/>
      <c r="EX416" s="219"/>
      <c r="EY416" s="219"/>
      <c r="EZ416" s="219"/>
      <c r="FA416" s="219"/>
      <c r="FB416" s="219"/>
      <c r="FC416" s="219"/>
      <c r="FD416" s="219"/>
      <c r="FE416" s="219"/>
      <c r="FF416" s="219"/>
      <c r="FG416" s="219"/>
      <c r="FH416" s="219"/>
      <c r="FI416" s="219"/>
      <c r="FJ416" s="219"/>
      <c r="FK416" s="219"/>
      <c r="FL416" s="219"/>
      <c r="FM416" s="219"/>
      <c r="FN416" s="219"/>
      <c r="FO416" s="219"/>
      <c r="FP416" s="219"/>
      <c r="FQ416" s="219"/>
      <c r="FR416" s="219"/>
      <c r="FS416" s="219"/>
      <c r="FT416" s="219"/>
      <c r="FU416" s="219"/>
      <c r="FV416" s="219"/>
      <c r="FW416" s="219"/>
      <c r="FX416" s="219"/>
      <c r="FY416" s="219"/>
      <c r="FZ416" s="219"/>
      <c r="GA416" s="219"/>
      <c r="GB416" s="219"/>
      <c r="GC416" s="219"/>
      <c r="GD416" s="219"/>
      <c r="GE416" s="219"/>
      <c r="GF416" s="219"/>
      <c r="GG416" s="219"/>
      <c r="GH416" s="219"/>
      <c r="GI416" s="219"/>
      <c r="GJ416" s="219"/>
      <c r="GK416" s="219"/>
      <c r="GL416" s="219"/>
      <c r="GM416" s="219"/>
      <c r="GN416" s="219"/>
      <c r="GO416" s="219"/>
      <c r="GP416" s="219"/>
      <c r="GQ416" s="219"/>
      <c r="GR416" s="219"/>
      <c r="GS416" s="219"/>
      <c r="GT416" s="219"/>
      <c r="GU416" s="219"/>
      <c r="GV416" s="219"/>
      <c r="GW416" s="219"/>
      <c r="GX416" s="219"/>
      <c r="GY416" s="219"/>
      <c r="GZ416" s="219"/>
      <c r="HA416" s="219"/>
      <c r="HB416" s="219"/>
      <c r="HC416" s="219"/>
      <c r="HD416" s="219"/>
      <c r="HE416" s="219"/>
      <c r="HF416" s="219"/>
      <c r="HG416" s="219"/>
      <c r="HH416" s="219"/>
      <c r="HI416" s="219"/>
      <c r="HJ416" s="219"/>
      <c r="HK416" s="219"/>
      <c r="HL416" s="219"/>
    </row>
    <row r="417" spans="1:220" s="251" customFormat="1">
      <c r="A417" s="219"/>
      <c r="B417" s="219"/>
      <c r="C417" s="219"/>
      <c r="D417" s="219"/>
      <c r="E417" s="219"/>
      <c r="F417" s="219"/>
      <c r="G417" s="261"/>
      <c r="H417" s="262"/>
      <c r="I417" s="262"/>
      <c r="J417" s="216"/>
      <c r="K417" s="219"/>
      <c r="L417" s="219"/>
      <c r="M417" s="219"/>
      <c r="N417" s="219"/>
      <c r="O417" s="219"/>
      <c r="P417" s="219"/>
      <c r="Q417" s="219"/>
      <c r="R417" s="219"/>
      <c r="S417" s="219"/>
      <c r="T417" s="219"/>
      <c r="U417" s="219"/>
      <c r="V417" s="219"/>
      <c r="W417" s="219"/>
      <c r="X417" s="219"/>
      <c r="Y417" s="219"/>
      <c r="Z417" s="219"/>
      <c r="AA417" s="219"/>
      <c r="AB417" s="219"/>
      <c r="AC417" s="219"/>
      <c r="AD417" s="219"/>
      <c r="AE417" s="219"/>
      <c r="AF417" s="219"/>
      <c r="AG417" s="219"/>
      <c r="AH417" s="219"/>
      <c r="AI417" s="219"/>
      <c r="AJ417" s="219"/>
      <c r="AK417" s="219"/>
      <c r="AL417" s="219"/>
      <c r="AM417" s="219"/>
      <c r="AN417" s="219"/>
      <c r="AO417" s="219"/>
      <c r="AP417" s="219"/>
      <c r="AQ417" s="219"/>
      <c r="AR417" s="219"/>
      <c r="AS417" s="219"/>
      <c r="AT417" s="219"/>
      <c r="AU417" s="219"/>
      <c r="AV417" s="219"/>
      <c r="AW417" s="219"/>
      <c r="AX417" s="219"/>
      <c r="AY417" s="219"/>
      <c r="AZ417" s="219"/>
      <c r="BA417" s="219"/>
      <c r="BB417" s="219"/>
      <c r="BC417" s="219"/>
      <c r="BD417" s="219"/>
      <c r="BE417" s="219"/>
      <c r="BF417" s="219"/>
      <c r="BG417" s="219"/>
      <c r="BH417" s="219"/>
      <c r="BI417" s="219"/>
      <c r="BJ417" s="219"/>
      <c r="BK417" s="219"/>
      <c r="BL417" s="219"/>
      <c r="BM417" s="219"/>
      <c r="BN417" s="219"/>
      <c r="BO417" s="219"/>
      <c r="BP417" s="219"/>
      <c r="BQ417" s="219"/>
      <c r="BR417" s="219"/>
      <c r="BS417" s="219"/>
      <c r="BT417" s="219"/>
      <c r="BU417" s="219"/>
      <c r="BV417" s="219"/>
      <c r="BW417" s="219"/>
      <c r="BX417" s="219"/>
      <c r="BY417" s="219"/>
      <c r="BZ417" s="219"/>
      <c r="CA417" s="219"/>
      <c r="CB417" s="219"/>
      <c r="CC417" s="219"/>
      <c r="CD417" s="219"/>
      <c r="CE417" s="219"/>
      <c r="CF417" s="219"/>
      <c r="CG417" s="219"/>
      <c r="CH417" s="219"/>
      <c r="CI417" s="219"/>
      <c r="CJ417" s="219"/>
      <c r="CK417" s="219"/>
      <c r="CL417" s="219"/>
      <c r="CM417" s="219"/>
      <c r="CN417" s="219"/>
      <c r="CO417" s="219"/>
      <c r="CP417" s="219"/>
      <c r="CQ417" s="219"/>
      <c r="CR417" s="219"/>
      <c r="CS417" s="219"/>
      <c r="CT417" s="219"/>
      <c r="CU417" s="219"/>
      <c r="CV417" s="219"/>
      <c r="CW417" s="219"/>
      <c r="CX417" s="219"/>
      <c r="CY417" s="219"/>
      <c r="CZ417" s="219"/>
      <c r="DA417" s="219"/>
      <c r="DB417" s="219"/>
      <c r="DC417" s="219"/>
      <c r="DD417" s="219"/>
      <c r="DE417" s="219"/>
      <c r="DF417" s="219"/>
      <c r="DG417" s="219"/>
      <c r="DH417" s="219"/>
      <c r="DI417" s="219"/>
      <c r="DJ417" s="219"/>
      <c r="DK417" s="219"/>
      <c r="DL417" s="219"/>
      <c r="DM417" s="219"/>
      <c r="DN417" s="219"/>
      <c r="DO417" s="219"/>
      <c r="DP417" s="219"/>
      <c r="DQ417" s="219"/>
      <c r="DR417" s="219"/>
      <c r="DS417" s="219"/>
      <c r="DT417" s="219"/>
      <c r="DU417" s="219"/>
      <c r="DV417" s="219"/>
      <c r="DW417" s="219"/>
      <c r="DX417" s="219"/>
      <c r="DY417" s="219"/>
      <c r="DZ417" s="219"/>
      <c r="EA417" s="219"/>
      <c r="EB417" s="219"/>
      <c r="EC417" s="219"/>
      <c r="ED417" s="219"/>
      <c r="EE417" s="219"/>
      <c r="EF417" s="219"/>
      <c r="EG417" s="219"/>
      <c r="EH417" s="219"/>
      <c r="EI417" s="219"/>
      <c r="EJ417" s="219"/>
      <c r="EK417" s="219"/>
      <c r="EL417" s="219"/>
      <c r="EM417" s="219"/>
      <c r="EN417" s="219"/>
      <c r="EO417" s="219"/>
      <c r="EP417" s="219"/>
      <c r="EQ417" s="219"/>
      <c r="ER417" s="219"/>
      <c r="ES417" s="219"/>
      <c r="ET417" s="219"/>
      <c r="EU417" s="219"/>
      <c r="EV417" s="219"/>
      <c r="EW417" s="219"/>
      <c r="EX417" s="219"/>
      <c r="EY417" s="219"/>
      <c r="EZ417" s="219"/>
      <c r="FA417" s="219"/>
      <c r="FB417" s="219"/>
      <c r="FC417" s="219"/>
      <c r="FD417" s="219"/>
      <c r="FE417" s="219"/>
      <c r="FF417" s="219"/>
      <c r="FG417" s="219"/>
      <c r="FH417" s="219"/>
      <c r="FI417" s="219"/>
      <c r="FJ417" s="219"/>
      <c r="FK417" s="219"/>
      <c r="FL417" s="219"/>
      <c r="FM417" s="219"/>
      <c r="FN417" s="219"/>
      <c r="FO417" s="219"/>
      <c r="FP417" s="219"/>
      <c r="FQ417" s="219"/>
      <c r="FR417" s="219"/>
      <c r="FS417" s="219"/>
      <c r="FT417" s="219"/>
      <c r="FU417" s="219"/>
      <c r="FV417" s="219"/>
      <c r="FW417" s="219"/>
      <c r="FX417" s="219"/>
      <c r="FY417" s="219"/>
      <c r="FZ417" s="219"/>
      <c r="GA417" s="219"/>
      <c r="GB417" s="219"/>
      <c r="GC417" s="219"/>
      <c r="GD417" s="219"/>
      <c r="GE417" s="219"/>
      <c r="GF417" s="219"/>
      <c r="GG417" s="219"/>
      <c r="GH417" s="219"/>
      <c r="GI417" s="219"/>
      <c r="GJ417" s="219"/>
      <c r="GK417" s="219"/>
      <c r="GL417" s="219"/>
      <c r="GM417" s="219"/>
      <c r="GN417" s="219"/>
      <c r="GO417" s="219"/>
      <c r="GP417" s="219"/>
      <c r="GQ417" s="219"/>
      <c r="GR417" s="219"/>
      <c r="GS417" s="219"/>
      <c r="GT417" s="219"/>
      <c r="GU417" s="219"/>
      <c r="GV417" s="219"/>
      <c r="GW417" s="219"/>
      <c r="GX417" s="219"/>
      <c r="GY417" s="219"/>
      <c r="GZ417" s="219"/>
      <c r="HA417" s="219"/>
      <c r="HB417" s="219"/>
      <c r="HC417" s="219"/>
      <c r="HD417" s="219"/>
      <c r="HE417" s="219"/>
      <c r="HF417" s="219"/>
      <c r="HG417" s="219"/>
      <c r="HH417" s="219"/>
      <c r="HI417" s="219"/>
      <c r="HJ417" s="219"/>
      <c r="HK417" s="219"/>
      <c r="HL417" s="219"/>
    </row>
    <row r="418" spans="1:220" s="251" customFormat="1">
      <c r="A418" s="219"/>
      <c r="B418" s="219"/>
      <c r="C418" s="219"/>
      <c r="D418" s="219"/>
      <c r="E418" s="219"/>
      <c r="F418" s="219"/>
      <c r="G418" s="261"/>
      <c r="H418" s="262"/>
      <c r="I418" s="262"/>
      <c r="J418" s="216"/>
      <c r="K418" s="219"/>
      <c r="L418" s="219"/>
      <c r="M418" s="219"/>
      <c r="N418" s="219"/>
      <c r="O418" s="219"/>
      <c r="P418" s="219"/>
      <c r="Q418" s="219"/>
      <c r="R418" s="219"/>
      <c r="S418" s="219"/>
      <c r="T418" s="219"/>
      <c r="U418" s="219"/>
      <c r="V418" s="219"/>
      <c r="W418" s="219"/>
      <c r="X418" s="219"/>
      <c r="Y418" s="219"/>
      <c r="Z418" s="219"/>
      <c r="AA418" s="219"/>
      <c r="AB418" s="219"/>
      <c r="AC418" s="219"/>
      <c r="AD418" s="219"/>
      <c r="AE418" s="219"/>
      <c r="AF418" s="219"/>
      <c r="AG418" s="219"/>
      <c r="AH418" s="219"/>
      <c r="AI418" s="219"/>
      <c r="AJ418" s="219"/>
      <c r="AK418" s="219"/>
      <c r="AL418" s="219"/>
      <c r="AM418" s="219"/>
      <c r="AN418" s="219"/>
      <c r="AO418" s="219"/>
      <c r="AP418" s="219"/>
      <c r="AQ418" s="219"/>
      <c r="AR418" s="219"/>
      <c r="AS418" s="219"/>
      <c r="AT418" s="219"/>
      <c r="AU418" s="219"/>
      <c r="AV418" s="219"/>
      <c r="AW418" s="219"/>
      <c r="AX418" s="219"/>
      <c r="AY418" s="219"/>
      <c r="AZ418" s="219"/>
      <c r="BA418" s="219"/>
      <c r="BB418" s="219"/>
      <c r="BC418" s="219"/>
      <c r="BD418" s="219"/>
      <c r="BE418" s="219"/>
      <c r="BF418" s="219"/>
      <c r="BG418" s="219"/>
      <c r="BH418" s="219"/>
      <c r="BI418" s="219"/>
      <c r="BJ418" s="219"/>
      <c r="BK418" s="219"/>
      <c r="BL418" s="219"/>
      <c r="BM418" s="219"/>
      <c r="BN418" s="219"/>
      <c r="BO418" s="219"/>
      <c r="BP418" s="219"/>
      <c r="BQ418" s="219"/>
      <c r="BR418" s="219"/>
      <c r="BS418" s="219"/>
      <c r="BT418" s="219"/>
      <c r="BU418" s="219"/>
      <c r="BV418" s="219"/>
      <c r="BW418" s="219"/>
      <c r="BX418" s="219"/>
      <c r="BY418" s="219"/>
      <c r="BZ418" s="219"/>
      <c r="CA418" s="219"/>
      <c r="CB418" s="219"/>
      <c r="CC418" s="219"/>
      <c r="CD418" s="219"/>
      <c r="CE418" s="219"/>
      <c r="CF418" s="219"/>
      <c r="CG418" s="219"/>
      <c r="CH418" s="219"/>
      <c r="CI418" s="219"/>
      <c r="CJ418" s="219"/>
      <c r="CK418" s="219"/>
      <c r="CL418" s="219"/>
      <c r="CM418" s="219"/>
      <c r="CN418" s="219"/>
      <c r="CO418" s="219"/>
      <c r="CP418" s="219"/>
      <c r="CQ418" s="219"/>
      <c r="CR418" s="219"/>
      <c r="CS418" s="219"/>
      <c r="CT418" s="219"/>
      <c r="CU418" s="219"/>
      <c r="CV418" s="219"/>
      <c r="CW418" s="219"/>
      <c r="CX418" s="219"/>
      <c r="CY418" s="219"/>
      <c r="CZ418" s="219"/>
      <c r="DA418" s="219"/>
      <c r="DB418" s="219"/>
      <c r="DC418" s="219"/>
      <c r="DD418" s="219"/>
      <c r="DE418" s="219"/>
      <c r="DF418" s="219"/>
      <c r="DG418" s="219"/>
      <c r="DH418" s="219"/>
      <c r="DI418" s="219"/>
      <c r="DJ418" s="219"/>
      <c r="DK418" s="219"/>
      <c r="DL418" s="219"/>
      <c r="DM418" s="219"/>
      <c r="DN418" s="219"/>
      <c r="DO418" s="219"/>
      <c r="DP418" s="219"/>
      <c r="DQ418" s="219"/>
      <c r="DR418" s="219"/>
      <c r="DS418" s="219"/>
      <c r="DT418" s="219"/>
      <c r="DU418" s="219"/>
      <c r="DV418" s="219"/>
      <c r="DW418" s="219"/>
      <c r="DX418" s="219"/>
      <c r="DY418" s="219"/>
      <c r="DZ418" s="219"/>
      <c r="EA418" s="219"/>
      <c r="EB418" s="219"/>
      <c r="EC418" s="219"/>
      <c r="ED418" s="219"/>
      <c r="EE418" s="219"/>
      <c r="EF418" s="219"/>
      <c r="EG418" s="219"/>
      <c r="EH418" s="219"/>
      <c r="EI418" s="219"/>
      <c r="EJ418" s="219"/>
      <c r="EK418" s="219"/>
      <c r="EL418" s="219"/>
      <c r="EM418" s="219"/>
      <c r="EN418" s="219"/>
      <c r="EO418" s="219"/>
      <c r="EP418" s="219"/>
      <c r="EQ418" s="219"/>
      <c r="ER418" s="219"/>
      <c r="ES418" s="219"/>
      <c r="ET418" s="219"/>
      <c r="EU418" s="219"/>
      <c r="EV418" s="219"/>
      <c r="EW418" s="219"/>
      <c r="EX418" s="219"/>
      <c r="EY418" s="219"/>
      <c r="EZ418" s="219"/>
      <c r="FA418" s="219"/>
      <c r="FB418" s="219"/>
      <c r="FC418" s="219"/>
      <c r="FD418" s="219"/>
      <c r="FE418" s="219"/>
      <c r="FF418" s="219"/>
      <c r="FG418" s="219"/>
      <c r="FH418" s="219"/>
      <c r="FI418" s="219"/>
      <c r="FJ418" s="219"/>
      <c r="FK418" s="219"/>
      <c r="FL418" s="219"/>
      <c r="FM418" s="219"/>
      <c r="FN418" s="219"/>
      <c r="FO418" s="219"/>
      <c r="FP418" s="219"/>
      <c r="FQ418" s="219"/>
      <c r="FR418" s="219"/>
      <c r="FS418" s="219"/>
      <c r="FT418" s="219"/>
      <c r="FU418" s="219"/>
      <c r="FV418" s="219"/>
      <c r="FW418" s="219"/>
      <c r="FX418" s="219"/>
      <c r="FY418" s="219"/>
      <c r="FZ418" s="219"/>
      <c r="GA418" s="219"/>
      <c r="GB418" s="219"/>
      <c r="GC418" s="219"/>
      <c r="GD418" s="219"/>
      <c r="GE418" s="219"/>
      <c r="GF418" s="219"/>
      <c r="GG418" s="219"/>
      <c r="GH418" s="219"/>
      <c r="GI418" s="219"/>
      <c r="GJ418" s="219"/>
      <c r="GK418" s="219"/>
      <c r="GL418" s="219"/>
      <c r="GM418" s="219"/>
      <c r="GN418" s="219"/>
      <c r="GO418" s="219"/>
      <c r="GP418" s="219"/>
      <c r="GQ418" s="219"/>
      <c r="GR418" s="219"/>
      <c r="GS418" s="219"/>
      <c r="GT418" s="219"/>
      <c r="GU418" s="219"/>
      <c r="GV418" s="219"/>
      <c r="GW418" s="219"/>
      <c r="GX418" s="219"/>
      <c r="GY418" s="219"/>
      <c r="GZ418" s="219"/>
      <c r="HA418" s="219"/>
      <c r="HB418" s="219"/>
      <c r="HC418" s="219"/>
      <c r="HD418" s="219"/>
      <c r="HE418" s="219"/>
      <c r="HF418" s="219"/>
      <c r="HG418" s="219"/>
      <c r="HH418" s="219"/>
      <c r="HI418" s="219"/>
      <c r="HJ418" s="219"/>
      <c r="HK418" s="219"/>
      <c r="HL418" s="219"/>
    </row>
    <row r="419" spans="1:220" s="251" customFormat="1">
      <c r="A419" s="219"/>
      <c r="B419" s="219"/>
      <c r="C419" s="219"/>
      <c r="D419" s="219"/>
      <c r="E419" s="219"/>
      <c r="F419" s="219"/>
      <c r="G419" s="261"/>
      <c r="H419" s="262"/>
      <c r="I419" s="262"/>
      <c r="J419" s="216"/>
      <c r="K419" s="219"/>
      <c r="L419" s="219"/>
      <c r="M419" s="219"/>
      <c r="N419" s="219"/>
      <c r="O419" s="219"/>
      <c r="P419" s="219"/>
      <c r="Q419" s="219"/>
      <c r="R419" s="219"/>
      <c r="S419" s="219"/>
      <c r="T419" s="219"/>
      <c r="U419" s="219"/>
      <c r="V419" s="219"/>
      <c r="W419" s="219"/>
      <c r="X419" s="219"/>
      <c r="Y419" s="219"/>
      <c r="Z419" s="219"/>
      <c r="AA419" s="219"/>
      <c r="AB419" s="219"/>
      <c r="AC419" s="219"/>
      <c r="AD419" s="219"/>
      <c r="AE419" s="219"/>
      <c r="AF419" s="219"/>
      <c r="AG419" s="219"/>
      <c r="AH419" s="219"/>
      <c r="AI419" s="219"/>
      <c r="AJ419" s="219"/>
      <c r="AK419" s="219"/>
      <c r="AL419" s="219"/>
      <c r="AM419" s="219"/>
      <c r="AN419" s="219"/>
      <c r="AO419" s="219"/>
      <c r="AP419" s="219"/>
      <c r="AQ419" s="219"/>
      <c r="AR419" s="219"/>
      <c r="AS419" s="219"/>
      <c r="AT419" s="219"/>
      <c r="AU419" s="219"/>
      <c r="AV419" s="219"/>
      <c r="AW419" s="219"/>
      <c r="AX419" s="219"/>
      <c r="AY419" s="219"/>
      <c r="AZ419" s="219"/>
      <c r="BA419" s="219"/>
      <c r="BB419" s="219"/>
      <c r="BC419" s="219"/>
      <c r="BD419" s="219"/>
      <c r="BE419" s="219"/>
      <c r="BF419" s="219"/>
      <c r="BG419" s="219"/>
      <c r="BH419" s="219"/>
      <c r="BI419" s="219"/>
      <c r="BJ419" s="219"/>
      <c r="BK419" s="219"/>
      <c r="BL419" s="219"/>
      <c r="BM419" s="219"/>
      <c r="BN419" s="219"/>
      <c r="BO419" s="219"/>
      <c r="BP419" s="219"/>
      <c r="BQ419" s="219"/>
      <c r="BR419" s="219"/>
      <c r="BS419" s="219"/>
      <c r="BT419" s="219"/>
      <c r="BU419" s="219"/>
      <c r="BV419" s="219"/>
      <c r="BW419" s="219"/>
      <c r="BX419" s="219"/>
      <c r="BY419" s="219"/>
      <c r="BZ419" s="219"/>
      <c r="CA419" s="219"/>
      <c r="CB419" s="219"/>
      <c r="CC419" s="219"/>
      <c r="CD419" s="219"/>
      <c r="CE419" s="219"/>
      <c r="CF419" s="219"/>
      <c r="CG419" s="219"/>
      <c r="CH419" s="219"/>
      <c r="CI419" s="219"/>
      <c r="CJ419" s="219"/>
      <c r="CK419" s="219"/>
      <c r="CL419" s="219"/>
      <c r="CM419" s="219"/>
      <c r="CN419" s="219"/>
      <c r="CO419" s="219"/>
      <c r="CP419" s="219"/>
      <c r="CQ419" s="219"/>
      <c r="CR419" s="219"/>
      <c r="CS419" s="219"/>
      <c r="CT419" s="219"/>
      <c r="CU419" s="219"/>
      <c r="CV419" s="219"/>
      <c r="CW419" s="219"/>
      <c r="CX419" s="219"/>
      <c r="CY419" s="219"/>
      <c r="CZ419" s="219"/>
      <c r="DA419" s="219"/>
      <c r="DB419" s="219"/>
      <c r="DC419" s="219"/>
      <c r="DD419" s="219"/>
      <c r="DE419" s="219"/>
      <c r="DF419" s="219"/>
      <c r="DG419" s="219"/>
      <c r="DH419" s="219"/>
      <c r="DI419" s="219"/>
      <c r="DJ419" s="219"/>
      <c r="DK419" s="219"/>
      <c r="DL419" s="219"/>
      <c r="DM419" s="219"/>
      <c r="DN419" s="219"/>
      <c r="DO419" s="219"/>
      <c r="DP419" s="219"/>
      <c r="DQ419" s="219"/>
      <c r="DR419" s="219"/>
      <c r="DS419" s="219"/>
      <c r="DT419" s="219"/>
      <c r="DU419" s="219"/>
      <c r="DV419" s="219"/>
      <c r="DW419" s="219"/>
      <c r="DX419" s="219"/>
      <c r="DY419" s="219"/>
      <c r="DZ419" s="219"/>
      <c r="EA419" s="219"/>
      <c r="EB419" s="219"/>
      <c r="EC419" s="219"/>
      <c r="ED419" s="219"/>
      <c r="EE419" s="219"/>
      <c r="EF419" s="219"/>
      <c r="EG419" s="219"/>
      <c r="EH419" s="219"/>
      <c r="EI419" s="219"/>
      <c r="EJ419" s="219"/>
      <c r="EK419" s="219"/>
      <c r="EL419" s="219"/>
      <c r="EM419" s="219"/>
      <c r="EN419" s="219"/>
      <c r="EO419" s="219"/>
      <c r="EP419" s="219"/>
      <c r="EQ419" s="219"/>
      <c r="ER419" s="219"/>
      <c r="ES419" s="219"/>
      <c r="ET419" s="219"/>
      <c r="EU419" s="219"/>
      <c r="EV419" s="219"/>
      <c r="EW419" s="219"/>
      <c r="EX419" s="219"/>
      <c r="EY419" s="219"/>
      <c r="EZ419" s="219"/>
      <c r="FA419" s="219"/>
      <c r="FB419" s="219"/>
      <c r="FC419" s="219"/>
      <c r="FD419" s="219"/>
      <c r="FE419" s="219"/>
      <c r="FF419" s="219"/>
      <c r="FG419" s="219"/>
      <c r="FH419" s="219"/>
      <c r="FI419" s="219"/>
      <c r="FJ419" s="219"/>
      <c r="FK419" s="219"/>
      <c r="FL419" s="219"/>
      <c r="FM419" s="219"/>
      <c r="FN419" s="219"/>
      <c r="FO419" s="219"/>
      <c r="FP419" s="219"/>
      <c r="FQ419" s="219"/>
      <c r="FR419" s="219"/>
      <c r="FS419" s="219"/>
      <c r="FT419" s="219"/>
      <c r="FU419" s="219"/>
      <c r="FV419" s="219"/>
      <c r="FW419" s="219"/>
      <c r="FX419" s="219"/>
      <c r="FY419" s="219"/>
      <c r="FZ419" s="219"/>
      <c r="GA419" s="219"/>
      <c r="GB419" s="219"/>
      <c r="GC419" s="219"/>
      <c r="GD419" s="219"/>
      <c r="GE419" s="219"/>
      <c r="GF419" s="219"/>
      <c r="GG419" s="219"/>
      <c r="GH419" s="219"/>
      <c r="GI419" s="219"/>
      <c r="GJ419" s="219"/>
      <c r="GK419" s="219"/>
      <c r="GL419" s="219"/>
      <c r="GM419" s="219"/>
      <c r="GN419" s="219"/>
      <c r="GO419" s="219"/>
      <c r="GP419" s="219"/>
      <c r="GQ419" s="219"/>
      <c r="GR419" s="219"/>
      <c r="GS419" s="219"/>
      <c r="GT419" s="219"/>
      <c r="GU419" s="219"/>
      <c r="GV419" s="219"/>
      <c r="GW419" s="219"/>
      <c r="GX419" s="219"/>
      <c r="GY419" s="219"/>
      <c r="GZ419" s="219"/>
      <c r="HA419" s="219"/>
      <c r="HB419" s="219"/>
      <c r="HC419" s="219"/>
      <c r="HD419" s="219"/>
      <c r="HE419" s="219"/>
      <c r="HF419" s="219"/>
      <c r="HG419" s="219"/>
      <c r="HH419" s="219"/>
      <c r="HI419" s="219"/>
      <c r="HJ419" s="219"/>
      <c r="HK419" s="219"/>
      <c r="HL419" s="219"/>
    </row>
    <row r="420" spans="1:220" s="251" customFormat="1">
      <c r="A420" s="219"/>
      <c r="B420" s="219"/>
      <c r="C420" s="219"/>
      <c r="D420" s="219"/>
      <c r="E420" s="219"/>
      <c r="F420" s="219"/>
      <c r="G420" s="261"/>
      <c r="H420" s="262"/>
      <c r="I420" s="262"/>
      <c r="J420" s="216"/>
      <c r="K420" s="219"/>
      <c r="L420" s="219"/>
      <c r="M420" s="219"/>
      <c r="N420" s="219"/>
      <c r="O420" s="219"/>
      <c r="P420" s="219"/>
      <c r="Q420" s="219"/>
      <c r="R420" s="219"/>
      <c r="S420" s="219"/>
      <c r="T420" s="219"/>
      <c r="U420" s="219"/>
      <c r="V420" s="219"/>
      <c r="W420" s="219"/>
      <c r="X420" s="219"/>
      <c r="Y420" s="219"/>
      <c r="Z420" s="219"/>
      <c r="AA420" s="219"/>
      <c r="AB420" s="219"/>
      <c r="AC420" s="219"/>
      <c r="AD420" s="219"/>
      <c r="AE420" s="219"/>
      <c r="AF420" s="219"/>
      <c r="AG420" s="219"/>
      <c r="AH420" s="219"/>
      <c r="AI420" s="219"/>
      <c r="AJ420" s="219"/>
      <c r="AK420" s="219"/>
      <c r="AL420" s="219"/>
      <c r="AM420" s="219"/>
      <c r="AN420" s="219"/>
      <c r="AO420" s="219"/>
      <c r="AP420" s="219"/>
      <c r="AQ420" s="219"/>
      <c r="AR420" s="219"/>
      <c r="AS420" s="219"/>
      <c r="AT420" s="219"/>
      <c r="AU420" s="219"/>
      <c r="AV420" s="219"/>
      <c r="AW420" s="219"/>
      <c r="AX420" s="219"/>
      <c r="AY420" s="219"/>
      <c r="AZ420" s="219"/>
      <c r="BA420" s="219"/>
      <c r="BB420" s="219"/>
      <c r="BC420" s="219"/>
      <c r="BD420" s="219"/>
      <c r="BE420" s="219"/>
      <c r="BF420" s="219"/>
      <c r="BG420" s="219"/>
      <c r="BH420" s="219"/>
      <c r="BI420" s="219"/>
      <c r="BJ420" s="219"/>
      <c r="BK420" s="219"/>
      <c r="BL420" s="219"/>
      <c r="BM420" s="219"/>
      <c r="BN420" s="219"/>
      <c r="BO420" s="219"/>
      <c r="BP420" s="219"/>
      <c r="BQ420" s="219"/>
      <c r="BR420" s="219"/>
      <c r="BS420" s="219"/>
      <c r="BT420" s="219"/>
      <c r="BU420" s="219"/>
      <c r="BV420" s="219"/>
      <c r="BW420" s="219"/>
      <c r="BX420" s="219"/>
      <c r="BY420" s="219"/>
      <c r="BZ420" s="219"/>
      <c r="CA420" s="219"/>
      <c r="CB420" s="219"/>
      <c r="CC420" s="219"/>
      <c r="CD420" s="219"/>
      <c r="CE420" s="219"/>
      <c r="CF420" s="219"/>
      <c r="CG420" s="219"/>
      <c r="CH420" s="219"/>
      <c r="CI420" s="219"/>
      <c r="CJ420" s="219"/>
      <c r="CK420" s="219"/>
      <c r="CL420" s="219"/>
      <c r="CM420" s="219"/>
      <c r="CN420" s="219"/>
      <c r="CO420" s="219"/>
      <c r="CP420" s="219"/>
      <c r="CQ420" s="219"/>
      <c r="CR420" s="219"/>
      <c r="CS420" s="219"/>
      <c r="CT420" s="219"/>
      <c r="CU420" s="219"/>
      <c r="CV420" s="219"/>
      <c r="CW420" s="219"/>
      <c r="CX420" s="219"/>
      <c r="CY420" s="219"/>
      <c r="CZ420" s="219"/>
      <c r="DA420" s="219"/>
      <c r="DB420" s="219"/>
      <c r="DC420" s="219"/>
      <c r="DD420" s="219"/>
      <c r="DE420" s="219"/>
      <c r="DF420" s="219"/>
      <c r="DG420" s="219"/>
      <c r="DH420" s="219"/>
      <c r="DI420" s="219"/>
      <c r="DJ420" s="219"/>
      <c r="DK420" s="219"/>
      <c r="DL420" s="219"/>
      <c r="DM420" s="219"/>
      <c r="DN420" s="219"/>
      <c r="DO420" s="219"/>
      <c r="DP420" s="219"/>
      <c r="DQ420" s="219"/>
      <c r="DR420" s="219"/>
      <c r="DS420" s="219"/>
      <c r="DT420" s="219"/>
      <c r="DU420" s="219"/>
      <c r="DV420" s="219"/>
      <c r="DW420" s="219"/>
      <c r="DX420" s="219"/>
      <c r="DY420" s="219"/>
      <c r="DZ420" s="219"/>
      <c r="EA420" s="219"/>
      <c r="EB420" s="219"/>
      <c r="EC420" s="219"/>
      <c r="ED420" s="219"/>
      <c r="EE420" s="219"/>
      <c r="EF420" s="219"/>
      <c r="EG420" s="219"/>
      <c r="EH420" s="219"/>
      <c r="EI420" s="219"/>
      <c r="EJ420" s="219"/>
      <c r="EK420" s="219"/>
      <c r="EL420" s="219"/>
      <c r="EM420" s="219"/>
      <c r="EN420" s="219"/>
      <c r="EO420" s="219"/>
      <c r="EP420" s="219"/>
      <c r="EQ420" s="219"/>
      <c r="ER420" s="219"/>
      <c r="ES420" s="219"/>
      <c r="ET420" s="219"/>
      <c r="EU420" s="219"/>
      <c r="EV420" s="219"/>
      <c r="EW420" s="219"/>
      <c r="EX420" s="219"/>
      <c r="EY420" s="219"/>
      <c r="EZ420" s="219"/>
      <c r="FA420" s="219"/>
      <c r="FB420" s="219"/>
      <c r="FC420" s="219"/>
      <c r="FD420" s="219"/>
      <c r="FE420" s="219"/>
      <c r="FF420" s="219"/>
      <c r="FG420" s="219"/>
      <c r="FH420" s="219"/>
      <c r="FI420" s="219"/>
      <c r="FJ420" s="219"/>
      <c r="FK420" s="219"/>
      <c r="FL420" s="219"/>
      <c r="FM420" s="219"/>
      <c r="FN420" s="219"/>
      <c r="FO420" s="219"/>
      <c r="FP420" s="219"/>
      <c r="FQ420" s="219"/>
      <c r="FR420" s="219"/>
      <c r="FS420" s="219"/>
      <c r="FT420" s="219"/>
      <c r="FU420" s="219"/>
      <c r="FV420" s="219"/>
      <c r="FW420" s="219"/>
      <c r="FX420" s="219"/>
      <c r="FY420" s="219"/>
      <c r="FZ420" s="219"/>
      <c r="GA420" s="219"/>
      <c r="GB420" s="219"/>
      <c r="GC420" s="219"/>
      <c r="GD420" s="219"/>
      <c r="GE420" s="219"/>
      <c r="GF420" s="219"/>
      <c r="GG420" s="219"/>
      <c r="GH420" s="219"/>
      <c r="GI420" s="219"/>
      <c r="GJ420" s="219"/>
      <c r="GK420" s="219"/>
      <c r="GL420" s="219"/>
      <c r="GM420" s="219"/>
      <c r="GN420" s="219"/>
      <c r="GO420" s="219"/>
      <c r="GP420" s="219"/>
      <c r="GQ420" s="219"/>
      <c r="GR420" s="219"/>
      <c r="GS420" s="219"/>
      <c r="GT420" s="219"/>
      <c r="GU420" s="219"/>
      <c r="GV420" s="219"/>
      <c r="GW420" s="219"/>
      <c r="GX420" s="219"/>
      <c r="GY420" s="219"/>
      <c r="GZ420" s="219"/>
      <c r="HA420" s="219"/>
      <c r="HB420" s="219"/>
      <c r="HC420" s="219"/>
      <c r="HD420" s="219"/>
      <c r="HE420" s="219"/>
      <c r="HF420" s="219"/>
      <c r="HG420" s="219"/>
      <c r="HH420" s="219"/>
      <c r="HI420" s="219"/>
      <c r="HJ420" s="219"/>
      <c r="HK420" s="219"/>
      <c r="HL420" s="219"/>
    </row>
    <row r="421" spans="1:220" s="251" customFormat="1">
      <c r="A421" s="219"/>
      <c r="B421" s="219"/>
      <c r="C421" s="219"/>
      <c r="D421" s="219"/>
      <c r="E421" s="219"/>
      <c r="F421" s="219"/>
      <c r="G421" s="261"/>
      <c r="H421" s="262"/>
      <c r="I421" s="262"/>
      <c r="J421" s="216"/>
      <c r="K421" s="219"/>
      <c r="L421" s="219"/>
      <c r="M421" s="219"/>
      <c r="N421" s="219"/>
      <c r="O421" s="219"/>
      <c r="P421" s="219"/>
      <c r="Q421" s="219"/>
      <c r="R421" s="219"/>
      <c r="S421" s="219"/>
      <c r="T421" s="219"/>
      <c r="U421" s="219"/>
      <c r="V421" s="219"/>
      <c r="W421" s="219"/>
      <c r="X421" s="219"/>
      <c r="Y421" s="219"/>
      <c r="Z421" s="219"/>
      <c r="AA421" s="219"/>
      <c r="AB421" s="219"/>
      <c r="AC421" s="219"/>
      <c r="AD421" s="219"/>
      <c r="AE421" s="219"/>
      <c r="AF421" s="219"/>
      <c r="AG421" s="219"/>
      <c r="AH421" s="219"/>
      <c r="AI421" s="219"/>
      <c r="AJ421" s="219"/>
      <c r="AK421" s="219"/>
      <c r="AL421" s="219"/>
      <c r="AM421" s="219"/>
      <c r="AN421" s="219"/>
      <c r="AO421" s="219"/>
      <c r="AP421" s="219"/>
      <c r="AQ421" s="219"/>
      <c r="AR421" s="219"/>
      <c r="AS421" s="219"/>
      <c r="AT421" s="219"/>
      <c r="AU421" s="219"/>
      <c r="AV421" s="219"/>
      <c r="AW421" s="219"/>
      <c r="AX421" s="219"/>
      <c r="AY421" s="219"/>
      <c r="AZ421" s="219"/>
      <c r="BA421" s="219"/>
      <c r="BB421" s="219"/>
      <c r="BC421" s="219"/>
      <c r="BD421" s="219"/>
      <c r="BE421" s="219"/>
      <c r="BF421" s="219"/>
      <c r="BG421" s="219"/>
      <c r="BH421" s="219"/>
      <c r="BI421" s="219"/>
      <c r="BJ421" s="219"/>
      <c r="BK421" s="219"/>
      <c r="BL421" s="219"/>
      <c r="BM421" s="219"/>
      <c r="BN421" s="219"/>
      <c r="BO421" s="219"/>
      <c r="BP421" s="219"/>
      <c r="BQ421" s="219"/>
      <c r="BR421" s="219"/>
      <c r="BS421" s="219"/>
      <c r="BT421" s="219"/>
      <c r="BU421" s="219"/>
      <c r="BV421" s="219"/>
      <c r="BW421" s="219"/>
      <c r="BX421" s="219"/>
      <c r="BY421" s="219"/>
      <c r="BZ421" s="219"/>
      <c r="CA421" s="219"/>
      <c r="CB421" s="219"/>
      <c r="CC421" s="219"/>
      <c r="CD421" s="219"/>
      <c r="CE421" s="219"/>
      <c r="CF421" s="219"/>
      <c r="CG421" s="219"/>
      <c r="CH421" s="219"/>
      <c r="CI421" s="219"/>
      <c r="CJ421" s="219"/>
      <c r="CK421" s="219"/>
      <c r="CL421" s="219"/>
      <c r="CM421" s="219"/>
      <c r="CN421" s="219"/>
      <c r="CO421" s="219"/>
      <c r="CP421" s="219"/>
      <c r="CQ421" s="219"/>
      <c r="CR421" s="219"/>
      <c r="CS421" s="219"/>
      <c r="CT421" s="219"/>
      <c r="CU421" s="219"/>
      <c r="CV421" s="219"/>
      <c r="CW421" s="219"/>
      <c r="CX421" s="219"/>
      <c r="CY421" s="219"/>
      <c r="CZ421" s="219"/>
      <c r="DA421" s="219"/>
      <c r="DB421" s="219"/>
      <c r="DC421" s="219"/>
      <c r="DD421" s="219"/>
      <c r="DE421" s="219"/>
      <c r="DF421" s="219"/>
      <c r="DG421" s="219"/>
      <c r="DH421" s="219"/>
      <c r="DI421" s="219"/>
      <c r="DJ421" s="219"/>
      <c r="DK421" s="219"/>
      <c r="DL421" s="219"/>
      <c r="DM421" s="219"/>
      <c r="DN421" s="219"/>
      <c r="DO421" s="219"/>
      <c r="DP421" s="219"/>
      <c r="DQ421" s="219"/>
      <c r="DR421" s="219"/>
      <c r="DS421" s="219"/>
      <c r="DT421" s="219"/>
      <c r="DU421" s="219"/>
      <c r="DV421" s="219"/>
      <c r="DW421" s="219"/>
      <c r="DX421" s="219"/>
      <c r="DY421" s="219"/>
      <c r="DZ421" s="219"/>
      <c r="EA421" s="219"/>
      <c r="EB421" s="219"/>
      <c r="EC421" s="219"/>
      <c r="ED421" s="219"/>
      <c r="EE421" s="219"/>
      <c r="EF421" s="219"/>
      <c r="EG421" s="219"/>
      <c r="EH421" s="219"/>
      <c r="EI421" s="219"/>
      <c r="EJ421" s="219"/>
      <c r="EK421" s="219"/>
      <c r="EL421" s="219"/>
      <c r="EM421" s="219"/>
      <c r="EN421" s="219"/>
      <c r="EO421" s="219"/>
      <c r="EP421" s="219"/>
      <c r="EQ421" s="219"/>
      <c r="ER421" s="219"/>
      <c r="ES421" s="219"/>
      <c r="ET421" s="219"/>
      <c r="EU421" s="219"/>
      <c r="EV421" s="219"/>
      <c r="EW421" s="219"/>
      <c r="EX421" s="219"/>
      <c r="EY421" s="219"/>
      <c r="EZ421" s="219"/>
      <c r="FA421" s="219"/>
      <c r="FB421" s="219"/>
      <c r="FC421" s="219"/>
      <c r="FD421" s="219"/>
      <c r="FE421" s="219"/>
      <c r="FF421" s="219"/>
      <c r="FG421" s="219"/>
      <c r="FH421" s="219"/>
      <c r="FI421" s="219"/>
      <c r="FJ421" s="219"/>
      <c r="FK421" s="219"/>
      <c r="FL421" s="219"/>
      <c r="FM421" s="219"/>
      <c r="FN421" s="219"/>
      <c r="FO421" s="219"/>
      <c r="FP421" s="219"/>
      <c r="FQ421" s="219"/>
      <c r="FR421" s="219"/>
      <c r="FS421" s="219"/>
      <c r="FT421" s="219"/>
      <c r="FU421" s="219"/>
      <c r="FV421" s="219"/>
      <c r="FW421" s="219"/>
      <c r="FX421" s="219"/>
      <c r="FY421" s="219"/>
      <c r="FZ421" s="219"/>
      <c r="GA421" s="219"/>
      <c r="GB421" s="219"/>
      <c r="GC421" s="219"/>
      <c r="GD421" s="219"/>
      <c r="GE421" s="219"/>
      <c r="GF421" s="219"/>
      <c r="GG421" s="219"/>
      <c r="GH421" s="219"/>
      <c r="GI421" s="219"/>
      <c r="GJ421" s="219"/>
      <c r="GK421" s="219"/>
      <c r="GL421" s="219"/>
      <c r="GM421" s="219"/>
      <c r="GN421" s="219"/>
      <c r="GO421" s="219"/>
      <c r="GP421" s="219"/>
      <c r="GQ421" s="219"/>
      <c r="GR421" s="219"/>
      <c r="GS421" s="219"/>
      <c r="GT421" s="219"/>
      <c r="GU421" s="219"/>
      <c r="GV421" s="219"/>
      <c r="GW421" s="219"/>
      <c r="GX421" s="219"/>
      <c r="GY421" s="219"/>
      <c r="GZ421" s="219"/>
      <c r="HA421" s="219"/>
      <c r="HB421" s="219"/>
      <c r="HC421" s="219"/>
      <c r="HD421" s="219"/>
      <c r="HE421" s="219"/>
      <c r="HF421" s="219"/>
      <c r="HG421" s="219"/>
      <c r="HH421" s="219"/>
      <c r="HI421" s="219"/>
      <c r="HJ421" s="219"/>
      <c r="HK421" s="219"/>
      <c r="HL421" s="219"/>
    </row>
    <row r="422" spans="1:220" s="251" customFormat="1">
      <c r="A422" s="219"/>
      <c r="B422" s="219"/>
      <c r="C422" s="219"/>
      <c r="D422" s="219"/>
      <c r="E422" s="219"/>
      <c r="F422" s="219"/>
      <c r="G422" s="261"/>
      <c r="H422" s="262"/>
      <c r="I422" s="262"/>
      <c r="J422" s="216"/>
      <c r="K422" s="219"/>
      <c r="L422" s="219"/>
      <c r="M422" s="219"/>
      <c r="N422" s="219"/>
      <c r="O422" s="219"/>
      <c r="P422" s="219"/>
      <c r="Q422" s="219"/>
      <c r="R422" s="219"/>
      <c r="S422" s="219"/>
      <c r="T422" s="219"/>
      <c r="U422" s="219"/>
      <c r="V422" s="219"/>
      <c r="W422" s="219"/>
      <c r="X422" s="219"/>
      <c r="Y422" s="219"/>
      <c r="Z422" s="219"/>
      <c r="AA422" s="219"/>
      <c r="AB422" s="219"/>
      <c r="AC422" s="219"/>
      <c r="AD422" s="219"/>
      <c r="AE422" s="219"/>
      <c r="AF422" s="219"/>
      <c r="AG422" s="219"/>
      <c r="AH422" s="219"/>
      <c r="AI422" s="219"/>
      <c r="AJ422" s="219"/>
      <c r="AK422" s="219"/>
      <c r="AL422" s="219"/>
      <c r="AM422" s="219"/>
      <c r="AN422" s="219"/>
      <c r="AO422" s="219"/>
      <c r="AP422" s="219"/>
      <c r="AQ422" s="219"/>
      <c r="AR422" s="219"/>
      <c r="AS422" s="219"/>
      <c r="AT422" s="219"/>
      <c r="AU422" s="219"/>
      <c r="AV422" s="219"/>
      <c r="AW422" s="219"/>
      <c r="AX422" s="219"/>
      <c r="AY422" s="219"/>
      <c r="AZ422" s="219"/>
      <c r="BA422" s="219"/>
      <c r="BB422" s="219"/>
      <c r="BC422" s="219"/>
      <c r="BD422" s="219"/>
      <c r="BE422" s="219"/>
      <c r="BF422" s="219"/>
      <c r="BG422" s="219"/>
      <c r="BH422" s="219"/>
      <c r="BI422" s="219"/>
      <c r="BJ422" s="219"/>
      <c r="BK422" s="219"/>
      <c r="BL422" s="219"/>
      <c r="BM422" s="219"/>
      <c r="BN422" s="219"/>
      <c r="BO422" s="219"/>
      <c r="BP422" s="219"/>
      <c r="BQ422" s="219"/>
      <c r="BR422" s="219"/>
      <c r="BS422" s="219"/>
      <c r="BT422" s="219"/>
      <c r="BU422" s="219"/>
      <c r="BV422" s="219"/>
      <c r="BW422" s="219"/>
      <c r="BX422" s="219"/>
      <c r="BY422" s="219"/>
      <c r="BZ422" s="219"/>
      <c r="CA422" s="219"/>
      <c r="CB422" s="219"/>
      <c r="CC422" s="219"/>
      <c r="CD422" s="219"/>
      <c r="CE422" s="219"/>
      <c r="CF422" s="219"/>
      <c r="CG422" s="219"/>
      <c r="CH422" s="219"/>
      <c r="CI422" s="219"/>
      <c r="CJ422" s="219"/>
      <c r="CK422" s="219"/>
      <c r="CL422" s="219"/>
      <c r="CM422" s="219"/>
      <c r="CN422" s="219"/>
      <c r="CO422" s="219"/>
      <c r="CP422" s="219"/>
      <c r="CQ422" s="219"/>
      <c r="CR422" s="219"/>
      <c r="CS422" s="219"/>
      <c r="CT422" s="219"/>
      <c r="CU422" s="219"/>
      <c r="CV422" s="219"/>
      <c r="CW422" s="219"/>
      <c r="CX422" s="219"/>
      <c r="CY422" s="219"/>
      <c r="CZ422" s="219"/>
      <c r="DA422" s="219"/>
      <c r="DB422" s="219"/>
      <c r="DC422" s="219"/>
      <c r="DD422" s="219"/>
      <c r="DE422" s="219"/>
      <c r="DF422" s="219"/>
      <c r="DG422" s="219"/>
      <c r="DH422" s="219"/>
      <c r="DI422" s="219"/>
      <c r="DJ422" s="219"/>
      <c r="DK422" s="219"/>
      <c r="DL422" s="219"/>
      <c r="DM422" s="219"/>
      <c r="DN422" s="219"/>
      <c r="DO422" s="219"/>
      <c r="DP422" s="219"/>
      <c r="DQ422" s="219"/>
      <c r="DR422" s="219"/>
      <c r="DS422" s="219"/>
      <c r="DT422" s="219"/>
      <c r="DU422" s="219"/>
      <c r="DV422" s="219"/>
      <c r="DW422" s="219"/>
      <c r="DX422" s="219"/>
      <c r="DY422" s="219"/>
      <c r="DZ422" s="219"/>
      <c r="EA422" s="219"/>
      <c r="EB422" s="219"/>
      <c r="EC422" s="219"/>
      <c r="ED422" s="219"/>
      <c r="EE422" s="219"/>
      <c r="EF422" s="219"/>
      <c r="EG422" s="219"/>
      <c r="EH422" s="219"/>
      <c r="EI422" s="219"/>
      <c r="EJ422" s="219"/>
      <c r="EK422" s="219"/>
      <c r="EL422" s="219"/>
      <c r="EM422" s="219"/>
      <c r="EN422" s="219"/>
      <c r="EO422" s="219"/>
      <c r="EP422" s="219"/>
      <c r="EQ422" s="219"/>
      <c r="ER422" s="219"/>
      <c r="ES422" s="219"/>
      <c r="ET422" s="219"/>
      <c r="EU422" s="219"/>
      <c r="EV422" s="219"/>
      <c r="EW422" s="219"/>
      <c r="EX422" s="219"/>
      <c r="EY422" s="219"/>
      <c r="EZ422" s="219"/>
      <c r="FA422" s="219"/>
      <c r="FB422" s="219"/>
      <c r="FC422" s="219"/>
      <c r="FD422" s="219"/>
      <c r="FE422" s="219"/>
      <c r="FF422" s="219"/>
      <c r="FG422" s="219"/>
      <c r="FH422" s="219"/>
      <c r="FI422" s="219"/>
      <c r="FJ422" s="219"/>
      <c r="FK422" s="219"/>
      <c r="FL422" s="219"/>
      <c r="FM422" s="219"/>
      <c r="FN422" s="219"/>
      <c r="FO422" s="219"/>
      <c r="FP422" s="219"/>
      <c r="FQ422" s="219"/>
      <c r="FR422" s="219"/>
      <c r="FS422" s="219"/>
      <c r="FT422" s="219"/>
      <c r="FU422" s="219"/>
      <c r="FV422" s="219"/>
      <c r="FW422" s="219"/>
      <c r="FX422" s="219"/>
      <c r="FY422" s="219"/>
      <c r="FZ422" s="219"/>
      <c r="GA422" s="219"/>
      <c r="GB422" s="219"/>
      <c r="GC422" s="219"/>
      <c r="GD422" s="219"/>
      <c r="GE422" s="219"/>
      <c r="GF422" s="219"/>
      <c r="GG422" s="219"/>
      <c r="GH422" s="219"/>
      <c r="GI422" s="219"/>
      <c r="GJ422" s="219"/>
      <c r="GK422" s="219"/>
      <c r="GL422" s="219"/>
      <c r="GM422" s="219"/>
      <c r="GN422" s="219"/>
      <c r="GO422" s="219"/>
      <c r="GP422" s="219"/>
      <c r="GQ422" s="219"/>
      <c r="GR422" s="219"/>
      <c r="GS422" s="219"/>
      <c r="GT422" s="219"/>
      <c r="GU422" s="219"/>
      <c r="GV422" s="219"/>
      <c r="GW422" s="219"/>
      <c r="GX422" s="219"/>
      <c r="GY422" s="219"/>
      <c r="GZ422" s="219"/>
      <c r="HA422" s="219"/>
      <c r="HB422" s="219"/>
      <c r="HC422" s="219"/>
      <c r="HD422" s="219"/>
      <c r="HE422" s="219"/>
      <c r="HF422" s="219"/>
      <c r="HG422" s="219"/>
      <c r="HH422" s="219"/>
      <c r="HI422" s="219"/>
      <c r="HJ422" s="219"/>
      <c r="HK422" s="219"/>
      <c r="HL422" s="219"/>
    </row>
    <row r="423" spans="1:220" s="251" customFormat="1">
      <c r="A423" s="219"/>
      <c r="B423" s="219"/>
      <c r="C423" s="219"/>
      <c r="D423" s="219"/>
      <c r="E423" s="219"/>
      <c r="F423" s="219"/>
      <c r="G423" s="261"/>
      <c r="H423" s="262"/>
      <c r="I423" s="262"/>
      <c r="J423" s="216"/>
      <c r="K423" s="219"/>
      <c r="L423" s="219"/>
      <c r="M423" s="219"/>
      <c r="N423" s="219"/>
      <c r="O423" s="219"/>
      <c r="P423" s="219"/>
      <c r="Q423" s="219"/>
      <c r="R423" s="219"/>
      <c r="S423" s="219"/>
      <c r="T423" s="219"/>
      <c r="U423" s="219"/>
      <c r="V423" s="219"/>
      <c r="W423" s="219"/>
      <c r="X423" s="219"/>
      <c r="Y423" s="219"/>
      <c r="Z423" s="219"/>
      <c r="AA423" s="219"/>
      <c r="AB423" s="219"/>
      <c r="AC423" s="219"/>
      <c r="AD423" s="219"/>
      <c r="AE423" s="219"/>
      <c r="AF423" s="219"/>
      <c r="AG423" s="219"/>
      <c r="AH423" s="219"/>
      <c r="AI423" s="219"/>
      <c r="AJ423" s="219"/>
      <c r="AK423" s="219"/>
      <c r="AL423" s="219"/>
      <c r="AM423" s="219"/>
      <c r="AN423" s="219"/>
      <c r="AO423" s="219"/>
      <c r="AP423" s="219"/>
      <c r="AQ423" s="219"/>
      <c r="AR423" s="219"/>
      <c r="AS423" s="219"/>
      <c r="AT423" s="219"/>
      <c r="AU423" s="219"/>
      <c r="AV423" s="219"/>
      <c r="AW423" s="219"/>
      <c r="AX423" s="219"/>
      <c r="AY423" s="219"/>
      <c r="AZ423" s="219"/>
      <c r="BA423" s="219"/>
      <c r="BB423" s="219"/>
      <c r="BC423" s="219"/>
      <c r="BD423" s="219"/>
      <c r="BE423" s="219"/>
      <c r="BF423" s="219"/>
      <c r="BG423" s="219"/>
      <c r="BH423" s="219"/>
      <c r="BI423" s="219"/>
      <c r="BJ423" s="219"/>
      <c r="BK423" s="219"/>
      <c r="BL423" s="219"/>
      <c r="BM423" s="219"/>
      <c r="BN423" s="219"/>
      <c r="BO423" s="219"/>
      <c r="BP423" s="219"/>
      <c r="BQ423" s="219"/>
      <c r="BR423" s="219"/>
      <c r="BS423" s="219"/>
      <c r="BT423" s="219"/>
      <c r="BU423" s="219"/>
      <c r="BV423" s="219"/>
      <c r="BW423" s="219"/>
      <c r="BX423" s="219"/>
      <c r="BY423" s="219"/>
      <c r="BZ423" s="219"/>
      <c r="CA423" s="219"/>
      <c r="CB423" s="219"/>
      <c r="CC423" s="219"/>
      <c r="CD423" s="219"/>
      <c r="CE423" s="219"/>
      <c r="CF423" s="219"/>
      <c r="CG423" s="219"/>
      <c r="CH423" s="219"/>
      <c r="CI423" s="219"/>
      <c r="CJ423" s="219"/>
      <c r="CK423" s="219"/>
      <c r="CL423" s="219"/>
      <c r="CM423" s="219"/>
      <c r="CN423" s="219"/>
      <c r="CO423" s="219"/>
      <c r="CP423" s="219"/>
      <c r="CQ423" s="219"/>
      <c r="CR423" s="219"/>
      <c r="CS423" s="219"/>
      <c r="CT423" s="219"/>
      <c r="CU423" s="219"/>
      <c r="CV423" s="219"/>
      <c r="CW423" s="219"/>
      <c r="CX423" s="219"/>
      <c r="CY423" s="219"/>
      <c r="CZ423" s="219"/>
      <c r="DA423" s="219"/>
      <c r="DB423" s="219"/>
      <c r="DC423" s="219"/>
      <c r="DD423" s="219"/>
      <c r="DE423" s="219"/>
      <c r="DF423" s="219"/>
      <c r="DG423" s="219"/>
      <c r="DH423" s="219"/>
      <c r="DI423" s="219"/>
      <c r="DJ423" s="219"/>
      <c r="DK423" s="219"/>
      <c r="DL423" s="219"/>
      <c r="DM423" s="219"/>
      <c r="DN423" s="219"/>
      <c r="DO423" s="219"/>
      <c r="DP423" s="219"/>
      <c r="DQ423" s="219"/>
      <c r="DR423" s="219"/>
      <c r="DS423" s="219"/>
      <c r="DT423" s="219"/>
      <c r="DU423" s="219"/>
      <c r="DV423" s="219"/>
      <c r="DW423" s="219"/>
      <c r="DX423" s="219"/>
      <c r="DY423" s="219"/>
      <c r="DZ423" s="219"/>
      <c r="EA423" s="219"/>
      <c r="EB423" s="219"/>
      <c r="EC423" s="219"/>
      <c r="ED423" s="219"/>
      <c r="EE423" s="219"/>
      <c r="EF423" s="219"/>
      <c r="EG423" s="219"/>
      <c r="EH423" s="219"/>
      <c r="EI423" s="219"/>
      <c r="EJ423" s="219"/>
      <c r="EK423" s="219"/>
      <c r="EL423" s="219"/>
      <c r="EM423" s="219"/>
      <c r="EN423" s="219"/>
      <c r="EO423" s="219"/>
      <c r="EP423" s="219"/>
      <c r="EQ423" s="219"/>
      <c r="ER423" s="219"/>
      <c r="ES423" s="219"/>
      <c r="ET423" s="219"/>
      <c r="EU423" s="219"/>
      <c r="EV423" s="219"/>
      <c r="EW423" s="219"/>
      <c r="EX423" s="219"/>
      <c r="EY423" s="219"/>
      <c r="EZ423" s="219"/>
      <c r="FA423" s="219"/>
      <c r="FB423" s="219"/>
      <c r="FC423" s="219"/>
      <c r="FD423" s="219"/>
      <c r="FE423" s="219"/>
      <c r="FF423" s="219"/>
      <c r="FG423" s="219"/>
      <c r="FH423" s="219"/>
      <c r="FI423" s="219"/>
      <c r="FJ423" s="219"/>
      <c r="FK423" s="219"/>
      <c r="FL423" s="219"/>
      <c r="FM423" s="219"/>
      <c r="FN423" s="219"/>
      <c r="FO423" s="219"/>
      <c r="FP423" s="219"/>
      <c r="FQ423" s="219"/>
      <c r="FR423" s="219"/>
      <c r="FS423" s="219"/>
      <c r="FT423" s="219"/>
      <c r="FU423" s="219"/>
      <c r="FV423" s="219"/>
      <c r="FW423" s="219"/>
      <c r="FX423" s="219"/>
      <c r="FY423" s="219"/>
      <c r="FZ423" s="219"/>
      <c r="GA423" s="219"/>
      <c r="GB423" s="219"/>
      <c r="GC423" s="219"/>
      <c r="GD423" s="219"/>
      <c r="GE423" s="219"/>
      <c r="GF423" s="219"/>
      <c r="GG423" s="219"/>
      <c r="GH423" s="219"/>
      <c r="GI423" s="219"/>
      <c r="GJ423" s="219"/>
      <c r="GK423" s="219"/>
      <c r="GL423" s="219"/>
      <c r="GM423" s="219"/>
      <c r="GN423" s="219"/>
      <c r="GO423" s="219"/>
      <c r="GP423" s="219"/>
      <c r="GQ423" s="219"/>
      <c r="GR423" s="219"/>
      <c r="GS423" s="219"/>
      <c r="GT423" s="219"/>
      <c r="GU423" s="219"/>
      <c r="GV423" s="219"/>
      <c r="GW423" s="219"/>
      <c r="GX423" s="219"/>
      <c r="GY423" s="219"/>
      <c r="GZ423" s="219"/>
      <c r="HA423" s="219"/>
      <c r="HB423" s="219"/>
      <c r="HC423" s="219"/>
      <c r="HD423" s="219"/>
      <c r="HE423" s="219"/>
      <c r="HF423" s="219"/>
      <c r="HG423" s="219"/>
      <c r="HH423" s="219"/>
      <c r="HI423" s="219"/>
      <c r="HJ423" s="219"/>
      <c r="HK423" s="219"/>
      <c r="HL423" s="219"/>
    </row>
    <row r="424" spans="1:220" s="251" customFormat="1">
      <c r="A424" s="219"/>
      <c r="B424" s="219"/>
      <c r="C424" s="219"/>
      <c r="D424" s="219"/>
      <c r="E424" s="219"/>
      <c r="F424" s="219"/>
      <c r="G424" s="261"/>
      <c r="H424" s="262"/>
      <c r="I424" s="262"/>
      <c r="J424" s="216"/>
      <c r="K424" s="219"/>
      <c r="L424" s="219"/>
      <c r="M424" s="219"/>
      <c r="N424" s="219"/>
      <c r="O424" s="219"/>
      <c r="P424" s="219"/>
      <c r="Q424" s="219"/>
      <c r="R424" s="219"/>
      <c r="S424" s="219"/>
      <c r="T424" s="219"/>
      <c r="U424" s="219"/>
      <c r="V424" s="219"/>
      <c r="W424" s="219"/>
      <c r="X424" s="219"/>
      <c r="Y424" s="219"/>
      <c r="Z424" s="219"/>
      <c r="AA424" s="219"/>
      <c r="AB424" s="219"/>
      <c r="AC424" s="219"/>
      <c r="AD424" s="219"/>
      <c r="AE424" s="219"/>
      <c r="AF424" s="219"/>
      <c r="AG424" s="219"/>
      <c r="AH424" s="219"/>
      <c r="AI424" s="219"/>
      <c r="AJ424" s="219"/>
      <c r="AK424" s="219"/>
      <c r="AL424" s="219"/>
      <c r="AM424" s="219"/>
      <c r="AN424" s="219"/>
      <c r="AO424" s="219"/>
      <c r="AP424" s="219"/>
      <c r="AQ424" s="219"/>
      <c r="AR424" s="219"/>
      <c r="AS424" s="219"/>
      <c r="AT424" s="219"/>
      <c r="AU424" s="219"/>
      <c r="AV424" s="219"/>
      <c r="AW424" s="219"/>
      <c r="AX424" s="219"/>
      <c r="AY424" s="219"/>
      <c r="AZ424" s="219"/>
      <c r="BA424" s="219"/>
      <c r="BB424" s="219"/>
      <c r="BC424" s="219"/>
      <c r="BD424" s="219"/>
      <c r="BE424" s="219"/>
      <c r="BF424" s="219"/>
      <c r="BG424" s="219"/>
      <c r="BH424" s="219"/>
      <c r="BI424" s="219"/>
      <c r="BJ424" s="219"/>
      <c r="BK424" s="219"/>
      <c r="BL424" s="219"/>
      <c r="BM424" s="219"/>
      <c r="BN424" s="219"/>
      <c r="BO424" s="219"/>
      <c r="BP424" s="219"/>
      <c r="BQ424" s="219"/>
      <c r="BR424" s="219"/>
      <c r="BS424" s="219"/>
      <c r="BT424" s="219"/>
      <c r="BU424" s="219"/>
      <c r="BV424" s="219"/>
      <c r="BW424" s="219"/>
      <c r="BX424" s="219"/>
      <c r="BY424" s="219"/>
      <c r="BZ424" s="219"/>
      <c r="CA424" s="219"/>
      <c r="CB424" s="219"/>
      <c r="CC424" s="219"/>
      <c r="CD424" s="219"/>
      <c r="CE424" s="219"/>
      <c r="CF424" s="219"/>
      <c r="CG424" s="219"/>
      <c r="CH424" s="219"/>
      <c r="CI424" s="219"/>
      <c r="CJ424" s="219"/>
      <c r="CK424" s="219"/>
      <c r="CL424" s="219"/>
      <c r="CM424" s="219"/>
      <c r="CN424" s="219"/>
      <c r="CO424" s="219"/>
      <c r="CP424" s="219"/>
      <c r="CQ424" s="219"/>
      <c r="CR424" s="219"/>
      <c r="CS424" s="219"/>
      <c r="CT424" s="219"/>
      <c r="CU424" s="219"/>
      <c r="CV424" s="219"/>
      <c r="CW424" s="219"/>
      <c r="CX424" s="219"/>
      <c r="CY424" s="219"/>
      <c r="CZ424" s="219"/>
      <c r="DA424" s="219"/>
      <c r="DB424" s="219"/>
      <c r="DC424" s="219"/>
      <c r="DD424" s="219"/>
      <c r="DE424" s="219"/>
      <c r="DF424" s="219"/>
      <c r="DG424" s="219"/>
      <c r="DH424" s="219"/>
      <c r="DI424" s="219"/>
      <c r="DJ424" s="219"/>
      <c r="DK424" s="219"/>
      <c r="DL424" s="219"/>
      <c r="DM424" s="219"/>
      <c r="DN424" s="219"/>
      <c r="DO424" s="219"/>
      <c r="DP424" s="219"/>
      <c r="DQ424" s="219"/>
      <c r="DR424" s="219"/>
      <c r="DS424" s="219"/>
      <c r="DT424" s="219"/>
      <c r="DU424" s="219"/>
      <c r="DV424" s="219"/>
      <c r="DW424" s="219"/>
      <c r="DX424" s="219"/>
      <c r="DY424" s="219"/>
      <c r="DZ424" s="219"/>
      <c r="EA424" s="219"/>
      <c r="EB424" s="219"/>
      <c r="EC424" s="219"/>
      <c r="ED424" s="219"/>
      <c r="EE424" s="219"/>
      <c r="EF424" s="219"/>
      <c r="EG424" s="219"/>
      <c r="EH424" s="219"/>
      <c r="EI424" s="219"/>
      <c r="EJ424" s="219"/>
      <c r="EK424" s="219"/>
      <c r="EL424" s="219"/>
      <c r="EM424" s="219"/>
      <c r="EN424" s="219"/>
      <c r="EO424" s="219"/>
      <c r="EP424" s="219"/>
      <c r="EQ424" s="219"/>
      <c r="ER424" s="219"/>
      <c r="ES424" s="219"/>
      <c r="ET424" s="219"/>
      <c r="EU424" s="219"/>
      <c r="EV424" s="219"/>
      <c r="EW424" s="219"/>
      <c r="EX424" s="219"/>
      <c r="EY424" s="219"/>
      <c r="EZ424" s="219"/>
      <c r="FA424" s="219"/>
      <c r="FB424" s="219"/>
      <c r="FC424" s="219"/>
      <c r="FD424" s="219"/>
      <c r="FE424" s="219"/>
      <c r="FF424" s="219"/>
      <c r="FG424" s="219"/>
      <c r="FH424" s="219"/>
      <c r="FI424" s="219"/>
      <c r="FJ424" s="219"/>
      <c r="FK424" s="219"/>
      <c r="FL424" s="219"/>
      <c r="FM424" s="219"/>
      <c r="FN424" s="219"/>
      <c r="FO424" s="219"/>
      <c r="FP424" s="219"/>
      <c r="FQ424" s="219"/>
      <c r="FR424" s="219"/>
      <c r="FS424" s="219"/>
      <c r="FT424" s="219"/>
      <c r="FU424" s="219"/>
      <c r="FV424" s="219"/>
      <c r="FW424" s="219"/>
      <c r="FX424" s="219"/>
      <c r="FY424" s="219"/>
      <c r="FZ424" s="219"/>
      <c r="GA424" s="219"/>
      <c r="GB424" s="219"/>
      <c r="GC424" s="219"/>
      <c r="GD424" s="219"/>
      <c r="GE424" s="219"/>
      <c r="GF424" s="219"/>
      <c r="GG424" s="219"/>
      <c r="GH424" s="219"/>
      <c r="GI424" s="219"/>
      <c r="GJ424" s="219"/>
      <c r="GK424" s="219"/>
      <c r="GL424" s="219"/>
      <c r="GM424" s="219"/>
      <c r="GN424" s="219"/>
      <c r="GO424" s="219"/>
      <c r="GP424" s="219"/>
      <c r="GQ424" s="219"/>
      <c r="GR424" s="219"/>
      <c r="GS424" s="219"/>
      <c r="GT424" s="219"/>
      <c r="GU424" s="219"/>
      <c r="GV424" s="219"/>
      <c r="GW424" s="219"/>
      <c r="GX424" s="219"/>
      <c r="GY424" s="219"/>
      <c r="GZ424" s="219"/>
      <c r="HA424" s="219"/>
      <c r="HB424" s="219"/>
      <c r="HC424" s="219"/>
      <c r="HD424" s="219"/>
      <c r="HE424" s="219"/>
      <c r="HF424" s="219"/>
      <c r="HG424" s="219"/>
      <c r="HH424" s="219"/>
      <c r="HI424" s="219"/>
      <c r="HJ424" s="219"/>
      <c r="HK424" s="219"/>
      <c r="HL424" s="219"/>
    </row>
    <row r="425" spans="1:220" s="251" customFormat="1">
      <c r="A425" s="219"/>
      <c r="B425" s="219"/>
      <c r="C425" s="219"/>
      <c r="D425" s="219"/>
      <c r="E425" s="219"/>
      <c r="F425" s="219"/>
      <c r="G425" s="261"/>
      <c r="H425" s="262"/>
      <c r="I425" s="262"/>
      <c r="J425" s="216"/>
      <c r="K425" s="219"/>
      <c r="L425" s="219"/>
      <c r="M425" s="219"/>
      <c r="N425" s="219"/>
      <c r="O425" s="219"/>
      <c r="P425" s="219"/>
      <c r="Q425" s="219"/>
      <c r="R425" s="219"/>
      <c r="S425" s="219"/>
      <c r="T425" s="219"/>
      <c r="U425" s="219"/>
      <c r="V425" s="219"/>
      <c r="W425" s="219"/>
      <c r="X425" s="219"/>
      <c r="Y425" s="219"/>
      <c r="Z425" s="219"/>
      <c r="AA425" s="219"/>
      <c r="AB425" s="219"/>
      <c r="AC425" s="219"/>
      <c r="AD425" s="219"/>
      <c r="AE425" s="219"/>
      <c r="AF425" s="219"/>
      <c r="AG425" s="219"/>
      <c r="AH425" s="219"/>
      <c r="AI425" s="219"/>
      <c r="AJ425" s="219"/>
      <c r="AK425" s="219"/>
      <c r="AL425" s="219"/>
      <c r="AM425" s="219"/>
      <c r="AN425" s="219"/>
      <c r="AO425" s="219"/>
      <c r="AP425" s="219"/>
      <c r="AQ425" s="219"/>
      <c r="AR425" s="219"/>
      <c r="AS425" s="219"/>
      <c r="AT425" s="219"/>
      <c r="AU425" s="219"/>
      <c r="AV425" s="219"/>
      <c r="AW425" s="219"/>
      <c r="AX425" s="219"/>
      <c r="AY425" s="219"/>
      <c r="AZ425" s="219"/>
      <c r="BA425" s="219"/>
      <c r="BB425" s="219"/>
      <c r="BC425" s="219"/>
      <c r="BD425" s="219"/>
      <c r="BE425" s="219"/>
      <c r="BF425" s="219"/>
      <c r="BG425" s="219"/>
      <c r="BH425" s="219"/>
      <c r="BI425" s="219"/>
      <c r="BJ425" s="219"/>
      <c r="BK425" s="219"/>
      <c r="BL425" s="219"/>
      <c r="BM425" s="219"/>
      <c r="BN425" s="219"/>
      <c r="BO425" s="219"/>
      <c r="BP425" s="219"/>
      <c r="BQ425" s="219"/>
      <c r="BR425" s="219"/>
      <c r="BS425" s="219"/>
      <c r="BT425" s="219"/>
      <c r="BU425" s="219"/>
      <c r="BV425" s="219"/>
      <c r="BW425" s="219"/>
      <c r="BX425" s="219"/>
      <c r="BY425" s="219"/>
      <c r="BZ425" s="219"/>
      <c r="CA425" s="219"/>
      <c r="CB425" s="219"/>
      <c r="CC425" s="219"/>
      <c r="CD425" s="219"/>
      <c r="CE425" s="219"/>
      <c r="CF425" s="219"/>
      <c r="CG425" s="219"/>
      <c r="CH425" s="219"/>
      <c r="CI425" s="219"/>
      <c r="CJ425" s="219"/>
      <c r="CK425" s="219"/>
      <c r="CL425" s="219"/>
      <c r="CM425" s="219"/>
      <c r="CN425" s="219"/>
      <c r="CO425" s="219"/>
      <c r="CP425" s="219"/>
      <c r="CQ425" s="219"/>
      <c r="CR425" s="219"/>
      <c r="CS425" s="219"/>
      <c r="CT425" s="219"/>
      <c r="CU425" s="219"/>
      <c r="CV425" s="219"/>
      <c r="CW425" s="219"/>
      <c r="CX425" s="219"/>
      <c r="CY425" s="219"/>
      <c r="CZ425" s="219"/>
      <c r="DA425" s="219"/>
      <c r="DB425" s="219"/>
      <c r="DC425" s="219"/>
      <c r="DD425" s="219"/>
      <c r="DE425" s="219"/>
      <c r="DF425" s="219"/>
      <c r="DG425" s="219"/>
      <c r="DH425" s="219"/>
      <c r="DI425" s="219"/>
      <c r="DJ425" s="219"/>
      <c r="DK425" s="219"/>
      <c r="DL425" s="219"/>
      <c r="DM425" s="219"/>
      <c r="DN425" s="219"/>
      <c r="DO425" s="219"/>
      <c r="DP425" s="219"/>
      <c r="DQ425" s="219"/>
      <c r="DR425" s="219"/>
      <c r="DS425" s="219"/>
      <c r="DT425" s="219"/>
      <c r="DU425" s="219"/>
      <c r="DV425" s="219"/>
      <c r="DW425" s="219"/>
      <c r="DX425" s="219"/>
      <c r="DY425" s="219"/>
      <c r="DZ425" s="219"/>
      <c r="EA425" s="219"/>
      <c r="EB425" s="219"/>
      <c r="EC425" s="219"/>
      <c r="ED425" s="219"/>
      <c r="EE425" s="219"/>
      <c r="EF425" s="219"/>
      <c r="EG425" s="219"/>
      <c r="EH425" s="219"/>
      <c r="EI425" s="219"/>
      <c r="EJ425" s="219"/>
      <c r="EK425" s="219"/>
      <c r="EL425" s="219"/>
      <c r="EM425" s="219"/>
      <c r="EN425" s="219"/>
      <c r="EO425" s="219"/>
      <c r="EP425" s="219"/>
      <c r="EQ425" s="219"/>
      <c r="ER425" s="219"/>
      <c r="ES425" s="219"/>
      <c r="ET425" s="219"/>
      <c r="EU425" s="219"/>
      <c r="EV425" s="219"/>
      <c r="EW425" s="219"/>
      <c r="EX425" s="219"/>
      <c r="EY425" s="219"/>
      <c r="EZ425" s="219"/>
      <c r="FA425" s="219"/>
      <c r="FB425" s="219"/>
      <c r="FC425" s="219"/>
      <c r="FD425" s="219"/>
      <c r="FE425" s="219"/>
      <c r="FF425" s="219"/>
      <c r="FG425" s="219"/>
      <c r="FH425" s="219"/>
      <c r="FI425" s="219"/>
      <c r="FJ425" s="219"/>
      <c r="FK425" s="219"/>
      <c r="FL425" s="219"/>
      <c r="FM425" s="219"/>
      <c r="FN425" s="219"/>
      <c r="FO425" s="219"/>
      <c r="FP425" s="219"/>
      <c r="FQ425" s="219"/>
      <c r="FR425" s="219"/>
      <c r="FS425" s="219"/>
      <c r="FT425" s="219"/>
      <c r="FU425" s="219"/>
      <c r="FV425" s="219"/>
      <c r="FW425" s="219"/>
      <c r="FX425" s="219"/>
      <c r="FY425" s="219"/>
      <c r="FZ425" s="219"/>
      <c r="GA425" s="219"/>
      <c r="GB425" s="219"/>
      <c r="GC425" s="219"/>
      <c r="GD425" s="219"/>
      <c r="GE425" s="219"/>
      <c r="GF425" s="219"/>
      <c r="GG425" s="219"/>
      <c r="GH425" s="219"/>
      <c r="GI425" s="219"/>
      <c r="GJ425" s="219"/>
      <c r="GK425" s="219"/>
      <c r="GL425" s="219"/>
      <c r="GM425" s="219"/>
      <c r="GN425" s="219"/>
      <c r="GO425" s="219"/>
      <c r="GP425" s="219"/>
      <c r="GQ425" s="219"/>
      <c r="GR425" s="219"/>
      <c r="GS425" s="219"/>
      <c r="GT425" s="219"/>
      <c r="GU425" s="219"/>
      <c r="GV425" s="219"/>
      <c r="GW425" s="219"/>
      <c r="GX425" s="219"/>
      <c r="GY425" s="219"/>
      <c r="GZ425" s="219"/>
      <c r="HA425" s="219"/>
      <c r="HB425" s="219"/>
      <c r="HC425" s="219"/>
      <c r="HD425" s="219"/>
      <c r="HE425" s="219"/>
      <c r="HF425" s="219"/>
      <c r="HG425" s="219"/>
      <c r="HH425" s="219"/>
      <c r="HI425" s="219"/>
      <c r="HJ425" s="219"/>
      <c r="HK425" s="219"/>
      <c r="HL425" s="219"/>
    </row>
    <row r="426" spans="1:220" s="251" customFormat="1">
      <c r="A426" s="219"/>
      <c r="B426" s="219"/>
      <c r="C426" s="219"/>
      <c r="D426" s="219"/>
      <c r="E426" s="219"/>
      <c r="F426" s="219"/>
      <c r="G426" s="261"/>
      <c r="H426" s="262"/>
      <c r="I426" s="262"/>
      <c r="J426" s="216"/>
      <c r="K426" s="219"/>
      <c r="L426" s="219"/>
      <c r="M426" s="219"/>
      <c r="N426" s="219"/>
      <c r="O426" s="219"/>
      <c r="P426" s="219"/>
      <c r="Q426" s="219"/>
      <c r="R426" s="219"/>
      <c r="S426" s="219"/>
      <c r="T426" s="219"/>
      <c r="U426" s="219"/>
      <c r="V426" s="219"/>
      <c r="W426" s="219"/>
      <c r="X426" s="219"/>
      <c r="Y426" s="219"/>
      <c r="Z426" s="219"/>
      <c r="AA426" s="219"/>
      <c r="AB426" s="219"/>
      <c r="AC426" s="219"/>
      <c r="AD426" s="219"/>
      <c r="AE426" s="219"/>
      <c r="AF426" s="219"/>
      <c r="AG426" s="219"/>
      <c r="AH426" s="219"/>
      <c r="AI426" s="219"/>
      <c r="AJ426" s="219"/>
      <c r="AK426" s="219"/>
      <c r="AL426" s="219"/>
      <c r="AM426" s="219"/>
      <c r="AN426" s="219"/>
      <c r="AO426" s="219"/>
      <c r="AP426" s="219"/>
      <c r="AQ426" s="219"/>
      <c r="AR426" s="219"/>
      <c r="AS426" s="219"/>
      <c r="AT426" s="219"/>
      <c r="AU426" s="219"/>
      <c r="AV426" s="219"/>
      <c r="AW426" s="219"/>
      <c r="AX426" s="219"/>
      <c r="AY426" s="219"/>
      <c r="AZ426" s="219"/>
      <c r="BA426" s="219"/>
      <c r="BB426" s="219"/>
      <c r="BC426" s="219"/>
      <c r="BD426" s="219"/>
      <c r="BE426" s="219"/>
      <c r="BF426" s="219"/>
      <c r="BG426" s="219"/>
      <c r="BH426" s="219"/>
      <c r="BI426" s="219"/>
      <c r="BJ426" s="219"/>
      <c r="BK426" s="219"/>
      <c r="BL426" s="219"/>
      <c r="BM426" s="219"/>
      <c r="BN426" s="219"/>
      <c r="BO426" s="219"/>
      <c r="BP426" s="219"/>
      <c r="BQ426" s="219"/>
      <c r="BR426" s="219"/>
      <c r="BS426" s="219"/>
      <c r="BT426" s="219"/>
      <c r="BU426" s="219"/>
      <c r="BV426" s="219"/>
      <c r="BW426" s="219"/>
      <c r="BX426" s="219"/>
      <c r="BY426" s="219"/>
      <c r="BZ426" s="219"/>
      <c r="CA426" s="219"/>
      <c r="CB426" s="219"/>
      <c r="CC426" s="219"/>
      <c r="CD426" s="219"/>
      <c r="CE426" s="219"/>
      <c r="CF426" s="219"/>
      <c r="CG426" s="219"/>
      <c r="CH426" s="219"/>
      <c r="CI426" s="219"/>
      <c r="CJ426" s="219"/>
      <c r="CK426" s="219"/>
      <c r="CL426" s="219"/>
      <c r="CM426" s="219"/>
      <c r="CN426" s="219"/>
      <c r="CO426" s="219"/>
      <c r="CP426" s="219"/>
      <c r="CQ426" s="219"/>
      <c r="CR426" s="219"/>
      <c r="CS426" s="219"/>
      <c r="CT426" s="219"/>
      <c r="CU426" s="219"/>
      <c r="CV426" s="219"/>
      <c r="CW426" s="219"/>
      <c r="CX426" s="219"/>
      <c r="CY426" s="219"/>
      <c r="CZ426" s="219"/>
      <c r="DA426" s="219"/>
      <c r="DB426" s="219"/>
      <c r="DC426" s="219"/>
      <c r="DD426" s="219"/>
      <c r="DE426" s="219"/>
      <c r="DF426" s="219"/>
      <c r="DG426" s="219"/>
      <c r="DH426" s="219"/>
      <c r="DI426" s="219"/>
      <c r="DJ426" s="219"/>
      <c r="DK426" s="219"/>
      <c r="DL426" s="219"/>
      <c r="DM426" s="219"/>
      <c r="DN426" s="219"/>
      <c r="DO426" s="219"/>
      <c r="DP426" s="219"/>
      <c r="DQ426" s="219"/>
      <c r="DR426" s="219"/>
      <c r="DS426" s="219"/>
      <c r="DT426" s="219"/>
      <c r="DU426" s="219"/>
      <c r="DV426" s="219"/>
      <c r="DW426" s="219"/>
      <c r="DX426" s="219"/>
      <c r="DY426" s="219"/>
      <c r="DZ426" s="219"/>
      <c r="EA426" s="219"/>
      <c r="EB426" s="219"/>
      <c r="EC426" s="219"/>
      <c r="ED426" s="219"/>
      <c r="EE426" s="219"/>
      <c r="EF426" s="219"/>
      <c r="EG426" s="219"/>
      <c r="EH426" s="219"/>
      <c r="EI426" s="219"/>
      <c r="EJ426" s="219"/>
      <c r="EK426" s="219"/>
      <c r="EL426" s="219"/>
      <c r="EM426" s="219"/>
      <c r="EN426" s="219"/>
      <c r="EO426" s="219"/>
      <c r="EP426" s="219"/>
      <c r="EQ426" s="219"/>
      <c r="ER426" s="219"/>
      <c r="ES426" s="219"/>
      <c r="ET426" s="219"/>
      <c r="EU426" s="219"/>
      <c r="EV426" s="219"/>
      <c r="EW426" s="219"/>
      <c r="EX426" s="219"/>
      <c r="EY426" s="219"/>
      <c r="EZ426" s="219"/>
      <c r="FA426" s="219"/>
      <c r="FB426" s="219"/>
      <c r="FC426" s="219"/>
      <c r="FD426" s="219"/>
      <c r="FE426" s="219"/>
      <c r="FF426" s="219"/>
      <c r="FG426" s="219"/>
      <c r="FH426" s="219"/>
      <c r="FI426" s="219"/>
      <c r="FJ426" s="219"/>
      <c r="FK426" s="219"/>
      <c r="FL426" s="219"/>
      <c r="FM426" s="219"/>
      <c r="FN426" s="219"/>
      <c r="FO426" s="219"/>
      <c r="FP426" s="219"/>
      <c r="FQ426" s="219"/>
      <c r="FR426" s="219"/>
      <c r="FS426" s="219"/>
      <c r="FT426" s="219"/>
      <c r="FU426" s="219"/>
      <c r="FV426" s="219"/>
      <c r="FW426" s="219"/>
      <c r="FX426" s="219"/>
      <c r="FY426" s="219"/>
      <c r="FZ426" s="219"/>
      <c r="GA426" s="219"/>
      <c r="GB426" s="219"/>
      <c r="GC426" s="219"/>
      <c r="GD426" s="219"/>
      <c r="GE426" s="219"/>
      <c r="GF426" s="219"/>
      <c r="GG426" s="219"/>
      <c r="GH426" s="219"/>
      <c r="GI426" s="219"/>
      <c r="GJ426" s="219"/>
      <c r="GK426" s="219"/>
      <c r="GL426" s="219"/>
      <c r="GM426" s="219"/>
      <c r="GN426" s="219"/>
      <c r="GO426" s="219"/>
      <c r="GP426" s="219"/>
      <c r="GQ426" s="219"/>
      <c r="GR426" s="219"/>
      <c r="GS426" s="219"/>
      <c r="GT426" s="219"/>
      <c r="GU426" s="219"/>
      <c r="GV426" s="219"/>
      <c r="GW426" s="219"/>
      <c r="GX426" s="219"/>
      <c r="GY426" s="219"/>
      <c r="GZ426" s="219"/>
      <c r="HA426" s="219"/>
      <c r="HB426" s="219"/>
      <c r="HC426" s="219"/>
      <c r="HD426" s="219"/>
      <c r="HE426" s="219"/>
      <c r="HF426" s="219"/>
      <c r="HG426" s="219"/>
      <c r="HH426" s="219"/>
      <c r="HI426" s="219"/>
      <c r="HJ426" s="219"/>
      <c r="HK426" s="219"/>
      <c r="HL426" s="219"/>
    </row>
    <row r="427" spans="1:220" s="251" customFormat="1">
      <c r="A427" s="219"/>
      <c r="B427" s="219"/>
      <c r="C427" s="219"/>
      <c r="D427" s="219"/>
      <c r="E427" s="219"/>
      <c r="F427" s="219"/>
      <c r="G427" s="261"/>
      <c r="H427" s="262"/>
      <c r="I427" s="262"/>
      <c r="J427" s="216"/>
      <c r="K427" s="219"/>
      <c r="L427" s="219"/>
      <c r="M427" s="219"/>
      <c r="N427" s="219"/>
      <c r="O427" s="219"/>
      <c r="P427" s="219"/>
      <c r="Q427" s="219"/>
      <c r="R427" s="219"/>
      <c r="S427" s="219"/>
      <c r="T427" s="219"/>
      <c r="U427" s="219"/>
      <c r="V427" s="219"/>
      <c r="W427" s="219"/>
      <c r="X427" s="219"/>
      <c r="Y427" s="219"/>
      <c r="Z427" s="219"/>
      <c r="AA427" s="219"/>
      <c r="AB427" s="219"/>
      <c r="AC427" s="219"/>
      <c r="AD427" s="219"/>
      <c r="AE427" s="219"/>
      <c r="AF427" s="219"/>
      <c r="AG427" s="219"/>
      <c r="AH427" s="219"/>
      <c r="AI427" s="219"/>
      <c r="AJ427" s="219"/>
      <c r="AK427" s="219"/>
      <c r="AL427" s="219"/>
      <c r="AM427" s="219"/>
      <c r="AN427" s="219"/>
      <c r="AO427" s="219"/>
      <c r="AP427" s="219"/>
      <c r="AQ427" s="219"/>
      <c r="AR427" s="219"/>
      <c r="AS427" s="219"/>
      <c r="AT427" s="219"/>
      <c r="AU427" s="219"/>
      <c r="AV427" s="219"/>
      <c r="AW427" s="219"/>
      <c r="AX427" s="219"/>
      <c r="AY427" s="219"/>
      <c r="AZ427" s="219"/>
      <c r="BA427" s="219"/>
      <c r="BB427" s="219"/>
      <c r="BC427" s="219"/>
      <c r="BD427" s="219"/>
      <c r="BE427" s="219"/>
      <c r="BF427" s="219"/>
      <c r="BG427" s="219"/>
      <c r="BH427" s="219"/>
      <c r="BI427" s="219"/>
      <c r="BJ427" s="219"/>
      <c r="BK427" s="219"/>
      <c r="BL427" s="219"/>
      <c r="BM427" s="219"/>
      <c r="BN427" s="219"/>
      <c r="BO427" s="219"/>
      <c r="BP427" s="219"/>
      <c r="BQ427" s="219"/>
      <c r="BR427" s="219"/>
      <c r="BS427" s="219"/>
      <c r="BT427" s="219"/>
      <c r="BU427" s="219"/>
      <c r="BV427" s="219"/>
      <c r="BW427" s="219"/>
      <c r="BX427" s="219"/>
      <c r="BY427" s="219"/>
      <c r="BZ427" s="219"/>
      <c r="CA427" s="219"/>
      <c r="CB427" s="219"/>
      <c r="CC427" s="219"/>
      <c r="CD427" s="219"/>
      <c r="CE427" s="219"/>
      <c r="CF427" s="219"/>
      <c r="CG427" s="219"/>
      <c r="CH427" s="219"/>
      <c r="CI427" s="219"/>
      <c r="CJ427" s="219"/>
      <c r="CK427" s="219"/>
      <c r="CL427" s="219"/>
      <c r="CM427" s="219"/>
      <c r="CN427" s="219"/>
      <c r="CO427" s="219"/>
      <c r="CP427" s="219"/>
      <c r="CQ427" s="219"/>
      <c r="CR427" s="219"/>
      <c r="CS427" s="219"/>
      <c r="CT427" s="219"/>
      <c r="CU427" s="219"/>
      <c r="CV427" s="219"/>
      <c r="CW427" s="219"/>
      <c r="CX427" s="219"/>
      <c r="CY427" s="219"/>
      <c r="CZ427" s="219"/>
      <c r="DA427" s="219"/>
      <c r="DB427" s="219"/>
      <c r="DC427" s="219"/>
      <c r="DD427" s="219"/>
      <c r="DE427" s="219"/>
      <c r="DF427" s="219"/>
      <c r="DG427" s="219"/>
      <c r="DH427" s="219"/>
      <c r="DI427" s="219"/>
      <c r="DJ427" s="219"/>
      <c r="DK427" s="219"/>
      <c r="DL427" s="219"/>
      <c r="DM427" s="219"/>
      <c r="DN427" s="219"/>
      <c r="DO427" s="219"/>
      <c r="DP427" s="219"/>
      <c r="DQ427" s="219"/>
      <c r="DR427" s="219"/>
      <c r="DS427" s="219"/>
      <c r="DT427" s="219"/>
      <c r="DU427" s="219"/>
      <c r="DV427" s="219"/>
      <c r="DW427" s="219"/>
      <c r="DX427" s="219"/>
      <c r="DY427" s="219"/>
      <c r="DZ427" s="219"/>
      <c r="EA427" s="219"/>
      <c r="EB427" s="219"/>
      <c r="EC427" s="219"/>
      <c r="ED427" s="219"/>
      <c r="EE427" s="219"/>
      <c r="EF427" s="219"/>
      <c r="EG427" s="219"/>
      <c r="EH427" s="219"/>
      <c r="EI427" s="219"/>
      <c r="EJ427" s="219"/>
      <c r="EK427" s="219"/>
      <c r="EL427" s="219"/>
      <c r="EM427" s="219"/>
      <c r="EN427" s="219"/>
      <c r="EO427" s="219"/>
      <c r="EP427" s="219"/>
      <c r="EQ427" s="219"/>
      <c r="ER427" s="219"/>
      <c r="ES427" s="219"/>
      <c r="ET427" s="219"/>
      <c r="EU427" s="219"/>
      <c r="EV427" s="219"/>
      <c r="EW427" s="219"/>
      <c r="EX427" s="219"/>
      <c r="EY427" s="219"/>
      <c r="EZ427" s="219"/>
      <c r="FA427" s="219"/>
      <c r="FB427" s="219"/>
      <c r="FC427" s="219"/>
      <c r="FD427" s="219"/>
      <c r="FE427" s="219"/>
      <c r="FF427" s="219"/>
      <c r="FG427" s="219"/>
      <c r="FH427" s="219"/>
      <c r="FI427" s="219"/>
      <c r="FJ427" s="219"/>
      <c r="FK427" s="219"/>
      <c r="FL427" s="219"/>
      <c r="FM427" s="219"/>
      <c r="FN427" s="219"/>
      <c r="FO427" s="219"/>
      <c r="FP427" s="219"/>
      <c r="FQ427" s="219"/>
      <c r="FR427" s="219"/>
      <c r="FS427" s="219"/>
      <c r="FT427" s="219"/>
      <c r="FU427" s="219"/>
      <c r="FV427" s="219"/>
      <c r="FW427" s="219"/>
      <c r="FX427" s="219"/>
      <c r="FY427" s="219"/>
      <c r="FZ427" s="219"/>
      <c r="GA427" s="219"/>
      <c r="GB427" s="219"/>
      <c r="GC427" s="219"/>
      <c r="GD427" s="219"/>
      <c r="GE427" s="219"/>
      <c r="GF427" s="219"/>
      <c r="GG427" s="219"/>
      <c r="GH427" s="219"/>
      <c r="GI427" s="219"/>
      <c r="GJ427" s="219"/>
      <c r="GK427" s="219"/>
      <c r="GL427" s="219"/>
      <c r="GM427" s="219"/>
      <c r="GN427" s="219"/>
      <c r="GO427" s="219"/>
      <c r="GP427" s="219"/>
      <c r="GQ427" s="219"/>
      <c r="GR427" s="219"/>
      <c r="GS427" s="219"/>
      <c r="GT427" s="219"/>
      <c r="GU427" s="219"/>
      <c r="GV427" s="219"/>
      <c r="GW427" s="219"/>
      <c r="GX427" s="219"/>
      <c r="GY427" s="219"/>
      <c r="GZ427" s="219"/>
      <c r="HA427" s="219"/>
      <c r="HB427" s="219"/>
      <c r="HC427" s="219"/>
      <c r="HD427" s="219"/>
      <c r="HE427" s="219"/>
      <c r="HF427" s="219"/>
      <c r="HG427" s="219"/>
      <c r="HH427" s="219"/>
      <c r="HI427" s="219"/>
      <c r="HJ427" s="219"/>
      <c r="HK427" s="219"/>
      <c r="HL427" s="219"/>
    </row>
    <row r="428" spans="1:220" s="251" customFormat="1">
      <c r="A428" s="219"/>
      <c r="B428" s="219"/>
      <c r="C428" s="219"/>
      <c r="D428" s="219"/>
      <c r="E428" s="219"/>
      <c r="F428" s="219"/>
      <c r="G428" s="261"/>
      <c r="H428" s="262"/>
      <c r="I428" s="262"/>
      <c r="J428" s="216"/>
      <c r="K428" s="219"/>
      <c r="L428" s="219"/>
      <c r="M428" s="219"/>
      <c r="N428" s="219"/>
      <c r="O428" s="219"/>
      <c r="P428" s="219"/>
      <c r="Q428" s="219"/>
      <c r="R428" s="219"/>
      <c r="S428" s="219"/>
      <c r="T428" s="219"/>
      <c r="U428" s="219"/>
      <c r="V428" s="219"/>
      <c r="W428" s="219"/>
      <c r="X428" s="219"/>
      <c r="Y428" s="219"/>
      <c r="Z428" s="219"/>
      <c r="AA428" s="219"/>
      <c r="AB428" s="219"/>
      <c r="AC428" s="219"/>
      <c r="AD428" s="219"/>
      <c r="AE428" s="219"/>
      <c r="AF428" s="219"/>
      <c r="AG428" s="219"/>
      <c r="AH428" s="219"/>
      <c r="AI428" s="219"/>
      <c r="AJ428" s="219"/>
      <c r="AK428" s="219"/>
      <c r="AL428" s="219"/>
      <c r="AM428" s="219"/>
      <c r="AN428" s="219"/>
      <c r="AO428" s="219"/>
      <c r="AP428" s="219"/>
      <c r="AQ428" s="219"/>
      <c r="AR428" s="219"/>
      <c r="AS428" s="219"/>
      <c r="AT428" s="219"/>
      <c r="AU428" s="219"/>
      <c r="AV428" s="219"/>
      <c r="AW428" s="219"/>
      <c r="AX428" s="219"/>
      <c r="AY428" s="219"/>
      <c r="AZ428" s="219"/>
      <c r="BA428" s="219"/>
      <c r="BB428" s="219"/>
      <c r="BC428" s="219"/>
      <c r="BD428" s="219"/>
      <c r="BE428" s="219"/>
      <c r="BF428" s="219"/>
      <c r="BG428" s="219"/>
      <c r="BH428" s="219"/>
      <c r="BI428" s="219"/>
      <c r="BJ428" s="219"/>
      <c r="BK428" s="219"/>
      <c r="BL428" s="219"/>
      <c r="BM428" s="219"/>
      <c r="BN428" s="219"/>
      <c r="BO428" s="219"/>
      <c r="BP428" s="219"/>
      <c r="BQ428" s="219"/>
      <c r="BR428" s="219"/>
      <c r="BS428" s="219"/>
      <c r="BT428" s="219"/>
      <c r="BU428" s="219"/>
      <c r="BV428" s="219"/>
      <c r="BW428" s="219"/>
      <c r="BX428" s="219"/>
      <c r="BY428" s="219"/>
      <c r="BZ428" s="219"/>
      <c r="CA428" s="219"/>
      <c r="CB428" s="219"/>
      <c r="CC428" s="219"/>
      <c r="CD428" s="219"/>
      <c r="CE428" s="219"/>
      <c r="CF428" s="219"/>
      <c r="CG428" s="219"/>
      <c r="CH428" s="219"/>
      <c r="CI428" s="219"/>
      <c r="CJ428" s="219"/>
      <c r="CK428" s="219"/>
      <c r="CL428" s="219"/>
      <c r="CM428" s="219"/>
      <c r="CN428" s="219"/>
      <c r="CO428" s="219"/>
      <c r="CP428" s="219"/>
      <c r="CQ428" s="219"/>
      <c r="CR428" s="219"/>
      <c r="CS428" s="219"/>
      <c r="CT428" s="219"/>
      <c r="CU428" s="219"/>
      <c r="CV428" s="219"/>
      <c r="CW428" s="219"/>
      <c r="CX428" s="219"/>
      <c r="CY428" s="219"/>
      <c r="CZ428" s="219"/>
      <c r="DA428" s="219"/>
      <c r="DB428" s="219"/>
      <c r="DC428" s="219"/>
      <c r="DD428" s="219"/>
      <c r="DE428" s="219"/>
      <c r="DF428" s="219"/>
      <c r="DG428" s="219"/>
      <c r="DH428" s="219"/>
      <c r="DI428" s="219"/>
      <c r="DJ428" s="219"/>
      <c r="DK428" s="219"/>
      <c r="DL428" s="219"/>
      <c r="DM428" s="219"/>
      <c r="DN428" s="219"/>
      <c r="DO428" s="219"/>
      <c r="DP428" s="219"/>
      <c r="DQ428" s="219"/>
      <c r="DR428" s="219"/>
      <c r="DS428" s="219"/>
      <c r="DT428" s="219"/>
      <c r="DU428" s="219"/>
      <c r="DV428" s="219"/>
      <c r="DW428" s="219"/>
      <c r="DX428" s="219"/>
      <c r="DY428" s="219"/>
      <c r="DZ428" s="219"/>
      <c r="EA428" s="219"/>
      <c r="EB428" s="219"/>
      <c r="EC428" s="219"/>
      <c r="ED428" s="219"/>
      <c r="EE428" s="219"/>
      <c r="EF428" s="219"/>
      <c r="EG428" s="219"/>
      <c r="EH428" s="219"/>
      <c r="EI428" s="219"/>
      <c r="EJ428" s="219"/>
      <c r="EK428" s="219"/>
      <c r="EL428" s="219"/>
      <c r="EM428" s="219"/>
      <c r="EN428" s="219"/>
      <c r="EO428" s="219"/>
      <c r="EP428" s="219"/>
      <c r="EQ428" s="219"/>
      <c r="ER428" s="219"/>
      <c r="ES428" s="219"/>
      <c r="ET428" s="219"/>
      <c r="EU428" s="219"/>
      <c r="EV428" s="219"/>
      <c r="EW428" s="219"/>
      <c r="EX428" s="219"/>
      <c r="EY428" s="219"/>
      <c r="EZ428" s="219"/>
      <c r="FA428" s="219"/>
      <c r="FB428" s="219"/>
      <c r="FC428" s="219"/>
      <c r="FD428" s="219"/>
      <c r="FE428" s="219"/>
      <c r="FF428" s="219"/>
      <c r="FG428" s="219"/>
      <c r="FH428" s="219"/>
      <c r="FI428" s="219"/>
      <c r="FJ428" s="219"/>
      <c r="FK428" s="219"/>
      <c r="FL428" s="219"/>
      <c r="FM428" s="219"/>
      <c r="FN428" s="219"/>
      <c r="FO428" s="219"/>
      <c r="FP428" s="219"/>
      <c r="FQ428" s="219"/>
      <c r="FR428" s="219"/>
      <c r="FS428" s="219"/>
      <c r="FT428" s="219"/>
      <c r="FU428" s="219"/>
      <c r="FV428" s="219"/>
      <c r="FW428" s="219"/>
      <c r="FX428" s="219"/>
      <c r="FY428" s="219"/>
      <c r="FZ428" s="219"/>
      <c r="GA428" s="219"/>
      <c r="GB428" s="219"/>
      <c r="GC428" s="219"/>
      <c r="GD428" s="219"/>
      <c r="GE428" s="219"/>
      <c r="GF428" s="219"/>
      <c r="GG428" s="219"/>
      <c r="GH428" s="219"/>
      <c r="GI428" s="219"/>
      <c r="GJ428" s="219"/>
      <c r="GK428" s="219"/>
      <c r="GL428" s="219"/>
      <c r="GM428" s="219"/>
      <c r="GN428" s="219"/>
      <c r="GO428" s="219"/>
      <c r="GP428" s="219"/>
      <c r="GQ428" s="219"/>
      <c r="GR428" s="219"/>
      <c r="GS428" s="219"/>
      <c r="GT428" s="219"/>
      <c r="GU428" s="219"/>
      <c r="GV428" s="219"/>
      <c r="GW428" s="219"/>
      <c r="GX428" s="219"/>
      <c r="GY428" s="219"/>
      <c r="GZ428" s="219"/>
      <c r="HA428" s="219"/>
      <c r="HB428" s="219"/>
      <c r="HC428" s="219"/>
      <c r="HD428" s="219"/>
      <c r="HE428" s="219"/>
      <c r="HF428" s="219"/>
      <c r="HG428" s="219"/>
      <c r="HH428" s="219"/>
      <c r="HI428" s="219"/>
      <c r="HJ428" s="219"/>
      <c r="HK428" s="219"/>
      <c r="HL428" s="219"/>
    </row>
    <row r="429" spans="1:220" s="251" customFormat="1">
      <c r="A429" s="219"/>
      <c r="B429" s="219"/>
      <c r="C429" s="219"/>
      <c r="D429" s="219"/>
      <c r="E429" s="219"/>
      <c r="F429" s="219"/>
      <c r="G429" s="261"/>
      <c r="H429" s="262"/>
      <c r="I429" s="262"/>
      <c r="J429" s="216"/>
      <c r="K429" s="219"/>
      <c r="L429" s="219"/>
      <c r="M429" s="219"/>
      <c r="N429" s="219"/>
      <c r="O429" s="219"/>
      <c r="P429" s="219"/>
      <c r="Q429" s="219"/>
      <c r="R429" s="219"/>
      <c r="S429" s="219"/>
      <c r="T429" s="219"/>
      <c r="U429" s="219"/>
      <c r="V429" s="219"/>
      <c r="W429" s="219"/>
      <c r="X429" s="219"/>
      <c r="Y429" s="219"/>
      <c r="Z429" s="219"/>
      <c r="AA429" s="219"/>
      <c r="AB429" s="219"/>
      <c r="AC429" s="219"/>
      <c r="AD429" s="219"/>
      <c r="AE429" s="219"/>
      <c r="AF429" s="219"/>
      <c r="AG429" s="219"/>
      <c r="AH429" s="219"/>
      <c r="AI429" s="219"/>
      <c r="AJ429" s="219"/>
      <c r="AK429" s="219"/>
      <c r="AL429" s="219"/>
      <c r="AM429" s="219"/>
      <c r="AN429" s="219"/>
      <c r="AO429" s="219"/>
      <c r="AP429" s="219"/>
      <c r="AQ429" s="219"/>
      <c r="AR429" s="219"/>
      <c r="AS429" s="219"/>
      <c r="AT429" s="219"/>
      <c r="AU429" s="219"/>
      <c r="AV429" s="219"/>
      <c r="AW429" s="219"/>
      <c r="AX429" s="219"/>
      <c r="AY429" s="219"/>
      <c r="AZ429" s="219"/>
      <c r="BA429" s="219"/>
      <c r="BB429" s="219"/>
      <c r="BC429" s="219"/>
      <c r="BD429" s="219"/>
      <c r="BE429" s="219"/>
      <c r="BF429" s="219"/>
      <c r="BG429" s="219"/>
      <c r="BH429" s="219"/>
      <c r="BI429" s="219"/>
      <c r="BJ429" s="219"/>
      <c r="BK429" s="219"/>
      <c r="BL429" s="219"/>
      <c r="BM429" s="219"/>
      <c r="BN429" s="219"/>
      <c r="BO429" s="219"/>
      <c r="BP429" s="219"/>
      <c r="BQ429" s="219"/>
      <c r="BR429" s="219"/>
      <c r="BS429" s="219"/>
      <c r="BT429" s="219"/>
      <c r="BU429" s="219"/>
      <c r="BV429" s="219"/>
      <c r="BW429" s="219"/>
      <c r="BX429" s="219"/>
      <c r="BY429" s="219"/>
      <c r="BZ429" s="219"/>
      <c r="CA429" s="219"/>
      <c r="CB429" s="219"/>
      <c r="CC429" s="219"/>
      <c r="CD429" s="219"/>
      <c r="CE429" s="219"/>
      <c r="CF429" s="219"/>
      <c r="CG429" s="219"/>
      <c r="CH429" s="219"/>
      <c r="CI429" s="219"/>
      <c r="CJ429" s="219"/>
      <c r="CK429" s="219"/>
      <c r="CL429" s="219"/>
      <c r="CM429" s="219"/>
      <c r="CN429" s="219"/>
      <c r="CO429" s="219"/>
      <c r="CP429" s="219"/>
      <c r="CQ429" s="219"/>
      <c r="CR429" s="219"/>
      <c r="CS429" s="219"/>
      <c r="CT429" s="219"/>
      <c r="CU429" s="219"/>
      <c r="CV429" s="219"/>
      <c r="CW429" s="219"/>
      <c r="CX429" s="219"/>
      <c r="CY429" s="219"/>
      <c r="CZ429" s="219"/>
      <c r="DA429" s="219"/>
      <c r="DB429" s="219"/>
      <c r="DC429" s="219"/>
      <c r="DD429" s="219"/>
      <c r="DE429" s="219"/>
      <c r="DF429" s="219"/>
      <c r="DG429" s="219"/>
      <c r="DH429" s="219"/>
      <c r="DI429" s="219"/>
      <c r="DJ429" s="219"/>
      <c r="DK429" s="219"/>
      <c r="DL429" s="219"/>
      <c r="DM429" s="219"/>
      <c r="DN429" s="219"/>
      <c r="DO429" s="219"/>
      <c r="DP429" s="219"/>
      <c r="DQ429" s="219"/>
      <c r="DR429" s="219"/>
      <c r="DS429" s="219"/>
      <c r="DT429" s="219"/>
      <c r="DU429" s="219"/>
      <c r="DV429" s="219"/>
      <c r="DW429" s="219"/>
      <c r="DX429" s="219"/>
      <c r="DY429" s="219"/>
      <c r="DZ429" s="219"/>
      <c r="EA429" s="219"/>
      <c r="EB429" s="219"/>
      <c r="EC429" s="219"/>
      <c r="ED429" s="219"/>
      <c r="EE429" s="219"/>
      <c r="EF429" s="219"/>
      <c r="EG429" s="219"/>
      <c r="EH429" s="219"/>
      <c r="EI429" s="219"/>
      <c r="EJ429" s="219"/>
      <c r="EK429" s="219"/>
      <c r="EL429" s="219"/>
      <c r="EM429" s="219"/>
      <c r="EN429" s="219"/>
      <c r="EO429" s="219"/>
      <c r="EP429" s="219"/>
      <c r="EQ429" s="219"/>
      <c r="ER429" s="219"/>
      <c r="ES429" s="219"/>
      <c r="ET429" s="219"/>
      <c r="EU429" s="219"/>
      <c r="EV429" s="219"/>
      <c r="EW429" s="219"/>
      <c r="EX429" s="219"/>
      <c r="EY429" s="219"/>
      <c r="EZ429" s="219"/>
      <c r="FA429" s="219"/>
      <c r="FB429" s="219"/>
      <c r="FC429" s="219"/>
      <c r="FD429" s="219"/>
      <c r="FE429" s="219"/>
      <c r="FF429" s="219"/>
      <c r="FG429" s="219"/>
      <c r="FH429" s="219"/>
      <c r="FI429" s="219"/>
      <c r="FJ429" s="219"/>
      <c r="FK429" s="219"/>
      <c r="FL429" s="219"/>
      <c r="FM429" s="219"/>
      <c r="FN429" s="219"/>
      <c r="FO429" s="219"/>
      <c r="FP429" s="219"/>
      <c r="FQ429" s="219"/>
      <c r="FR429" s="219"/>
      <c r="FS429" s="219"/>
      <c r="FT429" s="219"/>
      <c r="FU429" s="219"/>
      <c r="FV429" s="219"/>
      <c r="FW429" s="219"/>
      <c r="FX429" s="219"/>
      <c r="FY429" s="219"/>
      <c r="FZ429" s="219"/>
      <c r="GA429" s="219"/>
      <c r="GB429" s="219"/>
      <c r="GC429" s="219"/>
      <c r="GD429" s="219"/>
      <c r="GE429" s="219"/>
      <c r="GF429" s="219"/>
      <c r="GG429" s="219"/>
      <c r="GH429" s="219"/>
      <c r="GI429" s="219"/>
      <c r="GJ429" s="219"/>
      <c r="GK429" s="219"/>
      <c r="GL429" s="219"/>
      <c r="GM429" s="219"/>
      <c r="GN429" s="219"/>
      <c r="GO429" s="219"/>
      <c r="GP429" s="219"/>
      <c r="GQ429" s="219"/>
      <c r="GR429" s="219"/>
      <c r="GS429" s="219"/>
      <c r="GT429" s="219"/>
      <c r="GU429" s="219"/>
      <c r="GV429" s="219"/>
      <c r="GW429" s="219"/>
      <c r="GX429" s="219"/>
      <c r="GY429" s="219"/>
      <c r="GZ429" s="219"/>
      <c r="HA429" s="219"/>
      <c r="HB429" s="219"/>
      <c r="HC429" s="219"/>
      <c r="HD429" s="219"/>
      <c r="HE429" s="219"/>
      <c r="HF429" s="219"/>
      <c r="HG429" s="219"/>
      <c r="HH429" s="219"/>
      <c r="HI429" s="219"/>
      <c r="HJ429" s="219"/>
      <c r="HK429" s="219"/>
      <c r="HL429" s="219"/>
    </row>
    <row r="430" spans="1:220" s="251" customFormat="1">
      <c r="A430" s="219"/>
      <c r="B430" s="219"/>
      <c r="C430" s="219"/>
      <c r="D430" s="219"/>
      <c r="E430" s="219"/>
      <c r="F430" s="219"/>
      <c r="G430" s="261"/>
      <c r="H430" s="262"/>
      <c r="I430" s="262"/>
      <c r="J430" s="216"/>
      <c r="K430" s="219"/>
      <c r="L430" s="219"/>
      <c r="M430" s="219"/>
      <c r="N430" s="219"/>
      <c r="O430" s="219"/>
      <c r="P430" s="219"/>
      <c r="Q430" s="219"/>
      <c r="R430" s="219"/>
      <c r="S430" s="219"/>
      <c r="T430" s="219"/>
      <c r="U430" s="219"/>
      <c r="V430" s="219"/>
      <c r="W430" s="219"/>
      <c r="X430" s="219"/>
      <c r="Y430" s="219"/>
      <c r="Z430" s="219"/>
      <c r="AA430" s="219"/>
      <c r="AB430" s="219"/>
      <c r="AC430" s="219"/>
      <c r="AD430" s="219"/>
      <c r="AE430" s="219"/>
      <c r="AF430" s="219"/>
      <c r="AG430" s="219"/>
      <c r="AH430" s="219"/>
      <c r="AI430" s="219"/>
      <c r="AJ430" s="219"/>
      <c r="AK430" s="219"/>
      <c r="AL430" s="219"/>
      <c r="AM430" s="219"/>
      <c r="AN430" s="219"/>
      <c r="AO430" s="219"/>
      <c r="AP430" s="219"/>
      <c r="AQ430" s="219"/>
      <c r="AR430" s="219"/>
      <c r="AS430" s="219"/>
      <c r="AT430" s="219"/>
      <c r="AU430" s="219"/>
      <c r="AV430" s="219"/>
      <c r="AW430" s="219"/>
      <c r="AX430" s="219"/>
      <c r="AY430" s="219"/>
      <c r="AZ430" s="219"/>
      <c r="BA430" s="219"/>
      <c r="BB430" s="219"/>
      <c r="BC430" s="219"/>
      <c r="BD430" s="219"/>
      <c r="BE430" s="219"/>
      <c r="BF430" s="219"/>
      <c r="BG430" s="219"/>
      <c r="BH430" s="219"/>
      <c r="BI430" s="219"/>
      <c r="BJ430" s="219"/>
      <c r="BK430" s="219"/>
      <c r="BL430" s="219"/>
      <c r="BM430" s="219"/>
      <c r="BN430" s="219"/>
      <c r="BO430" s="219"/>
      <c r="BP430" s="219"/>
      <c r="BQ430" s="219"/>
      <c r="BR430" s="219"/>
      <c r="BS430" s="219"/>
      <c r="BT430" s="219"/>
      <c r="BU430" s="219"/>
      <c r="BV430" s="219"/>
      <c r="BW430" s="219"/>
      <c r="BX430" s="219"/>
      <c r="BY430" s="219"/>
      <c r="BZ430" s="219"/>
      <c r="CA430" s="219"/>
      <c r="CB430" s="219"/>
      <c r="CC430" s="219"/>
      <c r="CD430" s="219"/>
      <c r="CE430" s="219"/>
      <c r="CF430" s="219"/>
      <c r="CG430" s="219"/>
      <c r="CH430" s="219"/>
      <c r="CI430" s="219"/>
      <c r="CJ430" s="219"/>
      <c r="CK430" s="219"/>
      <c r="CL430" s="219"/>
      <c r="CM430" s="219"/>
      <c r="CN430" s="219"/>
      <c r="CO430" s="219"/>
      <c r="CP430" s="219"/>
      <c r="CQ430" s="219"/>
      <c r="CR430" s="219"/>
      <c r="CS430" s="219"/>
      <c r="CT430" s="219"/>
      <c r="CU430" s="219"/>
      <c r="CV430" s="219"/>
      <c r="CW430" s="219"/>
      <c r="CX430" s="219"/>
      <c r="CY430" s="219"/>
      <c r="CZ430" s="219"/>
      <c r="DA430" s="219"/>
      <c r="DB430" s="219"/>
      <c r="DC430" s="219"/>
      <c r="DD430" s="219"/>
      <c r="DE430" s="219"/>
      <c r="DF430" s="219"/>
      <c r="DG430" s="219"/>
      <c r="DH430" s="219"/>
      <c r="DI430" s="219"/>
      <c r="DJ430" s="219"/>
      <c r="DK430" s="219"/>
      <c r="DL430" s="219"/>
      <c r="DM430" s="219"/>
      <c r="DN430" s="219"/>
      <c r="DO430" s="219"/>
      <c r="DP430" s="219"/>
      <c r="DQ430" s="219"/>
      <c r="DR430" s="219"/>
      <c r="DS430" s="219"/>
      <c r="DT430" s="219"/>
      <c r="DU430" s="219"/>
      <c r="DV430" s="219"/>
      <c r="DW430" s="219"/>
      <c r="DX430" s="219"/>
      <c r="DY430" s="219"/>
      <c r="DZ430" s="219"/>
      <c r="EA430" s="219"/>
      <c r="EB430" s="219"/>
      <c r="EC430" s="219"/>
      <c r="ED430" s="219"/>
      <c r="EE430" s="219"/>
      <c r="EF430" s="219"/>
      <c r="EG430" s="219"/>
      <c r="EH430" s="219"/>
      <c r="EI430" s="219"/>
      <c r="EJ430" s="219"/>
      <c r="EK430" s="219"/>
      <c r="EL430" s="219"/>
      <c r="EM430" s="219"/>
      <c r="EN430" s="219"/>
      <c r="EO430" s="219"/>
      <c r="EP430" s="219"/>
      <c r="EQ430" s="219"/>
      <c r="ER430" s="219"/>
      <c r="ES430" s="219"/>
      <c r="ET430" s="219"/>
      <c r="EU430" s="219"/>
      <c r="EV430" s="219"/>
      <c r="EW430" s="219"/>
      <c r="EX430" s="219"/>
      <c r="EY430" s="219"/>
      <c r="EZ430" s="219"/>
      <c r="FA430" s="219"/>
      <c r="FB430" s="219"/>
      <c r="FC430" s="219"/>
      <c r="FD430" s="219"/>
      <c r="FE430" s="219"/>
      <c r="FF430" s="219"/>
      <c r="FG430" s="219"/>
      <c r="FH430" s="219"/>
      <c r="FI430" s="219"/>
      <c r="FJ430" s="219"/>
      <c r="FK430" s="219"/>
      <c r="FL430" s="219"/>
      <c r="FM430" s="219"/>
      <c r="FN430" s="219"/>
      <c r="FO430" s="219"/>
      <c r="FP430" s="219"/>
      <c r="FQ430" s="219"/>
      <c r="FR430" s="219"/>
      <c r="FS430" s="219"/>
      <c r="FT430" s="219"/>
      <c r="FU430" s="219"/>
      <c r="FV430" s="219"/>
      <c r="FW430" s="219"/>
      <c r="FX430" s="219"/>
      <c r="FY430" s="219"/>
      <c r="FZ430" s="219"/>
      <c r="GA430" s="219"/>
      <c r="GB430" s="219"/>
      <c r="GC430" s="219"/>
      <c r="GD430" s="219"/>
      <c r="GE430" s="219"/>
      <c r="GF430" s="219"/>
      <c r="GG430" s="219"/>
      <c r="GH430" s="219"/>
      <c r="GI430" s="219"/>
      <c r="GJ430" s="219"/>
      <c r="GK430" s="219"/>
      <c r="GL430" s="219"/>
      <c r="GM430" s="219"/>
      <c r="GN430" s="219"/>
      <c r="GO430" s="219"/>
      <c r="GP430" s="219"/>
      <c r="GQ430" s="219"/>
      <c r="GR430" s="219"/>
      <c r="GS430" s="219"/>
      <c r="GT430" s="219"/>
      <c r="GU430" s="219"/>
      <c r="GV430" s="219"/>
      <c r="GW430" s="219"/>
      <c r="GX430" s="219"/>
      <c r="GY430" s="219"/>
      <c r="GZ430" s="219"/>
      <c r="HA430" s="219"/>
      <c r="HB430" s="219"/>
      <c r="HC430" s="219"/>
      <c r="HD430" s="219"/>
      <c r="HE430" s="219"/>
      <c r="HF430" s="219"/>
      <c r="HG430" s="219"/>
      <c r="HH430" s="219"/>
      <c r="HI430" s="219"/>
      <c r="HJ430" s="219"/>
      <c r="HK430" s="219"/>
      <c r="HL430" s="219"/>
    </row>
    <row r="431" spans="1:220" s="251" customFormat="1">
      <c r="A431" s="219"/>
      <c r="B431" s="219"/>
      <c r="C431" s="219"/>
      <c r="D431" s="219"/>
      <c r="E431" s="219"/>
      <c r="F431" s="219"/>
      <c r="G431" s="261"/>
      <c r="H431" s="262"/>
      <c r="I431" s="262"/>
      <c r="J431" s="216"/>
      <c r="K431" s="219"/>
      <c r="L431" s="219"/>
      <c r="M431" s="219"/>
      <c r="N431" s="219"/>
      <c r="O431" s="219"/>
      <c r="P431" s="219"/>
      <c r="Q431" s="219"/>
      <c r="R431" s="219"/>
      <c r="S431" s="219"/>
      <c r="T431" s="219"/>
      <c r="U431" s="219"/>
      <c r="V431" s="219"/>
      <c r="W431" s="219"/>
      <c r="X431" s="219"/>
      <c r="Y431" s="219"/>
      <c r="Z431" s="219"/>
      <c r="AA431" s="219"/>
      <c r="AB431" s="219"/>
      <c r="AC431" s="219"/>
      <c r="AD431" s="219"/>
      <c r="AE431" s="219"/>
      <c r="AF431" s="219"/>
      <c r="AG431" s="219"/>
      <c r="AH431" s="219"/>
      <c r="AI431" s="219"/>
      <c r="AJ431" s="219"/>
      <c r="AK431" s="219"/>
      <c r="AL431" s="219"/>
      <c r="AM431" s="219"/>
      <c r="AN431" s="219"/>
      <c r="AO431" s="219"/>
      <c r="AP431" s="219"/>
      <c r="AQ431" s="219"/>
      <c r="AR431" s="219"/>
      <c r="AS431" s="219"/>
      <c r="AT431" s="219"/>
      <c r="AU431" s="219"/>
      <c r="AV431" s="219"/>
      <c r="AW431" s="219"/>
      <c r="AX431" s="219"/>
      <c r="AY431" s="219"/>
      <c r="AZ431" s="219"/>
      <c r="BA431" s="219"/>
      <c r="BB431" s="219"/>
      <c r="BC431" s="219"/>
      <c r="BD431" s="219"/>
      <c r="BE431" s="219"/>
      <c r="BF431" s="219"/>
      <c r="BG431" s="219"/>
      <c r="BH431" s="219"/>
      <c r="BI431" s="219"/>
      <c r="BJ431" s="219"/>
      <c r="BK431" s="219"/>
      <c r="BL431" s="219"/>
      <c r="BM431" s="219"/>
      <c r="BN431" s="219"/>
      <c r="BO431" s="219"/>
      <c r="BP431" s="219"/>
      <c r="BQ431" s="219"/>
      <c r="BR431" s="219"/>
      <c r="BS431" s="219"/>
      <c r="BT431" s="219"/>
      <c r="BU431" s="219"/>
      <c r="BV431" s="219"/>
      <c r="BW431" s="219"/>
      <c r="BX431" s="219"/>
      <c r="BY431" s="219"/>
      <c r="BZ431" s="219"/>
      <c r="CA431" s="219"/>
      <c r="CB431" s="219"/>
      <c r="CC431" s="219"/>
      <c r="CD431" s="219"/>
      <c r="CE431" s="219"/>
      <c r="CF431" s="219"/>
      <c r="CG431" s="219"/>
      <c r="CH431" s="219"/>
      <c r="CI431" s="219"/>
      <c r="CJ431" s="219"/>
      <c r="CK431" s="219"/>
      <c r="CL431" s="219"/>
      <c r="CM431" s="219"/>
      <c r="CN431" s="219"/>
      <c r="CO431" s="219"/>
      <c r="CP431" s="219"/>
      <c r="CQ431" s="219"/>
      <c r="CR431" s="219"/>
      <c r="CS431" s="219"/>
      <c r="CT431" s="219"/>
      <c r="CU431" s="219"/>
      <c r="CV431" s="219"/>
      <c r="CW431" s="219"/>
      <c r="CX431" s="219"/>
      <c r="CY431" s="219"/>
      <c r="CZ431" s="219"/>
      <c r="DA431" s="219"/>
      <c r="DB431" s="219"/>
      <c r="DC431" s="219"/>
      <c r="DD431" s="219"/>
      <c r="DE431" s="219"/>
      <c r="DF431" s="219"/>
      <c r="DG431" s="219"/>
      <c r="DH431" s="219"/>
      <c r="DI431" s="219"/>
      <c r="DJ431" s="219"/>
      <c r="DK431" s="219"/>
      <c r="DL431" s="219"/>
      <c r="DM431" s="219"/>
      <c r="DN431" s="219"/>
      <c r="DO431" s="219"/>
      <c r="DP431" s="219"/>
      <c r="DQ431" s="219"/>
      <c r="DR431" s="219"/>
      <c r="DS431" s="219"/>
      <c r="DT431" s="219"/>
      <c r="DU431" s="219"/>
      <c r="DV431" s="219"/>
      <c r="DW431" s="219"/>
      <c r="DX431" s="219"/>
      <c r="DY431" s="219"/>
      <c r="DZ431" s="219"/>
      <c r="EA431" s="219"/>
      <c r="EB431" s="219"/>
      <c r="EC431" s="219"/>
      <c r="ED431" s="219"/>
      <c r="EE431" s="219"/>
      <c r="EF431" s="219"/>
      <c r="EG431" s="219"/>
      <c r="EH431" s="219"/>
      <c r="EI431" s="219"/>
      <c r="EJ431" s="219"/>
      <c r="EK431" s="219"/>
      <c r="EL431" s="219"/>
      <c r="EM431" s="219"/>
      <c r="EN431" s="219"/>
      <c r="EO431" s="219"/>
      <c r="EP431" s="219"/>
      <c r="EQ431" s="219"/>
      <c r="ER431" s="219"/>
      <c r="ES431" s="219"/>
      <c r="ET431" s="219"/>
      <c r="EU431" s="219"/>
      <c r="EV431" s="219"/>
      <c r="EW431" s="219"/>
      <c r="EX431" s="219"/>
      <c r="EY431" s="219"/>
      <c r="EZ431" s="219"/>
      <c r="FA431" s="219"/>
      <c r="FB431" s="219"/>
      <c r="FC431" s="219"/>
      <c r="FD431" s="219"/>
      <c r="FE431" s="219"/>
      <c r="FF431" s="219"/>
      <c r="FG431" s="219"/>
      <c r="FH431" s="219"/>
      <c r="FI431" s="219"/>
      <c r="FJ431" s="219"/>
      <c r="FK431" s="219"/>
      <c r="FL431" s="219"/>
      <c r="FM431" s="219"/>
      <c r="FN431" s="219"/>
      <c r="FO431" s="219"/>
      <c r="FP431" s="219"/>
      <c r="FQ431" s="219"/>
      <c r="FR431" s="219"/>
      <c r="FS431" s="219"/>
      <c r="FT431" s="219"/>
      <c r="FU431" s="219"/>
      <c r="FV431" s="219"/>
      <c r="FW431" s="219"/>
      <c r="FX431" s="219"/>
      <c r="FY431" s="219"/>
      <c r="FZ431" s="219"/>
      <c r="GA431" s="219"/>
      <c r="GB431" s="219"/>
      <c r="GC431" s="219"/>
      <c r="GD431" s="219"/>
      <c r="GE431" s="219"/>
      <c r="GF431" s="219"/>
      <c r="GG431" s="219"/>
      <c r="GH431" s="219"/>
      <c r="GI431" s="219"/>
      <c r="GJ431" s="219"/>
      <c r="GK431" s="219"/>
      <c r="GL431" s="219"/>
      <c r="GM431" s="219"/>
      <c r="GN431" s="219"/>
      <c r="GO431" s="219"/>
      <c r="GP431" s="219"/>
      <c r="GQ431" s="219"/>
      <c r="GR431" s="219"/>
      <c r="GS431" s="219"/>
      <c r="GT431" s="219"/>
      <c r="GU431" s="219"/>
      <c r="GV431" s="219"/>
      <c r="GW431" s="219"/>
      <c r="GX431" s="219"/>
      <c r="GY431" s="219"/>
      <c r="GZ431" s="219"/>
      <c r="HA431" s="219"/>
      <c r="HB431" s="219"/>
      <c r="HC431" s="219"/>
      <c r="HD431" s="219"/>
      <c r="HE431" s="219"/>
      <c r="HF431" s="219"/>
      <c r="HG431" s="219"/>
      <c r="HH431" s="219"/>
      <c r="HI431" s="219"/>
      <c r="HJ431" s="219"/>
      <c r="HK431" s="219"/>
      <c r="HL431" s="219"/>
    </row>
    <row r="432" spans="1:220" s="251" customFormat="1">
      <c r="A432" s="219"/>
      <c r="B432" s="219"/>
      <c r="C432" s="219"/>
      <c r="D432" s="219"/>
      <c r="E432" s="219"/>
      <c r="F432" s="219"/>
      <c r="G432" s="261"/>
      <c r="H432" s="262"/>
      <c r="I432" s="262"/>
      <c r="J432" s="216"/>
      <c r="K432" s="219"/>
      <c r="L432" s="219"/>
      <c r="M432" s="219"/>
      <c r="N432" s="219"/>
      <c r="O432" s="219"/>
      <c r="P432" s="219"/>
      <c r="Q432" s="219"/>
      <c r="R432" s="219"/>
      <c r="S432" s="219"/>
      <c r="T432" s="219"/>
      <c r="U432" s="219"/>
      <c r="V432" s="219"/>
      <c r="W432" s="219"/>
      <c r="X432" s="219"/>
      <c r="Y432" s="219"/>
      <c r="Z432" s="219"/>
      <c r="AA432" s="219"/>
      <c r="AB432" s="219"/>
      <c r="AC432" s="219"/>
      <c r="AD432" s="219"/>
      <c r="AE432" s="219"/>
      <c r="AF432" s="219"/>
      <c r="AG432" s="219"/>
      <c r="AH432" s="219"/>
      <c r="AI432" s="219"/>
      <c r="AJ432" s="219"/>
      <c r="AK432" s="219"/>
      <c r="AL432" s="219"/>
      <c r="AM432" s="219"/>
      <c r="AN432" s="219"/>
      <c r="AO432" s="219"/>
      <c r="AP432" s="219"/>
      <c r="AQ432" s="219"/>
      <c r="AR432" s="219"/>
      <c r="AS432" s="219"/>
      <c r="AT432" s="219"/>
      <c r="AU432" s="219"/>
      <c r="AV432" s="219"/>
      <c r="AW432" s="219"/>
      <c r="AX432" s="219"/>
      <c r="AY432" s="219"/>
      <c r="AZ432" s="219"/>
      <c r="BA432" s="219"/>
      <c r="BB432" s="219"/>
      <c r="BC432" s="219"/>
      <c r="BD432" s="219"/>
      <c r="BE432" s="219"/>
      <c r="BF432" s="219"/>
      <c r="BG432" s="219"/>
      <c r="BH432" s="219"/>
      <c r="BI432" s="219"/>
      <c r="BJ432" s="219"/>
      <c r="BK432" s="219"/>
      <c r="BL432" s="219"/>
      <c r="BM432" s="219"/>
      <c r="BN432" s="219"/>
      <c r="BO432" s="219"/>
      <c r="BP432" s="219"/>
      <c r="BQ432" s="219"/>
      <c r="BR432" s="219"/>
      <c r="BS432" s="219"/>
      <c r="BT432" s="219"/>
      <c r="BU432" s="219"/>
      <c r="BV432" s="219"/>
      <c r="BW432" s="219"/>
      <c r="BX432" s="219"/>
      <c r="BY432" s="219"/>
      <c r="BZ432" s="219"/>
      <c r="CA432" s="219"/>
      <c r="CB432" s="219"/>
      <c r="CC432" s="219"/>
      <c r="CD432" s="219"/>
      <c r="CE432" s="219"/>
      <c r="CF432" s="219"/>
      <c r="CG432" s="219"/>
      <c r="CH432" s="219"/>
      <c r="CI432" s="219"/>
      <c r="CJ432" s="219"/>
      <c r="CK432" s="219"/>
      <c r="CL432" s="219"/>
      <c r="CM432" s="219"/>
      <c r="CN432" s="219"/>
      <c r="CO432" s="219"/>
      <c r="CP432" s="219"/>
      <c r="CQ432" s="219"/>
      <c r="CR432" s="219"/>
      <c r="CS432" s="219"/>
      <c r="CT432" s="219"/>
      <c r="CU432" s="219"/>
      <c r="CV432" s="219"/>
      <c r="CW432" s="219"/>
      <c r="CX432" s="219"/>
      <c r="CY432" s="219"/>
      <c r="CZ432" s="219"/>
      <c r="DA432" s="219"/>
      <c r="DB432" s="219"/>
      <c r="DC432" s="219"/>
      <c r="DD432" s="219"/>
      <c r="DE432" s="219"/>
      <c r="DF432" s="219"/>
      <c r="DG432" s="219"/>
      <c r="DH432" s="219"/>
      <c r="DI432" s="219"/>
      <c r="DJ432" s="219"/>
      <c r="DK432" s="219"/>
      <c r="DL432" s="219"/>
      <c r="DM432" s="219"/>
      <c r="DN432" s="219"/>
      <c r="DO432" s="219"/>
      <c r="DP432" s="219"/>
      <c r="DQ432" s="219"/>
      <c r="DR432" s="219"/>
      <c r="DS432" s="219"/>
      <c r="DT432" s="219"/>
      <c r="DU432" s="219"/>
      <c r="DV432" s="219"/>
      <c r="DW432" s="219"/>
      <c r="DX432" s="219"/>
      <c r="DY432" s="219"/>
      <c r="DZ432" s="219"/>
      <c r="EA432" s="219"/>
      <c r="EB432" s="219"/>
      <c r="EC432" s="219"/>
      <c r="ED432" s="219"/>
      <c r="EE432" s="219"/>
      <c r="EF432" s="219"/>
      <c r="EG432" s="219"/>
      <c r="EH432" s="219"/>
      <c r="EI432" s="219"/>
      <c r="EJ432" s="219"/>
      <c r="EK432" s="219"/>
      <c r="EL432" s="219"/>
      <c r="EM432" s="219"/>
      <c r="EN432" s="219"/>
      <c r="EO432" s="219"/>
      <c r="EP432" s="219"/>
      <c r="EQ432" s="219"/>
      <c r="ER432" s="219"/>
      <c r="ES432" s="219"/>
      <c r="ET432" s="219"/>
      <c r="EU432" s="219"/>
      <c r="EV432" s="219"/>
      <c r="EW432" s="219"/>
      <c r="EX432" s="219"/>
      <c r="EY432" s="219"/>
      <c r="EZ432" s="219"/>
      <c r="FA432" s="219"/>
      <c r="FB432" s="219"/>
      <c r="FC432" s="219"/>
      <c r="FD432" s="219"/>
      <c r="FE432" s="219"/>
      <c r="FF432" s="219"/>
      <c r="FG432" s="219"/>
      <c r="FH432" s="219"/>
      <c r="FI432" s="219"/>
      <c r="FJ432" s="219"/>
      <c r="FK432" s="219"/>
      <c r="FL432" s="219"/>
      <c r="FM432" s="219"/>
      <c r="FN432" s="219"/>
      <c r="FO432" s="219"/>
      <c r="FP432" s="219"/>
      <c r="FQ432" s="219"/>
      <c r="FR432" s="219"/>
      <c r="FS432" s="219"/>
      <c r="FT432" s="219"/>
      <c r="FU432" s="219"/>
      <c r="FV432" s="219"/>
      <c r="FW432" s="219"/>
      <c r="FX432" s="219"/>
      <c r="FY432" s="219"/>
      <c r="FZ432" s="219"/>
      <c r="GA432" s="219"/>
      <c r="GB432" s="219"/>
      <c r="GC432" s="219"/>
      <c r="GD432" s="219"/>
      <c r="GE432" s="219"/>
      <c r="GF432" s="219"/>
      <c r="GG432" s="219"/>
      <c r="GH432" s="219"/>
      <c r="GI432" s="219"/>
      <c r="GJ432" s="219"/>
      <c r="GK432" s="219"/>
      <c r="GL432" s="219"/>
      <c r="GM432" s="219"/>
      <c r="GN432" s="219"/>
      <c r="GO432" s="219"/>
      <c r="GP432" s="219"/>
      <c r="GQ432" s="219"/>
      <c r="GR432" s="219"/>
      <c r="GS432" s="219"/>
      <c r="GT432" s="219"/>
      <c r="GU432" s="219"/>
      <c r="GV432" s="219"/>
      <c r="GW432" s="219"/>
      <c r="GX432" s="219"/>
      <c r="GY432" s="219"/>
      <c r="GZ432" s="219"/>
      <c r="HA432" s="219"/>
      <c r="HB432" s="219"/>
      <c r="HC432" s="219"/>
      <c r="HD432" s="219"/>
      <c r="HE432" s="219"/>
      <c r="HF432" s="219"/>
      <c r="HG432" s="219"/>
      <c r="HH432" s="219"/>
      <c r="HI432" s="219"/>
      <c r="HJ432" s="219"/>
      <c r="HK432" s="219"/>
      <c r="HL432" s="219"/>
    </row>
    <row r="433" spans="1:220" s="251" customFormat="1">
      <c r="A433" s="219"/>
      <c r="B433" s="219"/>
      <c r="C433" s="219"/>
      <c r="D433" s="219"/>
      <c r="E433" s="219"/>
      <c r="F433" s="219"/>
      <c r="G433" s="261"/>
      <c r="H433" s="262"/>
      <c r="I433" s="262"/>
      <c r="J433" s="216"/>
      <c r="K433" s="219"/>
      <c r="L433" s="219"/>
      <c r="M433" s="219"/>
      <c r="N433" s="219"/>
      <c r="O433" s="219"/>
      <c r="P433" s="219"/>
      <c r="Q433" s="219"/>
      <c r="R433" s="219"/>
      <c r="S433" s="219"/>
      <c r="T433" s="219"/>
      <c r="U433" s="219"/>
      <c r="V433" s="219"/>
      <c r="W433" s="219"/>
      <c r="X433" s="219"/>
      <c r="Y433" s="219"/>
      <c r="Z433" s="219"/>
      <c r="AA433" s="219"/>
      <c r="AB433" s="219"/>
      <c r="AC433" s="219"/>
      <c r="AD433" s="219"/>
      <c r="AE433" s="219"/>
      <c r="AF433" s="219"/>
      <c r="AG433" s="219"/>
      <c r="AH433" s="219"/>
      <c r="AI433" s="219"/>
      <c r="AJ433" s="219"/>
      <c r="AK433" s="219"/>
      <c r="AL433" s="219"/>
      <c r="AM433" s="219"/>
      <c r="AN433" s="219"/>
      <c r="AO433" s="219"/>
      <c r="AP433" s="219"/>
      <c r="AQ433" s="219"/>
      <c r="AR433" s="219"/>
      <c r="AS433" s="219"/>
      <c r="AT433" s="219"/>
      <c r="AU433" s="219"/>
      <c r="AV433" s="219"/>
      <c r="AW433" s="219"/>
      <c r="AX433" s="219"/>
      <c r="AY433" s="219"/>
      <c r="AZ433" s="219"/>
      <c r="BA433" s="219"/>
      <c r="BB433" s="219"/>
      <c r="BC433" s="219"/>
      <c r="BD433" s="219"/>
      <c r="BE433" s="219"/>
      <c r="BF433" s="219"/>
      <c r="BG433" s="219"/>
      <c r="BH433" s="219"/>
      <c r="BI433" s="219"/>
      <c r="BJ433" s="219"/>
      <c r="BK433" s="219"/>
      <c r="BL433" s="219"/>
      <c r="BM433" s="219"/>
      <c r="BN433" s="219"/>
      <c r="BO433" s="219"/>
      <c r="BP433" s="219"/>
      <c r="BQ433" s="219"/>
      <c r="BR433" s="219"/>
      <c r="BS433" s="219"/>
      <c r="BT433" s="219"/>
      <c r="BU433" s="219"/>
      <c r="BV433" s="219"/>
      <c r="BW433" s="219"/>
      <c r="BX433" s="219"/>
      <c r="BY433" s="219"/>
      <c r="BZ433" s="219"/>
      <c r="CA433" s="219"/>
      <c r="CB433" s="219"/>
      <c r="CC433" s="219"/>
      <c r="CD433" s="219"/>
      <c r="CE433" s="219"/>
      <c r="CF433" s="219"/>
      <c r="CG433" s="219"/>
      <c r="CH433" s="219"/>
      <c r="CI433" s="219"/>
      <c r="CJ433" s="219"/>
      <c r="CK433" s="219"/>
      <c r="CL433" s="219"/>
      <c r="CM433" s="219"/>
      <c r="CN433" s="219"/>
      <c r="CO433" s="219"/>
      <c r="CP433" s="219"/>
      <c r="CQ433" s="219"/>
      <c r="CR433" s="219"/>
      <c r="CS433" s="219"/>
      <c r="CT433" s="219"/>
      <c r="CU433" s="219"/>
      <c r="CV433" s="219"/>
      <c r="CW433" s="219"/>
      <c r="CX433" s="219"/>
      <c r="CY433" s="219"/>
      <c r="CZ433" s="219"/>
      <c r="DA433" s="219"/>
      <c r="DB433" s="219"/>
      <c r="DC433" s="219"/>
      <c r="DD433" s="219"/>
      <c r="DE433" s="219"/>
      <c r="DF433" s="219"/>
      <c r="DG433" s="219"/>
      <c r="DH433" s="219"/>
      <c r="DI433" s="219"/>
      <c r="DJ433" s="219"/>
      <c r="DK433" s="219"/>
      <c r="DL433" s="219"/>
      <c r="DM433" s="219"/>
      <c r="DN433" s="219"/>
      <c r="DO433" s="219"/>
      <c r="DP433" s="219"/>
      <c r="DQ433" s="219"/>
      <c r="DR433" s="219"/>
      <c r="DS433" s="219"/>
      <c r="DT433" s="219"/>
      <c r="DU433" s="219"/>
      <c r="DV433" s="219"/>
      <c r="DW433" s="219"/>
      <c r="DX433" s="219"/>
      <c r="DY433" s="219"/>
      <c r="DZ433" s="219"/>
      <c r="EA433" s="219"/>
      <c r="EB433" s="219"/>
      <c r="EC433" s="219"/>
      <c r="ED433" s="219"/>
      <c r="EE433" s="219"/>
      <c r="EF433" s="219"/>
      <c r="EG433" s="219"/>
      <c r="EH433" s="219"/>
      <c r="EI433" s="219"/>
      <c r="EJ433" s="219"/>
      <c r="EK433" s="219"/>
      <c r="EL433" s="219"/>
      <c r="EM433" s="219"/>
      <c r="EN433" s="219"/>
      <c r="EO433" s="219"/>
      <c r="EP433" s="219"/>
      <c r="EQ433" s="219"/>
      <c r="ER433" s="219"/>
      <c r="ES433" s="219"/>
      <c r="ET433" s="219"/>
      <c r="EU433" s="219"/>
      <c r="EV433" s="219"/>
      <c r="EW433" s="219"/>
      <c r="EX433" s="219"/>
      <c r="EY433" s="219"/>
      <c r="EZ433" s="219"/>
      <c r="FA433" s="219"/>
      <c r="FB433" s="219"/>
      <c r="FC433" s="219"/>
      <c r="FD433" s="219"/>
      <c r="FE433" s="219"/>
      <c r="FF433" s="219"/>
      <c r="FG433" s="219"/>
      <c r="FH433" s="219"/>
      <c r="FI433" s="219"/>
      <c r="FJ433" s="219"/>
      <c r="FK433" s="219"/>
      <c r="FL433" s="219"/>
      <c r="FM433" s="219"/>
      <c r="FN433" s="219"/>
      <c r="FO433" s="219"/>
      <c r="FP433" s="219"/>
      <c r="FQ433" s="219"/>
      <c r="FR433" s="219"/>
      <c r="FS433" s="219"/>
      <c r="FT433" s="219"/>
      <c r="FU433" s="219"/>
      <c r="FV433" s="219"/>
      <c r="FW433" s="219"/>
      <c r="FX433" s="219"/>
      <c r="FY433" s="219"/>
      <c r="FZ433" s="219"/>
      <c r="GA433" s="219"/>
      <c r="GB433" s="219"/>
      <c r="GC433" s="219"/>
      <c r="GD433" s="219"/>
      <c r="GE433" s="219"/>
      <c r="GF433" s="219"/>
      <c r="GG433" s="219"/>
      <c r="GH433" s="219"/>
      <c r="GI433" s="219"/>
      <c r="GJ433" s="219"/>
      <c r="GK433" s="219"/>
      <c r="GL433" s="219"/>
      <c r="GM433" s="219"/>
      <c r="GN433" s="219"/>
      <c r="GO433" s="219"/>
      <c r="GP433" s="219"/>
      <c r="GQ433" s="219"/>
      <c r="GR433" s="219"/>
      <c r="GS433" s="219"/>
      <c r="GT433" s="219"/>
      <c r="GU433" s="219"/>
      <c r="GV433" s="219"/>
      <c r="GW433" s="219"/>
      <c r="GX433" s="219"/>
      <c r="GY433" s="219"/>
      <c r="GZ433" s="219"/>
      <c r="HA433" s="219"/>
      <c r="HB433" s="219"/>
      <c r="HC433" s="219"/>
      <c r="HD433" s="219"/>
      <c r="HE433" s="219"/>
      <c r="HF433" s="219"/>
      <c r="HG433" s="219"/>
      <c r="HH433" s="219"/>
      <c r="HI433" s="219"/>
      <c r="HJ433" s="219"/>
      <c r="HK433" s="219"/>
      <c r="HL433" s="219"/>
    </row>
    <row r="434" spans="1:220" s="251" customFormat="1">
      <c r="A434" s="219"/>
      <c r="B434" s="219"/>
      <c r="C434" s="219"/>
      <c r="D434" s="219"/>
      <c r="E434" s="219"/>
      <c r="F434" s="219"/>
      <c r="G434" s="261"/>
      <c r="H434" s="262"/>
      <c r="I434" s="262"/>
      <c r="J434" s="216"/>
      <c r="K434" s="219"/>
      <c r="L434" s="219"/>
      <c r="M434" s="219"/>
      <c r="N434" s="219"/>
      <c r="O434" s="219"/>
      <c r="P434" s="219"/>
      <c r="Q434" s="219"/>
      <c r="R434" s="219"/>
      <c r="S434" s="219"/>
      <c r="T434" s="219"/>
      <c r="U434" s="219"/>
      <c r="V434" s="219"/>
      <c r="W434" s="219"/>
      <c r="X434" s="219"/>
      <c r="Y434" s="219"/>
      <c r="Z434" s="219"/>
      <c r="AA434" s="219"/>
      <c r="AB434" s="219"/>
      <c r="AC434" s="219"/>
      <c r="AD434" s="219"/>
      <c r="AE434" s="219"/>
      <c r="AF434" s="219"/>
      <c r="AG434" s="219"/>
      <c r="AH434" s="219"/>
      <c r="AI434" s="219"/>
      <c r="AJ434" s="219"/>
      <c r="AK434" s="219"/>
      <c r="AL434" s="219"/>
      <c r="AM434" s="219"/>
      <c r="AN434" s="219"/>
      <c r="AO434" s="219"/>
      <c r="AP434" s="219"/>
      <c r="AQ434" s="219"/>
      <c r="AR434" s="219"/>
      <c r="AS434" s="219"/>
      <c r="AT434" s="219"/>
      <c r="AU434" s="219"/>
      <c r="AV434" s="219"/>
      <c r="AW434" s="219"/>
      <c r="AX434" s="219"/>
      <c r="AY434" s="219"/>
      <c r="AZ434" s="219"/>
      <c r="BA434" s="219"/>
      <c r="BB434" s="219"/>
      <c r="BC434" s="219"/>
      <c r="BD434" s="219"/>
      <c r="BE434" s="219"/>
      <c r="BF434" s="219"/>
      <c r="BG434" s="219"/>
      <c r="BH434" s="219"/>
      <c r="BI434" s="219"/>
      <c r="BJ434" s="219"/>
      <c r="BK434" s="219"/>
      <c r="BL434" s="219"/>
      <c r="BM434" s="219"/>
      <c r="BN434" s="219"/>
      <c r="BO434" s="219"/>
      <c r="BP434" s="219"/>
      <c r="BQ434" s="219"/>
      <c r="BR434" s="219"/>
      <c r="BS434" s="219"/>
      <c r="BT434" s="219"/>
      <c r="BU434" s="219"/>
      <c r="BV434" s="219"/>
      <c r="BW434" s="219"/>
      <c r="BX434" s="219"/>
      <c r="BY434" s="219"/>
      <c r="BZ434" s="219"/>
      <c r="CA434" s="219"/>
      <c r="CB434" s="219"/>
      <c r="CC434" s="219"/>
      <c r="CD434" s="219"/>
      <c r="CE434" s="219"/>
      <c r="CF434" s="219"/>
      <c r="CG434" s="219"/>
      <c r="CH434" s="219"/>
      <c r="CI434" s="219"/>
      <c r="CJ434" s="219"/>
      <c r="CK434" s="219"/>
      <c r="CL434" s="219"/>
      <c r="CM434" s="219"/>
      <c r="CN434" s="219"/>
      <c r="CO434" s="219"/>
      <c r="CP434" s="219"/>
      <c r="CQ434" s="219"/>
      <c r="CR434" s="219"/>
      <c r="CS434" s="219"/>
      <c r="CT434" s="219"/>
      <c r="CU434" s="219"/>
      <c r="CV434" s="219"/>
      <c r="CW434" s="219"/>
      <c r="CX434" s="219"/>
      <c r="CY434" s="219"/>
      <c r="CZ434" s="219"/>
      <c r="DA434" s="219"/>
      <c r="DB434" s="219"/>
      <c r="DC434" s="219"/>
      <c r="DD434" s="219"/>
      <c r="DE434" s="219"/>
      <c r="DF434" s="219"/>
      <c r="DG434" s="219"/>
      <c r="DH434" s="219"/>
      <c r="DI434" s="219"/>
      <c r="DJ434" s="219"/>
      <c r="DK434" s="219"/>
      <c r="DL434" s="219"/>
      <c r="DM434" s="219"/>
      <c r="DN434" s="219"/>
      <c r="DO434" s="219"/>
      <c r="DP434" s="219"/>
      <c r="DQ434" s="219"/>
      <c r="DR434" s="219"/>
      <c r="DS434" s="219"/>
      <c r="DT434" s="219"/>
      <c r="DU434" s="219"/>
      <c r="DV434" s="219"/>
      <c r="DW434" s="219"/>
      <c r="DX434" s="219"/>
      <c r="DY434" s="219"/>
      <c r="DZ434" s="219"/>
      <c r="EA434" s="219"/>
      <c r="EB434" s="219"/>
      <c r="EC434" s="219"/>
      <c r="ED434" s="219"/>
      <c r="EE434" s="219"/>
      <c r="EF434" s="219"/>
      <c r="EG434" s="219"/>
      <c r="EH434" s="219"/>
      <c r="EI434" s="219"/>
      <c r="EJ434" s="219"/>
      <c r="EK434" s="219"/>
      <c r="EL434" s="219"/>
      <c r="EM434" s="219"/>
      <c r="EN434" s="219"/>
      <c r="EO434" s="219"/>
      <c r="EP434" s="219"/>
      <c r="EQ434" s="219"/>
      <c r="ER434" s="219"/>
      <c r="ES434" s="219"/>
      <c r="ET434" s="219"/>
      <c r="EU434" s="219"/>
      <c r="EV434" s="219"/>
      <c r="EW434" s="219"/>
      <c r="EX434" s="219"/>
      <c r="EY434" s="219"/>
      <c r="EZ434" s="219"/>
      <c r="FA434" s="219"/>
      <c r="FB434" s="219"/>
      <c r="FC434" s="219"/>
      <c r="FD434" s="219"/>
      <c r="FE434" s="219"/>
      <c r="FF434" s="219"/>
      <c r="FG434" s="219"/>
      <c r="FH434" s="219"/>
      <c r="FI434" s="219"/>
      <c r="FJ434" s="219"/>
      <c r="FK434" s="219"/>
      <c r="FL434" s="219"/>
      <c r="FM434" s="219"/>
      <c r="FN434" s="219"/>
      <c r="FO434" s="219"/>
      <c r="FP434" s="219"/>
      <c r="FQ434" s="219"/>
      <c r="FR434" s="219"/>
      <c r="FS434" s="219"/>
      <c r="FT434" s="219"/>
      <c r="FU434" s="219"/>
      <c r="FV434" s="219"/>
      <c r="FW434" s="219"/>
      <c r="FX434" s="219"/>
      <c r="FY434" s="219"/>
      <c r="FZ434" s="219"/>
      <c r="GA434" s="219"/>
      <c r="GB434" s="219"/>
      <c r="GC434" s="219"/>
      <c r="GD434" s="219"/>
      <c r="GE434" s="219"/>
      <c r="GF434" s="219"/>
      <c r="GG434" s="219"/>
      <c r="GH434" s="219"/>
      <c r="GI434" s="219"/>
      <c r="GJ434" s="219"/>
      <c r="GK434" s="219"/>
      <c r="GL434" s="219"/>
      <c r="GM434" s="219"/>
      <c r="GN434" s="219"/>
      <c r="GO434" s="219"/>
      <c r="GP434" s="219"/>
      <c r="GQ434" s="219"/>
      <c r="GR434" s="219"/>
      <c r="GS434" s="219"/>
      <c r="GT434" s="219"/>
      <c r="GU434" s="219"/>
      <c r="GV434" s="219"/>
      <c r="GW434" s="219"/>
      <c r="GX434" s="219"/>
      <c r="GY434" s="219"/>
      <c r="GZ434" s="219"/>
      <c r="HA434" s="219"/>
      <c r="HB434" s="219"/>
      <c r="HC434" s="219"/>
      <c r="HD434" s="219"/>
      <c r="HE434" s="219"/>
      <c r="HF434" s="219"/>
      <c r="HG434" s="219"/>
      <c r="HH434" s="219"/>
      <c r="HI434" s="219"/>
      <c r="HJ434" s="219"/>
      <c r="HK434" s="219"/>
      <c r="HL434" s="219"/>
    </row>
    <row r="435" spans="1:220" s="251" customFormat="1">
      <c r="A435" s="219"/>
      <c r="B435" s="219"/>
      <c r="C435" s="219"/>
      <c r="D435" s="219"/>
      <c r="E435" s="219"/>
      <c r="F435" s="219"/>
      <c r="G435" s="261"/>
      <c r="H435" s="262"/>
      <c r="I435" s="262"/>
      <c r="J435" s="216"/>
      <c r="K435" s="219"/>
      <c r="L435" s="219"/>
      <c r="M435" s="219"/>
      <c r="N435" s="219"/>
      <c r="O435" s="219"/>
      <c r="P435" s="219"/>
      <c r="Q435" s="219"/>
      <c r="R435" s="219"/>
      <c r="S435" s="219"/>
      <c r="T435" s="219"/>
      <c r="U435" s="219"/>
      <c r="V435" s="219"/>
      <c r="W435" s="219"/>
      <c r="X435" s="219"/>
      <c r="Y435" s="219"/>
      <c r="Z435" s="219"/>
      <c r="AA435" s="219"/>
      <c r="AB435" s="219"/>
      <c r="AC435" s="219"/>
      <c r="AD435" s="219"/>
      <c r="AE435" s="219"/>
      <c r="AF435" s="219"/>
      <c r="AG435" s="219"/>
      <c r="AH435" s="219"/>
      <c r="AI435" s="219"/>
      <c r="AJ435" s="219"/>
      <c r="AK435" s="219"/>
      <c r="AL435" s="219"/>
      <c r="AM435" s="219"/>
      <c r="AN435" s="219"/>
      <c r="AO435" s="219"/>
      <c r="AP435" s="219"/>
      <c r="AQ435" s="219"/>
      <c r="AR435" s="219"/>
      <c r="AS435" s="219"/>
      <c r="AT435" s="219"/>
      <c r="AU435" s="219"/>
      <c r="AV435" s="219"/>
      <c r="AW435" s="219"/>
      <c r="AX435" s="219"/>
      <c r="AY435" s="219"/>
      <c r="AZ435" s="219"/>
      <c r="BA435" s="219"/>
      <c r="BB435" s="219"/>
      <c r="BC435" s="219"/>
      <c r="BD435" s="219"/>
      <c r="BE435" s="219"/>
      <c r="BF435" s="219"/>
      <c r="BG435" s="219"/>
      <c r="BH435" s="219"/>
      <c r="BI435" s="219"/>
      <c r="BJ435" s="219"/>
      <c r="BK435" s="219"/>
      <c r="BL435" s="219"/>
      <c r="BM435" s="219"/>
      <c r="BN435" s="219"/>
      <c r="BO435" s="219"/>
      <c r="BP435" s="219"/>
      <c r="BQ435" s="219"/>
      <c r="BR435" s="219"/>
      <c r="BS435" s="219"/>
      <c r="BT435" s="219"/>
      <c r="BU435" s="219"/>
      <c r="BV435" s="219"/>
      <c r="BW435" s="219"/>
      <c r="BX435" s="219"/>
      <c r="BY435" s="219"/>
      <c r="BZ435" s="219"/>
      <c r="CA435" s="219"/>
      <c r="CB435" s="219"/>
      <c r="CC435" s="219"/>
      <c r="CD435" s="219"/>
      <c r="CE435" s="219"/>
      <c r="CF435" s="219"/>
      <c r="CG435" s="219"/>
      <c r="CH435" s="219"/>
      <c r="CI435" s="219"/>
      <c r="CJ435" s="219"/>
      <c r="CK435" s="219"/>
      <c r="CL435" s="219"/>
      <c r="CM435" s="219"/>
      <c r="CN435" s="219"/>
      <c r="CO435" s="219"/>
      <c r="CP435" s="219"/>
      <c r="CQ435" s="219"/>
      <c r="CR435" s="219"/>
      <c r="CS435" s="219"/>
      <c r="CT435" s="219"/>
      <c r="CU435" s="219"/>
      <c r="CV435" s="219"/>
      <c r="CW435" s="219"/>
      <c r="CX435" s="219"/>
      <c r="CY435" s="219"/>
      <c r="CZ435" s="219"/>
      <c r="DA435" s="219"/>
      <c r="DB435" s="219"/>
      <c r="DC435" s="219"/>
      <c r="DD435" s="219"/>
      <c r="DE435" s="219"/>
      <c r="DF435" s="219"/>
      <c r="DG435" s="219"/>
      <c r="DH435" s="219"/>
      <c r="DI435" s="219"/>
      <c r="DJ435" s="219"/>
      <c r="DK435" s="219"/>
      <c r="DL435" s="219"/>
      <c r="DM435" s="219"/>
      <c r="DN435" s="219"/>
      <c r="DO435" s="219"/>
      <c r="DP435" s="219"/>
      <c r="DQ435" s="219"/>
      <c r="DR435" s="219"/>
      <c r="DS435" s="219"/>
      <c r="DT435" s="219"/>
      <c r="DU435" s="219"/>
      <c r="DV435" s="219"/>
      <c r="DW435" s="219"/>
      <c r="DX435" s="219"/>
      <c r="DY435" s="219"/>
      <c r="DZ435" s="219"/>
      <c r="EA435" s="219"/>
      <c r="EB435" s="219"/>
      <c r="EC435" s="219"/>
      <c r="ED435" s="219"/>
      <c r="EE435" s="219"/>
      <c r="EF435" s="219"/>
      <c r="EG435" s="219"/>
      <c r="EH435" s="219"/>
      <c r="EI435" s="219"/>
      <c r="EJ435" s="219"/>
      <c r="EK435" s="219"/>
      <c r="EL435" s="219"/>
      <c r="EM435" s="219"/>
      <c r="EN435" s="219"/>
      <c r="EO435" s="219"/>
      <c r="EP435" s="219"/>
      <c r="EQ435" s="219"/>
      <c r="ER435" s="219"/>
      <c r="ES435" s="219"/>
      <c r="ET435" s="219"/>
      <c r="EU435" s="219"/>
      <c r="EV435" s="219"/>
      <c r="EW435" s="219"/>
      <c r="EX435" s="219"/>
      <c r="EY435" s="219"/>
      <c r="EZ435" s="219"/>
      <c r="FA435" s="219"/>
      <c r="FB435" s="219"/>
      <c r="FC435" s="219"/>
      <c r="FD435" s="219"/>
      <c r="FE435" s="219"/>
      <c r="FF435" s="219"/>
      <c r="FG435" s="219"/>
      <c r="FH435" s="219"/>
      <c r="FI435" s="219"/>
      <c r="FJ435" s="219"/>
      <c r="FK435" s="219"/>
      <c r="FL435" s="219"/>
      <c r="FM435" s="219"/>
      <c r="FN435" s="219"/>
      <c r="FO435" s="219"/>
      <c r="FP435" s="219"/>
      <c r="FQ435" s="219"/>
      <c r="FR435" s="219"/>
      <c r="FS435" s="219"/>
      <c r="FT435" s="219"/>
      <c r="FU435" s="219"/>
      <c r="FV435" s="219"/>
      <c r="FW435" s="219"/>
      <c r="FX435" s="219"/>
      <c r="FY435" s="219"/>
      <c r="FZ435" s="219"/>
      <c r="GA435" s="219"/>
      <c r="GB435" s="219"/>
      <c r="GC435" s="219"/>
      <c r="GD435" s="219"/>
      <c r="GE435" s="219"/>
      <c r="GF435" s="219"/>
      <c r="GG435" s="219"/>
      <c r="GH435" s="219"/>
      <c r="GI435" s="219"/>
      <c r="GJ435" s="219"/>
      <c r="GK435" s="219"/>
      <c r="GL435" s="219"/>
      <c r="GM435" s="219"/>
      <c r="GN435" s="219"/>
      <c r="GO435" s="219"/>
      <c r="GP435" s="219"/>
      <c r="GQ435" s="219"/>
      <c r="GR435" s="219"/>
      <c r="GS435" s="219"/>
      <c r="GT435" s="219"/>
      <c r="GU435" s="219"/>
      <c r="GV435" s="219"/>
      <c r="GW435" s="219"/>
      <c r="GX435" s="219"/>
      <c r="GY435" s="219"/>
      <c r="GZ435" s="219"/>
      <c r="HA435" s="219"/>
      <c r="HB435" s="219"/>
      <c r="HC435" s="219"/>
      <c r="HD435" s="219"/>
      <c r="HE435" s="219"/>
      <c r="HF435" s="219"/>
      <c r="HG435" s="219"/>
      <c r="HH435" s="219"/>
      <c r="HI435" s="219"/>
      <c r="HJ435" s="219"/>
      <c r="HK435" s="219"/>
      <c r="HL435" s="219"/>
    </row>
    <row r="436" spans="1:220" s="251" customFormat="1">
      <c r="A436" s="219"/>
      <c r="B436" s="219"/>
      <c r="C436" s="219"/>
      <c r="D436" s="219"/>
      <c r="E436" s="219"/>
      <c r="F436" s="219"/>
      <c r="G436" s="261"/>
      <c r="H436" s="262"/>
      <c r="I436" s="262"/>
      <c r="J436" s="216"/>
      <c r="K436" s="219"/>
      <c r="L436" s="219"/>
      <c r="M436" s="219"/>
      <c r="N436" s="219"/>
      <c r="O436" s="219"/>
      <c r="P436" s="219"/>
      <c r="Q436" s="219"/>
      <c r="R436" s="219"/>
      <c r="S436" s="219"/>
      <c r="T436" s="219"/>
      <c r="U436" s="219"/>
      <c r="V436" s="219"/>
      <c r="W436" s="219"/>
      <c r="X436" s="219"/>
      <c r="Y436" s="219"/>
      <c r="Z436" s="219"/>
      <c r="AA436" s="219"/>
      <c r="AB436" s="219"/>
      <c r="AC436" s="219"/>
      <c r="AD436" s="219"/>
      <c r="AE436" s="219"/>
      <c r="AF436" s="219"/>
      <c r="AG436" s="219"/>
      <c r="AH436" s="219"/>
      <c r="AI436" s="219"/>
      <c r="AJ436" s="219"/>
      <c r="AK436" s="219"/>
      <c r="AL436" s="219"/>
      <c r="AM436" s="219"/>
      <c r="AN436" s="219"/>
      <c r="AO436" s="219"/>
      <c r="AP436" s="219"/>
      <c r="AQ436" s="219"/>
      <c r="AR436" s="219"/>
      <c r="AS436" s="219"/>
      <c r="AT436" s="219"/>
      <c r="AU436" s="219"/>
      <c r="AV436" s="219"/>
      <c r="AW436" s="219"/>
      <c r="AX436" s="219"/>
      <c r="AY436" s="219"/>
      <c r="AZ436" s="219"/>
      <c r="BA436" s="219"/>
      <c r="BB436" s="219"/>
      <c r="BC436" s="219"/>
      <c r="BD436" s="219"/>
      <c r="BE436" s="219"/>
      <c r="BF436" s="219"/>
      <c r="BG436" s="219"/>
      <c r="BH436" s="219"/>
      <c r="BI436" s="219"/>
      <c r="BJ436" s="219"/>
      <c r="BK436" s="219"/>
      <c r="BL436" s="219"/>
      <c r="BM436" s="219"/>
      <c r="BN436" s="219"/>
      <c r="BO436" s="219"/>
      <c r="BP436" s="219"/>
      <c r="BQ436" s="219"/>
      <c r="BR436" s="219"/>
      <c r="BS436" s="219"/>
      <c r="BT436" s="219"/>
      <c r="BU436" s="219"/>
      <c r="BV436" s="219"/>
      <c r="BW436" s="219"/>
      <c r="BX436" s="219"/>
      <c r="BY436" s="219"/>
      <c r="BZ436" s="219"/>
      <c r="CA436" s="219"/>
      <c r="CB436" s="219"/>
      <c r="CC436" s="219"/>
      <c r="CD436" s="219"/>
      <c r="CE436" s="219"/>
      <c r="CF436" s="219"/>
      <c r="CG436" s="219"/>
      <c r="CH436" s="219"/>
      <c r="CI436" s="219"/>
      <c r="CJ436" s="219"/>
      <c r="CK436" s="219"/>
      <c r="CL436" s="219"/>
      <c r="CM436" s="219"/>
      <c r="CN436" s="219"/>
      <c r="CO436" s="219"/>
      <c r="CP436" s="219"/>
      <c r="CQ436" s="219"/>
      <c r="CR436" s="219"/>
      <c r="CS436" s="219"/>
      <c r="CT436" s="219"/>
      <c r="CU436" s="219"/>
      <c r="CV436" s="219"/>
      <c r="CW436" s="219"/>
      <c r="CX436" s="219"/>
      <c r="CY436" s="219"/>
      <c r="CZ436" s="219"/>
      <c r="DA436" s="219"/>
      <c r="DB436" s="219"/>
      <c r="DC436" s="219"/>
      <c r="DD436" s="219"/>
      <c r="DE436" s="219"/>
      <c r="DF436" s="219"/>
      <c r="DG436" s="219"/>
      <c r="DH436" s="219"/>
      <c r="DI436" s="219"/>
      <c r="DJ436" s="219"/>
      <c r="DK436" s="219"/>
      <c r="DL436" s="219"/>
      <c r="DM436" s="219"/>
      <c r="DN436" s="219"/>
      <c r="DO436" s="219"/>
      <c r="DP436" s="219"/>
      <c r="DQ436" s="219"/>
      <c r="DR436" s="219"/>
      <c r="DS436" s="219"/>
      <c r="DT436" s="219"/>
      <c r="DU436" s="219"/>
      <c r="DV436" s="219"/>
      <c r="DW436" s="219"/>
      <c r="DX436" s="219"/>
      <c r="DY436" s="219"/>
      <c r="DZ436" s="219"/>
      <c r="EA436" s="219"/>
      <c r="EB436" s="219"/>
      <c r="EC436" s="219"/>
      <c r="ED436" s="219"/>
      <c r="EE436" s="219"/>
      <c r="EF436" s="219"/>
      <c r="EG436" s="219"/>
      <c r="EH436" s="219"/>
      <c r="EI436" s="219"/>
      <c r="EJ436" s="219"/>
      <c r="EK436" s="219"/>
      <c r="EL436" s="219"/>
      <c r="EM436" s="219"/>
      <c r="EN436" s="219"/>
      <c r="EO436" s="219"/>
      <c r="EP436" s="219"/>
      <c r="EQ436" s="219"/>
      <c r="ER436" s="219"/>
      <c r="ES436" s="219"/>
      <c r="ET436" s="219"/>
      <c r="EU436" s="219"/>
      <c r="EV436" s="219"/>
      <c r="EW436" s="219"/>
      <c r="EX436" s="219"/>
      <c r="EY436" s="219"/>
      <c r="EZ436" s="219"/>
      <c r="FA436" s="219"/>
      <c r="FB436" s="219"/>
      <c r="FC436" s="219"/>
      <c r="FD436" s="219"/>
      <c r="FE436" s="219"/>
      <c r="FF436" s="219"/>
      <c r="FG436" s="219"/>
      <c r="FH436" s="219"/>
      <c r="FI436" s="219"/>
      <c r="FJ436" s="219"/>
      <c r="FK436" s="219"/>
      <c r="FL436" s="219"/>
      <c r="FM436" s="219"/>
      <c r="FN436" s="219"/>
      <c r="FO436" s="219"/>
      <c r="FP436" s="219"/>
      <c r="FQ436" s="219"/>
      <c r="FR436" s="219"/>
      <c r="FS436" s="219"/>
      <c r="FT436" s="219"/>
      <c r="FU436" s="219"/>
      <c r="FV436" s="219"/>
      <c r="FW436" s="219"/>
      <c r="FX436" s="219"/>
      <c r="FY436" s="219"/>
      <c r="FZ436" s="219"/>
      <c r="GA436" s="219"/>
      <c r="GB436" s="219"/>
      <c r="GC436" s="219"/>
      <c r="GD436" s="219"/>
      <c r="GE436" s="219"/>
      <c r="GF436" s="219"/>
      <c r="GG436" s="219"/>
      <c r="GH436" s="219"/>
      <c r="GI436" s="219"/>
      <c r="GJ436" s="219"/>
      <c r="GK436" s="219"/>
      <c r="GL436" s="219"/>
      <c r="GM436" s="219"/>
      <c r="GN436" s="219"/>
      <c r="GO436" s="219"/>
      <c r="GP436" s="219"/>
      <c r="GQ436" s="219"/>
      <c r="GR436" s="219"/>
      <c r="GS436" s="219"/>
      <c r="GT436" s="219"/>
      <c r="GU436" s="219"/>
      <c r="GV436" s="219"/>
      <c r="GW436" s="219"/>
      <c r="GX436" s="219"/>
      <c r="GY436" s="219"/>
      <c r="GZ436" s="219"/>
      <c r="HA436" s="219"/>
      <c r="HB436" s="219"/>
      <c r="HC436" s="219"/>
      <c r="HD436" s="219"/>
      <c r="HE436" s="219"/>
      <c r="HF436" s="219"/>
      <c r="HG436" s="219"/>
      <c r="HH436" s="219"/>
      <c r="HI436" s="219"/>
      <c r="HJ436" s="219"/>
      <c r="HK436" s="219"/>
      <c r="HL436" s="219"/>
    </row>
    <row r="437" spans="1:220" s="251" customFormat="1">
      <c r="A437" s="219"/>
      <c r="B437" s="219"/>
      <c r="C437" s="219"/>
      <c r="D437" s="219"/>
      <c r="E437" s="219"/>
      <c r="F437" s="219"/>
      <c r="G437" s="261"/>
      <c r="H437" s="262"/>
      <c r="I437" s="262"/>
      <c r="J437" s="216"/>
      <c r="K437" s="219"/>
      <c r="L437" s="219"/>
      <c r="M437" s="219"/>
      <c r="N437" s="219"/>
      <c r="O437" s="219"/>
      <c r="P437" s="219"/>
      <c r="Q437" s="219"/>
      <c r="R437" s="219"/>
      <c r="S437" s="219"/>
      <c r="T437" s="219"/>
      <c r="U437" s="219"/>
      <c r="V437" s="219"/>
      <c r="W437" s="219"/>
      <c r="X437" s="219"/>
      <c r="Y437" s="219"/>
      <c r="Z437" s="219"/>
      <c r="AA437" s="219"/>
      <c r="AB437" s="219"/>
      <c r="AC437" s="219"/>
      <c r="AD437" s="219"/>
      <c r="AE437" s="219"/>
      <c r="AF437" s="219"/>
      <c r="AG437" s="219"/>
      <c r="AH437" s="219"/>
      <c r="AI437" s="219"/>
      <c r="AJ437" s="219"/>
      <c r="AK437" s="219"/>
      <c r="AL437" s="219"/>
      <c r="AM437" s="219"/>
      <c r="AN437" s="219"/>
      <c r="AO437" s="219"/>
      <c r="AP437" s="219"/>
      <c r="AQ437" s="219"/>
      <c r="AR437" s="219"/>
      <c r="AS437" s="219"/>
      <c r="AT437" s="219"/>
      <c r="AU437" s="219"/>
      <c r="AV437" s="219"/>
      <c r="AW437" s="219"/>
      <c r="AX437" s="219"/>
      <c r="AY437" s="219"/>
      <c r="AZ437" s="219"/>
      <c r="BA437" s="219"/>
      <c r="BB437" s="219"/>
      <c r="BC437" s="219"/>
      <c r="BD437" s="219"/>
      <c r="BE437" s="219"/>
      <c r="BF437" s="219"/>
      <c r="BG437" s="219"/>
      <c r="BH437" s="219"/>
      <c r="BI437" s="219"/>
      <c r="BJ437" s="219"/>
      <c r="BK437" s="219"/>
      <c r="BL437" s="219"/>
      <c r="BM437" s="219"/>
      <c r="BN437" s="219"/>
      <c r="BO437" s="219"/>
      <c r="BP437" s="219"/>
      <c r="BQ437" s="219"/>
      <c r="BR437" s="219"/>
      <c r="BS437" s="219"/>
      <c r="BT437" s="219"/>
      <c r="BU437" s="219"/>
      <c r="BV437" s="219"/>
      <c r="BW437" s="219"/>
      <c r="BX437" s="219"/>
      <c r="BY437" s="219"/>
      <c r="BZ437" s="219"/>
      <c r="CA437" s="219"/>
      <c r="CB437" s="219"/>
      <c r="CC437" s="219"/>
      <c r="CD437" s="219"/>
      <c r="CE437" s="219"/>
      <c r="CF437" s="219"/>
      <c r="CG437" s="219"/>
      <c r="CH437" s="219"/>
      <c r="CI437" s="219"/>
      <c r="CJ437" s="219"/>
      <c r="CK437" s="219"/>
      <c r="CL437" s="219"/>
      <c r="CM437" s="219"/>
      <c r="CN437" s="219"/>
      <c r="CO437" s="219"/>
      <c r="CP437" s="219"/>
      <c r="CQ437" s="219"/>
      <c r="CR437" s="219"/>
      <c r="CS437" s="219"/>
      <c r="CT437" s="219"/>
      <c r="CU437" s="219"/>
      <c r="CV437" s="219"/>
      <c r="CW437" s="219"/>
      <c r="CX437" s="219"/>
      <c r="CY437" s="219"/>
      <c r="CZ437" s="219"/>
      <c r="DA437" s="219"/>
      <c r="DB437" s="219"/>
      <c r="DC437" s="219"/>
      <c r="DD437" s="219"/>
      <c r="DE437" s="219"/>
      <c r="DF437" s="219"/>
      <c r="DG437" s="219"/>
      <c r="DH437" s="219"/>
      <c r="DI437" s="219"/>
      <c r="DJ437" s="219"/>
      <c r="DK437" s="219"/>
      <c r="DL437" s="219"/>
      <c r="DM437" s="219"/>
      <c r="DN437" s="219"/>
      <c r="DO437" s="219"/>
      <c r="DP437" s="219"/>
      <c r="DQ437" s="219"/>
      <c r="DR437" s="219"/>
      <c r="DS437" s="219"/>
      <c r="DT437" s="219"/>
      <c r="DU437" s="219"/>
      <c r="DV437" s="219"/>
      <c r="DW437" s="219"/>
      <c r="DX437" s="219"/>
      <c r="DY437" s="219"/>
      <c r="DZ437" s="219"/>
      <c r="EA437" s="219"/>
      <c r="EB437" s="219"/>
      <c r="EC437" s="219"/>
      <c r="ED437" s="219"/>
      <c r="EE437" s="219"/>
      <c r="EF437" s="219"/>
      <c r="EG437" s="219"/>
      <c r="EH437" s="219"/>
      <c r="EI437" s="219"/>
      <c r="EJ437" s="219"/>
      <c r="EK437" s="219"/>
      <c r="EL437" s="219"/>
      <c r="EM437" s="219"/>
      <c r="EN437" s="219"/>
      <c r="EO437" s="219"/>
      <c r="EP437" s="219"/>
      <c r="EQ437" s="219"/>
      <c r="ER437" s="219"/>
      <c r="ES437" s="219"/>
      <c r="ET437" s="219"/>
      <c r="EU437" s="219"/>
      <c r="EV437" s="219"/>
      <c r="EW437" s="219"/>
      <c r="EX437" s="219"/>
      <c r="EY437" s="219"/>
      <c r="EZ437" s="219"/>
      <c r="FA437" s="219"/>
      <c r="FB437" s="219"/>
      <c r="FC437" s="219"/>
      <c r="FD437" s="219"/>
      <c r="FE437" s="219"/>
      <c r="FF437" s="219"/>
      <c r="FG437" s="219"/>
      <c r="FH437" s="219"/>
      <c r="FI437" s="219"/>
      <c r="FJ437" s="219"/>
      <c r="FK437" s="219"/>
      <c r="FL437" s="219"/>
      <c r="FM437" s="219"/>
      <c r="FN437" s="219"/>
      <c r="FO437" s="219"/>
      <c r="FP437" s="219"/>
      <c r="FQ437" s="219"/>
      <c r="FR437" s="219"/>
      <c r="FS437" s="219"/>
      <c r="FT437" s="219"/>
      <c r="FU437" s="219"/>
      <c r="FV437" s="219"/>
      <c r="FW437" s="219"/>
      <c r="FX437" s="219"/>
      <c r="FY437" s="219"/>
      <c r="FZ437" s="219"/>
      <c r="GA437" s="219"/>
      <c r="GB437" s="219"/>
      <c r="GC437" s="219"/>
      <c r="GD437" s="219"/>
      <c r="GE437" s="219"/>
      <c r="GF437" s="219"/>
      <c r="GG437" s="219"/>
      <c r="GH437" s="219"/>
      <c r="GI437" s="219"/>
      <c r="GJ437" s="219"/>
      <c r="GK437" s="219"/>
      <c r="GL437" s="219"/>
      <c r="GM437" s="219"/>
      <c r="GN437" s="219"/>
      <c r="GO437" s="219"/>
      <c r="GP437" s="219"/>
      <c r="GQ437" s="219"/>
      <c r="GR437" s="219"/>
      <c r="GS437" s="219"/>
      <c r="GT437" s="219"/>
      <c r="GU437" s="219"/>
      <c r="GV437" s="219"/>
      <c r="GW437" s="219"/>
      <c r="GX437" s="219"/>
      <c r="GY437" s="219"/>
      <c r="GZ437" s="219"/>
      <c r="HA437" s="219"/>
      <c r="HB437" s="219"/>
      <c r="HC437" s="219"/>
      <c r="HD437" s="219"/>
      <c r="HE437" s="219"/>
      <c r="HF437" s="219"/>
      <c r="HG437" s="219"/>
      <c r="HH437" s="219"/>
      <c r="HI437" s="219"/>
      <c r="HJ437" s="219"/>
      <c r="HK437" s="219"/>
      <c r="HL437" s="219"/>
    </row>
    <row r="438" spans="1:220" s="251" customFormat="1">
      <c r="A438" s="219"/>
      <c r="B438" s="219"/>
      <c r="C438" s="219"/>
      <c r="D438" s="219"/>
      <c r="E438" s="219"/>
      <c r="F438" s="219"/>
      <c r="G438" s="261"/>
      <c r="H438" s="262"/>
      <c r="I438" s="262"/>
      <c r="J438" s="216"/>
      <c r="K438" s="219"/>
      <c r="L438" s="219"/>
      <c r="M438" s="219"/>
      <c r="N438" s="219"/>
      <c r="O438" s="219"/>
      <c r="P438" s="219"/>
      <c r="Q438" s="219"/>
      <c r="R438" s="219"/>
      <c r="S438" s="219"/>
      <c r="T438" s="219"/>
      <c r="U438" s="219"/>
      <c r="V438" s="219"/>
      <c r="W438" s="219"/>
      <c r="X438" s="219"/>
      <c r="Y438" s="219"/>
      <c r="Z438" s="219"/>
      <c r="AA438" s="219"/>
      <c r="AB438" s="219"/>
      <c r="AC438" s="219"/>
      <c r="AD438" s="219"/>
      <c r="AE438" s="219"/>
      <c r="AF438" s="219"/>
      <c r="AG438" s="219"/>
      <c r="AH438" s="219"/>
      <c r="AI438" s="219"/>
      <c r="AJ438" s="219"/>
      <c r="AK438" s="219"/>
      <c r="AL438" s="219"/>
      <c r="AM438" s="219"/>
      <c r="AN438" s="219"/>
      <c r="AO438" s="219"/>
      <c r="AP438" s="219"/>
      <c r="AQ438" s="219"/>
      <c r="AR438" s="219"/>
      <c r="AS438" s="219"/>
      <c r="AT438" s="219"/>
      <c r="AU438" s="219"/>
      <c r="AV438" s="219"/>
      <c r="AW438" s="219"/>
      <c r="AX438" s="219"/>
      <c r="AY438" s="219"/>
      <c r="AZ438" s="219"/>
      <c r="BA438" s="219"/>
      <c r="BB438" s="219"/>
      <c r="BC438" s="219"/>
      <c r="BD438" s="219"/>
      <c r="BE438" s="219"/>
      <c r="BF438" s="219"/>
      <c r="BG438" s="219"/>
      <c r="BH438" s="219"/>
      <c r="BI438" s="219"/>
      <c r="BJ438" s="219"/>
      <c r="BK438" s="219"/>
      <c r="BL438" s="219"/>
      <c r="BM438" s="219"/>
      <c r="BN438" s="219"/>
      <c r="BO438" s="219"/>
      <c r="BP438" s="219"/>
      <c r="BQ438" s="219"/>
      <c r="BR438" s="219"/>
      <c r="BS438" s="219"/>
      <c r="BT438" s="219"/>
      <c r="BU438" s="219"/>
      <c r="BV438" s="219"/>
      <c r="BW438" s="219"/>
      <c r="BX438" s="219"/>
      <c r="BY438" s="219"/>
      <c r="BZ438" s="219"/>
      <c r="CA438" s="219"/>
      <c r="CB438" s="219"/>
      <c r="CC438" s="219"/>
      <c r="CD438" s="219"/>
      <c r="CE438" s="219"/>
      <c r="CF438" s="219"/>
      <c r="CG438" s="219"/>
      <c r="CH438" s="219"/>
      <c r="CI438" s="219"/>
      <c r="CJ438" s="219"/>
      <c r="CK438" s="219"/>
      <c r="CL438" s="219"/>
      <c r="CM438" s="219"/>
      <c r="CN438" s="219"/>
      <c r="CO438" s="219"/>
      <c r="CP438" s="219"/>
      <c r="CQ438" s="219"/>
      <c r="CR438" s="219"/>
      <c r="CS438" s="219"/>
      <c r="CT438" s="219"/>
      <c r="CU438" s="219"/>
      <c r="CV438" s="219"/>
      <c r="CW438" s="219"/>
      <c r="CX438" s="219"/>
      <c r="CY438" s="219"/>
      <c r="CZ438" s="219"/>
      <c r="DA438" s="219"/>
      <c r="DB438" s="219"/>
      <c r="DC438" s="219"/>
      <c r="DD438" s="219"/>
      <c r="DE438" s="219"/>
      <c r="DF438" s="219"/>
      <c r="DG438" s="219"/>
      <c r="DH438" s="219"/>
      <c r="DI438" s="219"/>
      <c r="DJ438" s="219"/>
      <c r="DK438" s="219"/>
      <c r="DL438" s="219"/>
      <c r="DM438" s="219"/>
      <c r="DN438" s="219"/>
      <c r="DO438" s="219"/>
      <c r="DP438" s="219"/>
      <c r="DQ438" s="219"/>
      <c r="DR438" s="219"/>
      <c r="DS438" s="219"/>
      <c r="DT438" s="219"/>
      <c r="DU438" s="219"/>
      <c r="DV438" s="219"/>
      <c r="DW438" s="219"/>
      <c r="DX438" s="219"/>
      <c r="DY438" s="219"/>
      <c r="DZ438" s="219"/>
      <c r="EA438" s="219"/>
      <c r="EB438" s="219"/>
      <c r="EC438" s="219"/>
      <c r="ED438" s="219"/>
      <c r="EE438" s="219"/>
      <c r="EF438" s="219"/>
      <c r="EG438" s="219"/>
      <c r="EH438" s="219"/>
      <c r="EI438" s="219"/>
      <c r="EJ438" s="219"/>
      <c r="EK438" s="219"/>
      <c r="EL438" s="219"/>
      <c r="EM438" s="219"/>
      <c r="EN438" s="219"/>
      <c r="EO438" s="219"/>
      <c r="EP438" s="219"/>
      <c r="EQ438" s="219"/>
      <c r="ER438" s="219"/>
      <c r="ES438" s="219"/>
      <c r="ET438" s="219"/>
      <c r="EU438" s="219"/>
      <c r="EV438" s="219"/>
      <c r="EW438" s="219"/>
      <c r="EX438" s="219"/>
      <c r="EY438" s="219"/>
      <c r="EZ438" s="219"/>
      <c r="FA438" s="219"/>
      <c r="FB438" s="219"/>
      <c r="FC438" s="219"/>
      <c r="FD438" s="219"/>
      <c r="FE438" s="219"/>
      <c r="FF438" s="219"/>
      <c r="FG438" s="219"/>
      <c r="FH438" s="219"/>
      <c r="FI438" s="219"/>
      <c r="FJ438" s="219"/>
      <c r="FK438" s="219"/>
      <c r="FL438" s="219"/>
      <c r="FM438" s="219"/>
      <c r="FN438" s="219"/>
      <c r="FO438" s="219"/>
      <c r="FP438" s="219"/>
      <c r="FQ438" s="219"/>
      <c r="FR438" s="219"/>
      <c r="FS438" s="219"/>
      <c r="FT438" s="219"/>
      <c r="FU438" s="219"/>
      <c r="FV438" s="219"/>
      <c r="FW438" s="219"/>
      <c r="FX438" s="219"/>
      <c r="FY438" s="219"/>
      <c r="FZ438" s="219"/>
      <c r="GA438" s="219"/>
      <c r="GB438" s="219"/>
      <c r="GC438" s="219"/>
      <c r="GD438" s="219"/>
      <c r="GE438" s="219"/>
      <c r="GF438" s="219"/>
      <c r="GG438" s="219"/>
      <c r="GH438" s="219"/>
      <c r="GI438" s="219"/>
      <c r="GJ438" s="219"/>
      <c r="GK438" s="219"/>
      <c r="GL438" s="219"/>
      <c r="GM438" s="219"/>
      <c r="GN438" s="219"/>
      <c r="GO438" s="219"/>
      <c r="GP438" s="219"/>
      <c r="GQ438" s="219"/>
      <c r="GR438" s="219"/>
      <c r="GS438" s="219"/>
      <c r="GT438" s="219"/>
      <c r="GU438" s="219"/>
      <c r="GV438" s="219"/>
      <c r="GW438" s="219"/>
      <c r="GX438" s="219"/>
      <c r="GY438" s="219"/>
      <c r="GZ438" s="219"/>
      <c r="HA438" s="219"/>
      <c r="HB438" s="219"/>
      <c r="HC438" s="219"/>
      <c r="HD438" s="219"/>
      <c r="HE438" s="219"/>
      <c r="HF438" s="219"/>
      <c r="HG438" s="219"/>
      <c r="HH438" s="219"/>
      <c r="HI438" s="219"/>
      <c r="HJ438" s="219"/>
      <c r="HK438" s="219"/>
      <c r="HL438" s="219"/>
    </row>
    <row r="439" spans="1:220" s="251" customFormat="1">
      <c r="A439" s="219"/>
      <c r="B439" s="219"/>
      <c r="C439" s="219"/>
      <c r="D439" s="219"/>
      <c r="E439" s="219"/>
      <c r="F439" s="219"/>
      <c r="G439" s="261"/>
      <c r="H439" s="262"/>
      <c r="I439" s="262"/>
      <c r="J439" s="216"/>
      <c r="K439" s="219"/>
      <c r="L439" s="219"/>
      <c r="M439" s="219"/>
      <c r="N439" s="219"/>
      <c r="O439" s="219"/>
      <c r="P439" s="219"/>
      <c r="Q439" s="219"/>
      <c r="R439" s="219"/>
      <c r="S439" s="219"/>
      <c r="T439" s="219"/>
      <c r="U439" s="219"/>
      <c r="V439" s="219"/>
      <c r="W439" s="219"/>
      <c r="X439" s="219"/>
      <c r="Y439" s="219"/>
      <c r="Z439" s="219"/>
      <c r="AA439" s="219"/>
      <c r="AB439" s="219"/>
      <c r="AC439" s="219"/>
      <c r="AD439" s="219"/>
      <c r="AE439" s="219"/>
      <c r="AF439" s="219"/>
      <c r="AG439" s="219"/>
      <c r="AH439" s="219"/>
      <c r="AI439" s="219"/>
      <c r="AJ439" s="219"/>
      <c r="AK439" s="219"/>
      <c r="AL439" s="219"/>
      <c r="AM439" s="219"/>
      <c r="AN439" s="219"/>
      <c r="AO439" s="219"/>
      <c r="AP439" s="219"/>
      <c r="AQ439" s="219"/>
      <c r="AR439" s="219"/>
      <c r="AS439" s="219"/>
      <c r="AT439" s="219"/>
      <c r="AU439" s="219"/>
      <c r="AV439" s="219"/>
      <c r="AW439" s="219"/>
      <c r="AX439" s="219"/>
      <c r="AY439" s="219"/>
      <c r="AZ439" s="219"/>
      <c r="BA439" s="219"/>
      <c r="BB439" s="219"/>
      <c r="BC439" s="219"/>
      <c r="BD439" s="219"/>
      <c r="BE439" s="219"/>
      <c r="BF439" s="219"/>
      <c r="BG439" s="219"/>
      <c r="BH439" s="219"/>
      <c r="BI439" s="219"/>
      <c r="BJ439" s="219"/>
      <c r="BK439" s="219"/>
      <c r="BL439" s="219"/>
      <c r="BM439" s="219"/>
      <c r="BN439" s="219"/>
      <c r="BO439" s="219"/>
      <c r="BP439" s="219"/>
      <c r="BQ439" s="219"/>
      <c r="BR439" s="219"/>
      <c r="BS439" s="219"/>
      <c r="BT439" s="219"/>
      <c r="BU439" s="219"/>
      <c r="BV439" s="219"/>
      <c r="BW439" s="219"/>
      <c r="BX439" s="219"/>
      <c r="BY439" s="219"/>
      <c r="BZ439" s="219"/>
      <c r="CA439" s="219"/>
      <c r="CB439" s="219"/>
      <c r="CC439" s="219"/>
      <c r="CD439" s="219"/>
      <c r="CE439" s="219"/>
      <c r="CF439" s="219"/>
      <c r="CG439" s="219"/>
      <c r="CH439" s="219"/>
      <c r="CI439" s="219"/>
      <c r="CJ439" s="219"/>
      <c r="CK439" s="219"/>
      <c r="CL439" s="219"/>
      <c r="CM439" s="219"/>
      <c r="CN439" s="219"/>
      <c r="CO439" s="219"/>
      <c r="CP439" s="219"/>
      <c r="CQ439" s="219"/>
      <c r="CR439" s="219"/>
      <c r="CS439" s="219"/>
      <c r="CT439" s="219"/>
      <c r="CU439" s="219"/>
      <c r="CV439" s="219"/>
      <c r="CW439" s="219"/>
      <c r="CX439" s="219"/>
      <c r="CY439" s="219"/>
      <c r="CZ439" s="219"/>
      <c r="DA439" s="219"/>
      <c r="DB439" s="219"/>
      <c r="DC439" s="219"/>
      <c r="DD439" s="219"/>
      <c r="DE439" s="219"/>
      <c r="DF439" s="219"/>
      <c r="DG439" s="219"/>
      <c r="DH439" s="219"/>
      <c r="DI439" s="219"/>
      <c r="DJ439" s="219"/>
      <c r="DK439" s="219"/>
      <c r="DL439" s="219"/>
      <c r="DM439" s="219"/>
      <c r="DN439" s="219"/>
      <c r="DO439" s="219"/>
      <c r="DP439" s="219"/>
      <c r="DQ439" s="219"/>
      <c r="DR439" s="219"/>
      <c r="DS439" s="219"/>
      <c r="DT439" s="219"/>
      <c r="DU439" s="219"/>
      <c r="DV439" s="219"/>
      <c r="DW439" s="219"/>
      <c r="DX439" s="219"/>
      <c r="DY439" s="219"/>
      <c r="DZ439" s="219"/>
      <c r="EA439" s="219"/>
      <c r="EB439" s="219"/>
      <c r="EC439" s="219"/>
      <c r="ED439" s="219"/>
      <c r="EE439" s="219"/>
      <c r="EF439" s="219"/>
      <c r="EG439" s="219"/>
      <c r="EH439" s="219"/>
      <c r="EI439" s="219"/>
      <c r="EJ439" s="219"/>
      <c r="EK439" s="219"/>
      <c r="EL439" s="219"/>
      <c r="EM439" s="219"/>
      <c r="EN439" s="219"/>
      <c r="EO439" s="219"/>
      <c r="EP439" s="219"/>
      <c r="EQ439" s="219"/>
      <c r="ER439" s="219"/>
      <c r="ES439" s="219"/>
      <c r="ET439" s="219"/>
      <c r="EU439" s="219"/>
      <c r="EV439" s="219"/>
      <c r="EW439" s="219"/>
      <c r="EX439" s="219"/>
      <c r="EY439" s="219"/>
      <c r="EZ439" s="219"/>
      <c r="FA439" s="219"/>
      <c r="FB439" s="219"/>
      <c r="FC439" s="219"/>
      <c r="FD439" s="219"/>
      <c r="FE439" s="219"/>
      <c r="FF439" s="219"/>
      <c r="FG439" s="219"/>
      <c r="FH439" s="219"/>
      <c r="FI439" s="219"/>
      <c r="FJ439" s="219"/>
      <c r="FK439" s="219"/>
      <c r="FL439" s="219"/>
      <c r="FM439" s="219"/>
      <c r="FN439" s="219"/>
      <c r="FO439" s="219"/>
      <c r="FP439" s="219"/>
      <c r="FQ439" s="219"/>
      <c r="FR439" s="219"/>
      <c r="FS439" s="219"/>
      <c r="FT439" s="219"/>
      <c r="FU439" s="219"/>
      <c r="FV439" s="219"/>
      <c r="FW439" s="219"/>
      <c r="FX439" s="219"/>
      <c r="FY439" s="219"/>
      <c r="FZ439" s="219"/>
      <c r="GA439" s="219"/>
      <c r="GB439" s="219"/>
      <c r="GC439" s="219"/>
      <c r="GD439" s="219"/>
      <c r="GE439" s="219"/>
      <c r="GF439" s="219"/>
      <c r="GG439" s="219"/>
      <c r="GH439" s="219"/>
      <c r="GI439" s="219"/>
      <c r="GJ439" s="219"/>
      <c r="GK439" s="219"/>
      <c r="GL439" s="219"/>
      <c r="GM439" s="219"/>
      <c r="GN439" s="219"/>
      <c r="GO439" s="219"/>
      <c r="GP439" s="219"/>
      <c r="GQ439" s="219"/>
      <c r="GR439" s="219"/>
      <c r="GS439" s="219"/>
      <c r="GT439" s="219"/>
      <c r="GU439" s="219"/>
      <c r="GV439" s="219"/>
      <c r="GW439" s="219"/>
      <c r="GX439" s="219"/>
      <c r="GY439" s="219"/>
      <c r="GZ439" s="219"/>
      <c r="HA439" s="219"/>
      <c r="HB439" s="219"/>
      <c r="HC439" s="219"/>
      <c r="HD439" s="219"/>
      <c r="HE439" s="219"/>
      <c r="HF439" s="219"/>
      <c r="HG439" s="219"/>
      <c r="HH439" s="219"/>
      <c r="HI439" s="219"/>
      <c r="HJ439" s="219"/>
      <c r="HK439" s="219"/>
      <c r="HL439" s="219"/>
    </row>
    <row r="440" spans="1:220" s="251" customFormat="1">
      <c r="A440" s="219"/>
      <c r="B440" s="219"/>
      <c r="C440" s="219"/>
      <c r="D440" s="219"/>
      <c r="E440" s="219"/>
      <c r="F440" s="219"/>
      <c r="G440" s="261"/>
      <c r="H440" s="262"/>
      <c r="I440" s="262"/>
      <c r="J440" s="216"/>
      <c r="K440" s="219"/>
      <c r="L440" s="219"/>
      <c r="M440" s="219"/>
      <c r="N440" s="219"/>
      <c r="O440" s="219"/>
      <c r="P440" s="219"/>
      <c r="Q440" s="219"/>
      <c r="R440" s="219"/>
      <c r="S440" s="219"/>
      <c r="T440" s="219"/>
      <c r="U440" s="219"/>
      <c r="V440" s="219"/>
      <c r="W440" s="219"/>
      <c r="X440" s="219"/>
      <c r="Y440" s="219"/>
      <c r="Z440" s="219"/>
      <c r="AA440" s="219"/>
      <c r="AB440" s="219"/>
      <c r="AC440" s="219"/>
      <c r="AD440" s="219"/>
      <c r="AE440" s="219"/>
      <c r="AF440" s="219"/>
      <c r="AG440" s="219"/>
      <c r="AH440" s="219"/>
      <c r="AI440" s="219"/>
      <c r="AJ440" s="219"/>
      <c r="AK440" s="219"/>
      <c r="AL440" s="219"/>
      <c r="AM440" s="219"/>
      <c r="AN440" s="219"/>
      <c r="AO440" s="219"/>
      <c r="AP440" s="219"/>
      <c r="AQ440" s="219"/>
      <c r="AR440" s="219"/>
      <c r="AS440" s="219"/>
      <c r="AT440" s="219"/>
      <c r="AU440" s="219"/>
      <c r="AV440" s="219"/>
      <c r="AW440" s="219"/>
      <c r="AX440" s="219"/>
      <c r="AY440" s="219"/>
      <c r="AZ440" s="219"/>
      <c r="BA440" s="219"/>
      <c r="BB440" s="219"/>
      <c r="BC440" s="219"/>
      <c r="BD440" s="219"/>
      <c r="BE440" s="219"/>
      <c r="BF440" s="219"/>
      <c r="BG440" s="219"/>
      <c r="BH440" s="219"/>
      <c r="BI440" s="219"/>
      <c r="BJ440" s="219"/>
      <c r="BK440" s="219"/>
      <c r="BL440" s="219"/>
      <c r="BM440" s="219"/>
      <c r="BN440" s="219"/>
      <c r="BO440" s="219"/>
      <c r="BP440" s="219"/>
      <c r="BQ440" s="219"/>
      <c r="BR440" s="219"/>
      <c r="BS440" s="219"/>
      <c r="BT440" s="219"/>
      <c r="BU440" s="219"/>
      <c r="BV440" s="219"/>
      <c r="BW440" s="219"/>
      <c r="BX440" s="219"/>
      <c r="BY440" s="219"/>
      <c r="BZ440" s="219"/>
      <c r="CA440" s="219"/>
      <c r="CB440" s="219"/>
      <c r="CC440" s="219"/>
      <c r="CD440" s="219"/>
      <c r="CE440" s="219"/>
      <c r="CF440" s="219"/>
      <c r="CG440" s="219"/>
      <c r="CH440" s="219"/>
      <c r="CI440" s="219"/>
      <c r="CJ440" s="219"/>
      <c r="CK440" s="219"/>
      <c r="CL440" s="219"/>
      <c r="CM440" s="219"/>
      <c r="CN440" s="219"/>
      <c r="CO440" s="219"/>
      <c r="CP440" s="219"/>
      <c r="CQ440" s="219"/>
      <c r="CR440" s="219"/>
      <c r="CS440" s="219"/>
      <c r="CT440" s="219"/>
      <c r="CU440" s="219"/>
      <c r="CV440" s="219"/>
      <c r="CW440" s="219"/>
      <c r="CX440" s="219"/>
      <c r="CY440" s="219"/>
      <c r="CZ440" s="219"/>
      <c r="DA440" s="219"/>
      <c r="DB440" s="219"/>
      <c r="DC440" s="219"/>
      <c r="DD440" s="219"/>
      <c r="DE440" s="219"/>
      <c r="DF440" s="219"/>
      <c r="DG440" s="219"/>
      <c r="DH440" s="219"/>
      <c r="DI440" s="219"/>
      <c r="DJ440" s="219"/>
      <c r="DK440" s="219"/>
      <c r="DL440" s="219"/>
      <c r="DM440" s="219"/>
      <c r="DN440" s="219"/>
      <c r="DO440" s="219"/>
      <c r="DP440" s="219"/>
      <c r="DQ440" s="219"/>
      <c r="DR440" s="219"/>
      <c r="DS440" s="219"/>
      <c r="DT440" s="219"/>
      <c r="DU440" s="219"/>
      <c r="DV440" s="219"/>
      <c r="DW440" s="219"/>
      <c r="DX440" s="219"/>
      <c r="DY440" s="219"/>
      <c r="DZ440" s="219"/>
      <c r="EA440" s="219"/>
      <c r="EB440" s="219"/>
      <c r="EC440" s="219"/>
      <c r="ED440" s="219"/>
      <c r="EE440" s="219"/>
      <c r="EF440" s="219"/>
      <c r="EG440" s="219"/>
      <c r="EH440" s="219"/>
      <c r="EI440" s="219"/>
      <c r="EJ440" s="219"/>
      <c r="EK440" s="219"/>
      <c r="EL440" s="219"/>
      <c r="EM440" s="219"/>
      <c r="EN440" s="219"/>
      <c r="EO440" s="219"/>
      <c r="EP440" s="219"/>
      <c r="EQ440" s="219"/>
      <c r="ER440" s="219"/>
      <c r="ES440" s="219"/>
      <c r="ET440" s="219"/>
      <c r="EU440" s="219"/>
      <c r="EV440" s="219"/>
      <c r="EW440" s="219"/>
      <c r="EX440" s="219"/>
      <c r="EY440" s="219"/>
      <c r="EZ440" s="219"/>
      <c r="FA440" s="219"/>
      <c r="FB440" s="219"/>
      <c r="FC440" s="219"/>
      <c r="FD440" s="219"/>
      <c r="FE440" s="219"/>
      <c r="FF440" s="219"/>
      <c r="FG440" s="219"/>
      <c r="FH440" s="219"/>
      <c r="FI440" s="219"/>
      <c r="FJ440" s="219"/>
      <c r="FK440" s="219"/>
      <c r="FL440" s="219"/>
      <c r="FM440" s="219"/>
      <c r="FN440" s="219"/>
      <c r="FO440" s="219"/>
      <c r="FP440" s="219"/>
      <c r="FQ440" s="219"/>
      <c r="FR440" s="219"/>
      <c r="FS440" s="219"/>
      <c r="FT440" s="219"/>
      <c r="FU440" s="219"/>
      <c r="FV440" s="219"/>
      <c r="FW440" s="219"/>
      <c r="FX440" s="219"/>
      <c r="FY440" s="219"/>
      <c r="FZ440" s="219"/>
      <c r="GA440" s="219"/>
      <c r="GB440" s="219"/>
      <c r="GC440" s="219"/>
      <c r="GD440" s="219"/>
      <c r="GE440" s="219"/>
      <c r="GF440" s="219"/>
      <c r="GG440" s="219"/>
      <c r="GH440" s="219"/>
      <c r="GI440" s="219"/>
      <c r="GJ440" s="219"/>
      <c r="GK440" s="219"/>
      <c r="GL440" s="219"/>
      <c r="GM440" s="219"/>
      <c r="GN440" s="219"/>
      <c r="GO440" s="219"/>
      <c r="GP440" s="219"/>
      <c r="GQ440" s="219"/>
      <c r="GR440" s="219"/>
      <c r="GS440" s="219"/>
      <c r="GT440" s="219"/>
      <c r="GU440" s="219"/>
      <c r="GV440" s="219"/>
      <c r="GW440" s="219"/>
      <c r="GX440" s="219"/>
      <c r="GY440" s="219"/>
      <c r="GZ440" s="219"/>
      <c r="HA440" s="219"/>
      <c r="HB440" s="219"/>
      <c r="HC440" s="219"/>
      <c r="HD440" s="219"/>
      <c r="HE440" s="219"/>
      <c r="HF440" s="219"/>
      <c r="HG440" s="219"/>
      <c r="HH440" s="219"/>
      <c r="HI440" s="219"/>
      <c r="HJ440" s="219"/>
      <c r="HK440" s="219"/>
      <c r="HL440" s="219"/>
    </row>
    <row r="441" spans="1:220" s="251" customFormat="1">
      <c r="A441" s="219"/>
      <c r="B441" s="219"/>
      <c r="C441" s="219"/>
      <c r="D441" s="219"/>
      <c r="E441" s="219"/>
      <c r="F441" s="219"/>
      <c r="G441" s="261"/>
      <c r="H441" s="262"/>
      <c r="I441" s="262"/>
      <c r="J441" s="216"/>
      <c r="K441" s="219"/>
      <c r="L441" s="219"/>
      <c r="M441" s="219"/>
      <c r="N441" s="219"/>
      <c r="O441" s="219"/>
      <c r="P441" s="219"/>
      <c r="Q441" s="219"/>
      <c r="R441" s="219"/>
      <c r="S441" s="219"/>
      <c r="T441" s="219"/>
      <c r="U441" s="219"/>
      <c r="V441" s="219"/>
      <c r="W441" s="219"/>
      <c r="X441" s="219"/>
      <c r="Y441" s="219"/>
      <c r="Z441" s="219"/>
      <c r="AA441" s="219"/>
      <c r="AB441" s="219"/>
      <c r="AC441" s="219"/>
      <c r="AD441" s="219"/>
      <c r="AE441" s="219"/>
      <c r="AF441" s="219"/>
      <c r="AG441" s="219"/>
      <c r="AH441" s="219"/>
      <c r="AI441" s="219"/>
      <c r="AJ441" s="219"/>
      <c r="AK441" s="219"/>
      <c r="AL441" s="219"/>
      <c r="AM441" s="219"/>
      <c r="AN441" s="219"/>
      <c r="AO441" s="219"/>
      <c r="AP441" s="219"/>
      <c r="AQ441" s="219"/>
      <c r="AR441" s="219"/>
      <c r="AS441" s="219"/>
      <c r="AT441" s="219"/>
      <c r="AU441" s="219"/>
      <c r="AV441" s="219"/>
      <c r="AW441" s="219"/>
      <c r="AX441" s="219"/>
      <c r="AY441" s="219"/>
      <c r="AZ441" s="219"/>
      <c r="BA441" s="219"/>
      <c r="BB441" s="219"/>
      <c r="BC441" s="219"/>
      <c r="BD441" s="219"/>
      <c r="BE441" s="219"/>
      <c r="BF441" s="219"/>
      <c r="BG441" s="219"/>
      <c r="BH441" s="219"/>
      <c r="BI441" s="219"/>
      <c r="BJ441" s="219"/>
      <c r="BK441" s="219"/>
      <c r="BL441" s="219"/>
      <c r="BM441" s="219"/>
      <c r="BN441" s="219"/>
      <c r="BO441" s="219"/>
      <c r="BP441" s="219"/>
      <c r="BQ441" s="219"/>
      <c r="BR441" s="219"/>
      <c r="BS441" s="219"/>
      <c r="BT441" s="219"/>
      <c r="BU441" s="219"/>
      <c r="BV441" s="219"/>
      <c r="BW441" s="219"/>
      <c r="BX441" s="219"/>
      <c r="BY441" s="219"/>
      <c r="BZ441" s="219"/>
      <c r="CA441" s="219"/>
      <c r="CB441" s="219"/>
      <c r="CC441" s="219"/>
      <c r="CD441" s="219"/>
      <c r="CE441" s="219"/>
      <c r="CF441" s="219"/>
      <c r="CG441" s="219"/>
      <c r="CH441" s="219"/>
      <c r="CI441" s="219"/>
      <c r="CJ441" s="219"/>
      <c r="CK441" s="219"/>
      <c r="CL441" s="219"/>
      <c r="CM441" s="219"/>
      <c r="CN441" s="219"/>
      <c r="CO441" s="219"/>
      <c r="CP441" s="219"/>
      <c r="CQ441" s="219"/>
      <c r="CR441" s="219"/>
      <c r="CS441" s="219"/>
      <c r="CT441" s="219"/>
      <c r="CU441" s="219"/>
      <c r="CV441" s="219"/>
      <c r="CW441" s="219"/>
      <c r="CX441" s="219"/>
      <c r="CY441" s="219"/>
      <c r="CZ441" s="219"/>
      <c r="DA441" s="219"/>
      <c r="DB441" s="219"/>
      <c r="DC441" s="219"/>
      <c r="DD441" s="219"/>
      <c r="DE441" s="219"/>
      <c r="DF441" s="219"/>
      <c r="DG441" s="219"/>
      <c r="DH441" s="219"/>
      <c r="DI441" s="219"/>
      <c r="DJ441" s="219"/>
      <c r="DK441" s="219"/>
      <c r="DL441" s="219"/>
      <c r="DM441" s="219"/>
      <c r="DN441" s="219"/>
      <c r="DO441" s="219"/>
      <c r="DP441" s="219"/>
      <c r="DQ441" s="219"/>
      <c r="DR441" s="219"/>
      <c r="DS441" s="219"/>
      <c r="DT441" s="219"/>
      <c r="DU441" s="219"/>
      <c r="DV441" s="219"/>
      <c r="DW441" s="219"/>
      <c r="DX441" s="219"/>
      <c r="DY441" s="219"/>
      <c r="DZ441" s="219"/>
      <c r="EA441" s="219"/>
      <c r="EB441" s="219"/>
      <c r="EC441" s="219"/>
      <c r="ED441" s="219"/>
      <c r="EE441" s="219"/>
      <c r="EF441" s="219"/>
      <c r="EG441" s="219"/>
      <c r="EH441" s="219"/>
      <c r="EI441" s="219"/>
      <c r="EJ441" s="219"/>
      <c r="EK441" s="219"/>
      <c r="EL441" s="219"/>
      <c r="EM441" s="219"/>
      <c r="EN441" s="219"/>
      <c r="EO441" s="219"/>
      <c r="EP441" s="219"/>
      <c r="EQ441" s="219"/>
      <c r="ER441" s="219"/>
      <c r="ES441" s="219"/>
      <c r="ET441" s="219"/>
      <c r="EU441" s="219"/>
      <c r="EV441" s="219"/>
      <c r="EW441" s="219"/>
      <c r="EX441" s="219"/>
      <c r="EY441" s="219"/>
      <c r="EZ441" s="219"/>
      <c r="FA441" s="219"/>
      <c r="FB441" s="219"/>
      <c r="FC441" s="219"/>
      <c r="FD441" s="219"/>
      <c r="FE441" s="219"/>
      <c r="FF441" s="219"/>
      <c r="FG441" s="219"/>
      <c r="FH441" s="219"/>
      <c r="FI441" s="219"/>
      <c r="FJ441" s="219"/>
      <c r="FK441" s="219"/>
      <c r="FL441" s="219"/>
      <c r="FM441" s="219"/>
      <c r="FN441" s="219"/>
      <c r="FO441" s="219"/>
      <c r="FP441" s="219"/>
      <c r="FQ441" s="219"/>
      <c r="FR441" s="219"/>
      <c r="FS441" s="219"/>
      <c r="FT441" s="219"/>
      <c r="FU441" s="219"/>
      <c r="FV441" s="219"/>
      <c r="FW441" s="219"/>
      <c r="FX441" s="219"/>
      <c r="FY441" s="219"/>
      <c r="FZ441" s="219"/>
      <c r="GA441" s="219"/>
      <c r="GB441" s="219"/>
      <c r="GC441" s="219"/>
      <c r="GD441" s="219"/>
      <c r="GE441" s="219"/>
      <c r="GF441" s="219"/>
      <c r="GG441" s="219"/>
      <c r="GH441" s="219"/>
      <c r="GI441" s="219"/>
      <c r="GJ441" s="219"/>
      <c r="GK441" s="219"/>
      <c r="GL441" s="219"/>
      <c r="GM441" s="219"/>
      <c r="GN441" s="219"/>
      <c r="GO441" s="219"/>
      <c r="GP441" s="219"/>
      <c r="GQ441" s="219"/>
      <c r="GR441" s="219"/>
      <c r="GS441" s="219"/>
      <c r="GT441" s="219"/>
      <c r="GU441" s="219"/>
      <c r="GV441" s="219"/>
      <c r="GW441" s="219"/>
      <c r="GX441" s="219"/>
      <c r="GY441" s="219"/>
      <c r="GZ441" s="219"/>
      <c r="HA441" s="219"/>
      <c r="HB441" s="219"/>
      <c r="HC441" s="219"/>
      <c r="HD441" s="219"/>
      <c r="HE441" s="219"/>
      <c r="HF441" s="219"/>
      <c r="HG441" s="219"/>
      <c r="HH441" s="219"/>
      <c r="HI441" s="219"/>
      <c r="HJ441" s="219"/>
      <c r="HK441" s="219"/>
      <c r="HL441" s="219"/>
    </row>
    <row r="442" spans="1:220" s="251" customFormat="1">
      <c r="A442" s="219"/>
      <c r="B442" s="219"/>
      <c r="C442" s="219"/>
      <c r="D442" s="219"/>
      <c r="E442" s="219"/>
      <c r="F442" s="219"/>
      <c r="G442" s="261"/>
      <c r="H442" s="262"/>
      <c r="I442" s="262"/>
      <c r="J442" s="216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9"/>
      <c r="Z442" s="219"/>
      <c r="AA442" s="219"/>
      <c r="AB442" s="219"/>
      <c r="AC442" s="219"/>
      <c r="AD442" s="219"/>
      <c r="AE442" s="219"/>
      <c r="AF442" s="219"/>
      <c r="AG442" s="219"/>
      <c r="AH442" s="219"/>
      <c r="AI442" s="219"/>
      <c r="AJ442" s="219"/>
      <c r="AK442" s="219"/>
      <c r="AL442" s="219"/>
      <c r="AM442" s="219"/>
      <c r="AN442" s="219"/>
      <c r="AO442" s="219"/>
      <c r="AP442" s="219"/>
      <c r="AQ442" s="219"/>
      <c r="AR442" s="219"/>
      <c r="AS442" s="219"/>
      <c r="AT442" s="219"/>
      <c r="AU442" s="219"/>
      <c r="AV442" s="219"/>
      <c r="AW442" s="219"/>
      <c r="AX442" s="219"/>
      <c r="AY442" s="219"/>
      <c r="AZ442" s="219"/>
      <c r="BA442" s="219"/>
      <c r="BB442" s="219"/>
      <c r="BC442" s="219"/>
      <c r="BD442" s="219"/>
      <c r="BE442" s="219"/>
      <c r="BF442" s="219"/>
      <c r="BG442" s="219"/>
      <c r="BH442" s="219"/>
      <c r="BI442" s="219"/>
      <c r="BJ442" s="219"/>
      <c r="BK442" s="219"/>
      <c r="BL442" s="219"/>
      <c r="BM442" s="219"/>
      <c r="BN442" s="219"/>
      <c r="BO442" s="219"/>
      <c r="BP442" s="219"/>
      <c r="BQ442" s="219"/>
      <c r="BR442" s="219"/>
      <c r="BS442" s="219"/>
      <c r="BT442" s="219"/>
      <c r="BU442" s="219"/>
      <c r="BV442" s="219"/>
      <c r="BW442" s="219"/>
      <c r="BX442" s="219"/>
      <c r="BY442" s="219"/>
      <c r="BZ442" s="219"/>
      <c r="CA442" s="219"/>
      <c r="CB442" s="219"/>
      <c r="CC442" s="219"/>
      <c r="CD442" s="219"/>
      <c r="CE442" s="219"/>
      <c r="CF442" s="219"/>
      <c r="CG442" s="219"/>
      <c r="CH442" s="219"/>
      <c r="CI442" s="219"/>
      <c r="CJ442" s="219"/>
      <c r="CK442" s="219"/>
      <c r="CL442" s="219"/>
      <c r="CM442" s="219"/>
      <c r="CN442" s="219"/>
      <c r="CO442" s="219"/>
      <c r="CP442" s="219"/>
      <c r="CQ442" s="219"/>
      <c r="CR442" s="219"/>
      <c r="CS442" s="219"/>
      <c r="CT442" s="219"/>
      <c r="CU442" s="219"/>
      <c r="CV442" s="219"/>
      <c r="CW442" s="219"/>
      <c r="CX442" s="219"/>
      <c r="CY442" s="219"/>
      <c r="CZ442" s="219"/>
      <c r="DA442" s="219"/>
      <c r="DB442" s="219"/>
      <c r="DC442" s="219"/>
      <c r="DD442" s="219"/>
      <c r="DE442" s="219"/>
      <c r="DF442" s="219"/>
      <c r="DG442" s="219"/>
      <c r="DH442" s="219"/>
      <c r="DI442" s="219"/>
      <c r="DJ442" s="219"/>
      <c r="DK442" s="219"/>
      <c r="DL442" s="219"/>
      <c r="DM442" s="219"/>
      <c r="DN442" s="219"/>
      <c r="DO442" s="219"/>
      <c r="DP442" s="219"/>
      <c r="DQ442" s="219"/>
      <c r="DR442" s="219"/>
      <c r="DS442" s="219"/>
      <c r="DT442" s="219"/>
      <c r="DU442" s="219"/>
      <c r="DV442" s="219"/>
      <c r="DW442" s="219"/>
      <c r="DX442" s="219"/>
      <c r="DY442" s="219"/>
      <c r="DZ442" s="219"/>
      <c r="EA442" s="219"/>
      <c r="EB442" s="219"/>
      <c r="EC442" s="219"/>
      <c r="ED442" s="219"/>
      <c r="EE442" s="219"/>
      <c r="EF442" s="219"/>
      <c r="EG442" s="219"/>
      <c r="EH442" s="219"/>
      <c r="EI442" s="219"/>
      <c r="EJ442" s="219"/>
      <c r="EK442" s="219"/>
      <c r="EL442" s="219"/>
      <c r="EM442" s="219"/>
      <c r="EN442" s="219"/>
      <c r="EO442" s="219"/>
      <c r="EP442" s="219"/>
      <c r="EQ442" s="219"/>
      <c r="ER442" s="219"/>
      <c r="ES442" s="219"/>
      <c r="ET442" s="219"/>
      <c r="EU442" s="219"/>
      <c r="EV442" s="219"/>
      <c r="EW442" s="219"/>
      <c r="EX442" s="219"/>
      <c r="EY442" s="219"/>
      <c r="EZ442" s="219"/>
      <c r="FA442" s="219"/>
      <c r="FB442" s="219"/>
      <c r="FC442" s="219"/>
      <c r="FD442" s="219"/>
      <c r="FE442" s="219"/>
      <c r="FF442" s="219"/>
      <c r="FG442" s="219"/>
      <c r="FH442" s="219"/>
      <c r="FI442" s="219"/>
      <c r="FJ442" s="219"/>
      <c r="FK442" s="219"/>
      <c r="FL442" s="219"/>
      <c r="FM442" s="219"/>
      <c r="FN442" s="219"/>
      <c r="FO442" s="219"/>
      <c r="FP442" s="219"/>
      <c r="FQ442" s="219"/>
      <c r="FR442" s="219"/>
      <c r="FS442" s="219"/>
      <c r="FT442" s="219"/>
      <c r="FU442" s="219"/>
      <c r="FV442" s="219"/>
      <c r="FW442" s="219"/>
      <c r="FX442" s="219"/>
      <c r="FY442" s="219"/>
      <c r="FZ442" s="219"/>
      <c r="GA442" s="219"/>
      <c r="GB442" s="219"/>
      <c r="GC442" s="219"/>
      <c r="GD442" s="219"/>
      <c r="GE442" s="219"/>
      <c r="GF442" s="219"/>
      <c r="GG442" s="219"/>
      <c r="GH442" s="219"/>
      <c r="GI442" s="219"/>
      <c r="GJ442" s="219"/>
      <c r="GK442" s="219"/>
      <c r="GL442" s="219"/>
      <c r="GM442" s="219"/>
      <c r="GN442" s="219"/>
      <c r="GO442" s="219"/>
      <c r="GP442" s="219"/>
      <c r="GQ442" s="219"/>
      <c r="GR442" s="219"/>
      <c r="GS442" s="219"/>
      <c r="GT442" s="219"/>
      <c r="GU442" s="219"/>
      <c r="GV442" s="219"/>
      <c r="GW442" s="219"/>
      <c r="GX442" s="219"/>
      <c r="GY442" s="219"/>
      <c r="GZ442" s="219"/>
      <c r="HA442" s="219"/>
      <c r="HB442" s="219"/>
      <c r="HC442" s="219"/>
      <c r="HD442" s="219"/>
      <c r="HE442" s="219"/>
      <c r="HF442" s="219"/>
      <c r="HG442" s="219"/>
      <c r="HH442" s="219"/>
      <c r="HI442" s="219"/>
      <c r="HJ442" s="219"/>
      <c r="HK442" s="219"/>
      <c r="HL442" s="219"/>
    </row>
    <row r="443" spans="1:220" s="251" customFormat="1">
      <c r="A443" s="219"/>
      <c r="B443" s="219"/>
      <c r="C443" s="219"/>
      <c r="D443" s="219"/>
      <c r="E443" s="219"/>
      <c r="F443" s="219"/>
      <c r="G443" s="261"/>
      <c r="H443" s="262"/>
      <c r="I443" s="262"/>
      <c r="J443" s="216"/>
      <c r="K443" s="219"/>
      <c r="L443" s="219"/>
      <c r="M443" s="219"/>
      <c r="N443" s="219"/>
      <c r="O443" s="219"/>
      <c r="P443" s="219"/>
      <c r="Q443" s="219"/>
      <c r="R443" s="219"/>
      <c r="S443" s="219"/>
      <c r="T443" s="219"/>
      <c r="U443" s="219"/>
      <c r="V443" s="219"/>
      <c r="W443" s="219"/>
      <c r="X443" s="219"/>
      <c r="Y443" s="219"/>
      <c r="Z443" s="219"/>
      <c r="AA443" s="219"/>
      <c r="AB443" s="219"/>
      <c r="AC443" s="219"/>
      <c r="AD443" s="219"/>
      <c r="AE443" s="219"/>
      <c r="AF443" s="219"/>
      <c r="AG443" s="219"/>
      <c r="AH443" s="219"/>
      <c r="AI443" s="219"/>
      <c r="AJ443" s="219"/>
      <c r="AK443" s="219"/>
      <c r="AL443" s="219"/>
      <c r="AM443" s="219"/>
      <c r="AN443" s="219"/>
      <c r="AO443" s="219"/>
      <c r="AP443" s="219"/>
      <c r="AQ443" s="219"/>
      <c r="AR443" s="219"/>
      <c r="AS443" s="219"/>
      <c r="AT443" s="219"/>
      <c r="AU443" s="219"/>
      <c r="AV443" s="219"/>
      <c r="AW443" s="219"/>
      <c r="AX443" s="219"/>
      <c r="AY443" s="219"/>
      <c r="AZ443" s="219"/>
      <c r="BA443" s="219"/>
      <c r="BB443" s="219"/>
      <c r="BC443" s="219"/>
      <c r="BD443" s="219"/>
      <c r="BE443" s="219"/>
      <c r="BF443" s="219"/>
      <c r="BG443" s="219"/>
      <c r="BH443" s="219"/>
      <c r="BI443" s="219"/>
      <c r="BJ443" s="219"/>
      <c r="BK443" s="219"/>
      <c r="BL443" s="219"/>
      <c r="BM443" s="219"/>
      <c r="BN443" s="219"/>
      <c r="BO443" s="219"/>
      <c r="BP443" s="219"/>
      <c r="BQ443" s="219"/>
      <c r="BR443" s="219"/>
      <c r="BS443" s="219"/>
      <c r="BT443" s="219"/>
      <c r="BU443" s="219"/>
      <c r="BV443" s="219"/>
      <c r="BW443" s="219"/>
      <c r="BX443" s="219"/>
      <c r="BY443" s="219"/>
      <c r="BZ443" s="219"/>
      <c r="CA443" s="219"/>
      <c r="CB443" s="219"/>
      <c r="CC443" s="219"/>
      <c r="CD443" s="219"/>
      <c r="CE443" s="219"/>
      <c r="CF443" s="219"/>
      <c r="CG443" s="219"/>
      <c r="CH443" s="219"/>
      <c r="CI443" s="219"/>
      <c r="CJ443" s="219"/>
      <c r="CK443" s="219"/>
      <c r="CL443" s="219"/>
      <c r="CM443" s="219"/>
      <c r="CN443" s="219"/>
      <c r="CO443" s="219"/>
      <c r="CP443" s="219"/>
      <c r="CQ443" s="219"/>
      <c r="CR443" s="219"/>
      <c r="CS443" s="219"/>
      <c r="CT443" s="219"/>
      <c r="CU443" s="219"/>
      <c r="CV443" s="219"/>
      <c r="CW443" s="219"/>
      <c r="CX443" s="219"/>
      <c r="CY443" s="219"/>
      <c r="CZ443" s="219"/>
      <c r="DA443" s="219"/>
      <c r="DB443" s="219"/>
      <c r="DC443" s="219"/>
      <c r="DD443" s="219"/>
      <c r="DE443" s="219"/>
      <c r="DF443" s="219"/>
      <c r="DG443" s="219"/>
      <c r="DH443" s="219"/>
      <c r="DI443" s="219"/>
      <c r="DJ443" s="219"/>
      <c r="DK443" s="219"/>
      <c r="DL443" s="219"/>
      <c r="DM443" s="219"/>
      <c r="DN443" s="219"/>
      <c r="DO443" s="219"/>
      <c r="DP443" s="219"/>
      <c r="DQ443" s="219"/>
      <c r="DR443" s="219"/>
      <c r="DS443" s="219"/>
      <c r="DT443" s="219"/>
      <c r="DU443" s="219"/>
      <c r="DV443" s="219"/>
      <c r="DW443" s="219"/>
      <c r="DX443" s="219"/>
      <c r="DY443" s="219"/>
      <c r="DZ443" s="219"/>
      <c r="EA443" s="219"/>
      <c r="EB443" s="219"/>
      <c r="EC443" s="219"/>
      <c r="ED443" s="219"/>
      <c r="EE443" s="219"/>
      <c r="EF443" s="219"/>
      <c r="EG443" s="219"/>
      <c r="EH443" s="219"/>
      <c r="EI443" s="219"/>
      <c r="EJ443" s="219"/>
      <c r="EK443" s="219"/>
      <c r="EL443" s="219"/>
      <c r="EM443" s="219"/>
      <c r="EN443" s="219"/>
      <c r="EO443" s="219"/>
      <c r="EP443" s="219"/>
      <c r="EQ443" s="219"/>
      <c r="ER443" s="219"/>
      <c r="ES443" s="219"/>
      <c r="ET443" s="219"/>
      <c r="EU443" s="219"/>
      <c r="EV443" s="219"/>
      <c r="EW443" s="219"/>
      <c r="EX443" s="219"/>
      <c r="EY443" s="219"/>
      <c r="EZ443" s="219"/>
      <c r="FA443" s="219"/>
      <c r="FB443" s="219"/>
      <c r="FC443" s="219"/>
      <c r="FD443" s="219"/>
      <c r="FE443" s="219"/>
      <c r="FF443" s="219"/>
      <c r="FG443" s="219"/>
      <c r="FH443" s="219"/>
      <c r="FI443" s="219"/>
      <c r="FJ443" s="219"/>
      <c r="FK443" s="219"/>
      <c r="FL443" s="219"/>
      <c r="FM443" s="219"/>
      <c r="FN443" s="219"/>
      <c r="FO443" s="219"/>
      <c r="FP443" s="219"/>
      <c r="FQ443" s="219"/>
      <c r="FR443" s="219"/>
      <c r="FS443" s="219"/>
      <c r="FT443" s="219"/>
      <c r="FU443" s="219"/>
      <c r="FV443" s="219"/>
      <c r="FW443" s="219"/>
      <c r="FX443" s="219"/>
      <c r="FY443" s="219"/>
      <c r="FZ443" s="219"/>
      <c r="GA443" s="219"/>
      <c r="GB443" s="219"/>
      <c r="GC443" s="219"/>
      <c r="GD443" s="219"/>
      <c r="GE443" s="219"/>
      <c r="GF443" s="219"/>
      <c r="GG443" s="219"/>
      <c r="GH443" s="219"/>
      <c r="GI443" s="219"/>
      <c r="GJ443" s="219"/>
      <c r="GK443" s="219"/>
      <c r="GL443" s="219"/>
      <c r="GM443" s="219"/>
      <c r="GN443" s="219"/>
      <c r="GO443" s="219"/>
      <c r="GP443" s="219"/>
      <c r="GQ443" s="219"/>
      <c r="GR443" s="219"/>
      <c r="GS443" s="219"/>
      <c r="GT443" s="219"/>
      <c r="GU443" s="219"/>
      <c r="GV443" s="219"/>
      <c r="GW443" s="219"/>
      <c r="GX443" s="219"/>
      <c r="GY443" s="219"/>
      <c r="GZ443" s="219"/>
      <c r="HA443" s="219"/>
      <c r="HB443" s="219"/>
      <c r="HC443" s="219"/>
      <c r="HD443" s="219"/>
      <c r="HE443" s="219"/>
      <c r="HF443" s="219"/>
      <c r="HG443" s="219"/>
      <c r="HH443" s="219"/>
      <c r="HI443" s="219"/>
      <c r="HJ443" s="219"/>
      <c r="HK443" s="219"/>
      <c r="HL443" s="219"/>
    </row>
    <row r="444" spans="1:220" s="251" customFormat="1">
      <c r="A444" s="219"/>
      <c r="B444" s="219"/>
      <c r="C444" s="219"/>
      <c r="D444" s="219"/>
      <c r="E444" s="219"/>
      <c r="F444" s="219"/>
      <c r="G444" s="261"/>
      <c r="H444" s="262"/>
      <c r="I444" s="262"/>
      <c r="J444" s="216"/>
      <c r="K444" s="219"/>
      <c r="L444" s="219"/>
      <c r="M444" s="219"/>
      <c r="N444" s="219"/>
      <c r="O444" s="219"/>
      <c r="P444" s="219"/>
      <c r="Q444" s="219"/>
      <c r="R444" s="219"/>
      <c r="S444" s="219"/>
      <c r="T444" s="219"/>
      <c r="U444" s="219"/>
      <c r="V444" s="219"/>
      <c r="W444" s="219"/>
      <c r="X444" s="219"/>
      <c r="Y444" s="219"/>
      <c r="Z444" s="219"/>
      <c r="AA444" s="219"/>
      <c r="AB444" s="219"/>
      <c r="AC444" s="219"/>
      <c r="AD444" s="219"/>
      <c r="AE444" s="219"/>
      <c r="AF444" s="219"/>
      <c r="AG444" s="219"/>
      <c r="AH444" s="219"/>
      <c r="AI444" s="219"/>
      <c r="AJ444" s="219"/>
      <c r="AK444" s="219"/>
      <c r="AL444" s="219"/>
      <c r="AM444" s="219"/>
      <c r="AN444" s="219"/>
      <c r="AO444" s="219"/>
      <c r="AP444" s="219"/>
      <c r="AQ444" s="219"/>
      <c r="AR444" s="219"/>
      <c r="AS444" s="219"/>
      <c r="AT444" s="219"/>
      <c r="AU444" s="219"/>
      <c r="AV444" s="219"/>
      <c r="AW444" s="219"/>
      <c r="AX444" s="219"/>
      <c r="AY444" s="219"/>
      <c r="AZ444" s="219"/>
      <c r="BA444" s="219"/>
      <c r="BB444" s="219"/>
      <c r="BC444" s="219"/>
      <c r="BD444" s="219"/>
      <c r="BE444" s="219"/>
      <c r="BF444" s="219"/>
      <c r="BG444" s="219"/>
      <c r="BH444" s="219"/>
      <c r="BI444" s="219"/>
      <c r="BJ444" s="219"/>
      <c r="BK444" s="219"/>
      <c r="BL444" s="219"/>
      <c r="BM444" s="219"/>
      <c r="BN444" s="219"/>
      <c r="BO444" s="219"/>
      <c r="BP444" s="219"/>
      <c r="BQ444" s="219"/>
      <c r="BR444" s="219"/>
      <c r="BS444" s="219"/>
      <c r="BT444" s="219"/>
      <c r="BU444" s="219"/>
      <c r="BV444" s="219"/>
      <c r="BW444" s="219"/>
      <c r="BX444" s="219"/>
      <c r="BY444" s="219"/>
      <c r="BZ444" s="219"/>
      <c r="CA444" s="219"/>
      <c r="CB444" s="219"/>
      <c r="CC444" s="219"/>
      <c r="CD444" s="219"/>
      <c r="CE444" s="219"/>
      <c r="CF444" s="219"/>
      <c r="CG444" s="219"/>
      <c r="CH444" s="219"/>
      <c r="CI444" s="219"/>
      <c r="CJ444" s="219"/>
      <c r="CK444" s="219"/>
      <c r="CL444" s="219"/>
      <c r="CM444" s="219"/>
      <c r="CN444" s="219"/>
      <c r="CO444" s="219"/>
      <c r="CP444" s="219"/>
      <c r="CQ444" s="219"/>
      <c r="CR444" s="219"/>
      <c r="CS444" s="219"/>
      <c r="CT444" s="219"/>
      <c r="CU444" s="219"/>
      <c r="CV444" s="219"/>
      <c r="CW444" s="219"/>
      <c r="CX444" s="219"/>
      <c r="CY444" s="219"/>
      <c r="CZ444" s="219"/>
      <c r="DA444" s="219"/>
      <c r="DB444" s="219"/>
      <c r="DC444" s="219"/>
      <c r="DD444" s="219"/>
      <c r="DE444" s="219"/>
      <c r="DF444" s="219"/>
      <c r="DG444" s="219"/>
      <c r="DH444" s="219"/>
      <c r="DI444" s="219"/>
      <c r="DJ444" s="219"/>
      <c r="DK444" s="219"/>
      <c r="DL444" s="219"/>
      <c r="DM444" s="219"/>
      <c r="DN444" s="219"/>
      <c r="DO444" s="219"/>
      <c r="DP444" s="219"/>
      <c r="DQ444" s="219"/>
      <c r="DR444" s="219"/>
      <c r="DS444" s="219"/>
      <c r="DT444" s="219"/>
      <c r="DU444" s="219"/>
      <c r="DV444" s="219"/>
      <c r="DW444" s="219"/>
      <c r="DX444" s="219"/>
      <c r="DY444" s="219"/>
      <c r="DZ444" s="219"/>
      <c r="EA444" s="219"/>
      <c r="EB444" s="219"/>
      <c r="EC444" s="219"/>
      <c r="ED444" s="219"/>
      <c r="EE444" s="219"/>
      <c r="EF444" s="219"/>
      <c r="EG444" s="219"/>
      <c r="EH444" s="219"/>
      <c r="EI444" s="219"/>
      <c r="EJ444" s="219"/>
      <c r="EK444" s="219"/>
      <c r="EL444" s="219"/>
      <c r="EM444" s="219"/>
      <c r="EN444" s="219"/>
      <c r="EO444" s="219"/>
      <c r="EP444" s="219"/>
      <c r="EQ444" s="219"/>
      <c r="ER444" s="219"/>
      <c r="ES444" s="219"/>
      <c r="ET444" s="219"/>
      <c r="EU444" s="219"/>
      <c r="EV444" s="219"/>
      <c r="EW444" s="219"/>
      <c r="EX444" s="219"/>
      <c r="EY444" s="219"/>
      <c r="EZ444" s="219"/>
      <c r="FA444" s="219"/>
      <c r="FB444" s="219"/>
      <c r="FC444" s="219"/>
      <c r="FD444" s="219"/>
      <c r="FE444" s="219"/>
      <c r="FF444" s="219"/>
      <c r="FG444" s="219"/>
      <c r="FH444" s="219"/>
      <c r="FI444" s="219"/>
      <c r="FJ444" s="219"/>
      <c r="FK444" s="219"/>
      <c r="FL444" s="219"/>
      <c r="FM444" s="219"/>
      <c r="FN444" s="219"/>
      <c r="FO444" s="219"/>
      <c r="FP444" s="219"/>
      <c r="FQ444" s="219"/>
      <c r="FR444" s="219"/>
      <c r="FS444" s="219"/>
      <c r="FT444" s="219"/>
      <c r="FU444" s="219"/>
      <c r="FV444" s="219"/>
      <c r="FW444" s="219"/>
      <c r="FX444" s="219"/>
      <c r="FY444" s="219"/>
      <c r="FZ444" s="219"/>
      <c r="GA444" s="219"/>
      <c r="GB444" s="219"/>
      <c r="GC444" s="219"/>
      <c r="GD444" s="219"/>
      <c r="GE444" s="219"/>
      <c r="GF444" s="219"/>
      <c r="GG444" s="219"/>
      <c r="GH444" s="219"/>
      <c r="GI444" s="219"/>
      <c r="GJ444" s="219"/>
      <c r="GK444" s="219"/>
      <c r="GL444" s="219"/>
      <c r="GM444" s="219"/>
      <c r="GN444" s="219"/>
      <c r="GO444" s="219"/>
      <c r="GP444" s="219"/>
      <c r="GQ444" s="219"/>
      <c r="GR444" s="219"/>
      <c r="GS444" s="219"/>
      <c r="GT444" s="219"/>
      <c r="GU444" s="219"/>
      <c r="GV444" s="219"/>
      <c r="GW444" s="219"/>
      <c r="GX444" s="219"/>
      <c r="GY444" s="219"/>
      <c r="GZ444" s="219"/>
      <c r="HA444" s="219"/>
      <c r="HB444" s="219"/>
      <c r="HC444" s="219"/>
      <c r="HD444" s="219"/>
      <c r="HE444" s="219"/>
      <c r="HF444" s="219"/>
      <c r="HG444" s="219"/>
      <c r="HH444" s="219"/>
      <c r="HI444" s="219"/>
      <c r="HJ444" s="219"/>
      <c r="HK444" s="219"/>
      <c r="HL444" s="219"/>
    </row>
    <row r="445" spans="1:220" s="251" customFormat="1">
      <c r="A445" s="219"/>
      <c r="B445" s="219"/>
      <c r="C445" s="219"/>
      <c r="D445" s="219"/>
      <c r="E445" s="219"/>
      <c r="F445" s="219"/>
      <c r="G445" s="261"/>
      <c r="H445" s="262"/>
      <c r="I445" s="262"/>
      <c r="J445" s="216"/>
      <c r="K445" s="219"/>
      <c r="L445" s="219"/>
      <c r="M445" s="219"/>
      <c r="N445" s="219"/>
      <c r="O445" s="219"/>
      <c r="P445" s="219"/>
      <c r="Q445" s="219"/>
      <c r="R445" s="219"/>
      <c r="S445" s="219"/>
      <c r="T445" s="219"/>
      <c r="U445" s="219"/>
      <c r="V445" s="219"/>
      <c r="W445" s="219"/>
      <c r="X445" s="219"/>
      <c r="Y445" s="219"/>
      <c r="Z445" s="219"/>
      <c r="AA445" s="219"/>
      <c r="AB445" s="219"/>
      <c r="AC445" s="219"/>
      <c r="AD445" s="219"/>
      <c r="AE445" s="219"/>
      <c r="AF445" s="219"/>
      <c r="AG445" s="219"/>
      <c r="AH445" s="219"/>
      <c r="AI445" s="219"/>
      <c r="AJ445" s="219"/>
      <c r="AK445" s="219"/>
      <c r="AL445" s="219"/>
      <c r="AM445" s="219"/>
      <c r="AN445" s="219"/>
      <c r="AO445" s="219"/>
      <c r="AP445" s="219"/>
      <c r="AQ445" s="219"/>
      <c r="AR445" s="219"/>
      <c r="AS445" s="219"/>
      <c r="AT445" s="219"/>
      <c r="AU445" s="219"/>
      <c r="AV445" s="219"/>
      <c r="AW445" s="219"/>
      <c r="AX445" s="219"/>
      <c r="AY445" s="219"/>
      <c r="AZ445" s="219"/>
      <c r="BA445" s="219"/>
      <c r="BB445" s="219"/>
      <c r="BC445" s="219"/>
      <c r="BD445" s="219"/>
      <c r="BE445" s="219"/>
      <c r="BF445" s="219"/>
      <c r="BG445" s="219"/>
      <c r="BH445" s="219"/>
      <c r="BI445" s="219"/>
      <c r="BJ445" s="219"/>
      <c r="BK445" s="219"/>
      <c r="BL445" s="219"/>
      <c r="BM445" s="219"/>
      <c r="BN445" s="219"/>
      <c r="BO445" s="219"/>
      <c r="BP445" s="219"/>
      <c r="BQ445" s="219"/>
      <c r="BR445" s="219"/>
      <c r="BS445" s="219"/>
      <c r="BT445" s="219"/>
      <c r="BU445" s="219"/>
      <c r="BV445" s="219"/>
      <c r="BW445" s="219"/>
      <c r="BX445" s="219"/>
      <c r="BY445" s="219"/>
      <c r="BZ445" s="219"/>
      <c r="CA445" s="219"/>
      <c r="CB445" s="219"/>
      <c r="CC445" s="219"/>
      <c r="CD445" s="219"/>
      <c r="CE445" s="219"/>
      <c r="CF445" s="219"/>
      <c r="CG445" s="219"/>
      <c r="CH445" s="219"/>
      <c r="CI445" s="219"/>
      <c r="CJ445" s="219"/>
      <c r="CK445" s="219"/>
      <c r="CL445" s="219"/>
      <c r="CM445" s="219"/>
      <c r="CN445" s="219"/>
      <c r="CO445" s="219"/>
      <c r="CP445" s="219"/>
      <c r="CQ445" s="219"/>
      <c r="CR445" s="219"/>
      <c r="CS445" s="219"/>
      <c r="CT445" s="219"/>
      <c r="CU445" s="219"/>
      <c r="CV445" s="219"/>
      <c r="CW445" s="219"/>
      <c r="CX445" s="219"/>
      <c r="CY445" s="219"/>
      <c r="CZ445" s="219"/>
      <c r="DA445" s="219"/>
      <c r="DB445" s="219"/>
      <c r="DC445" s="219"/>
      <c r="DD445" s="219"/>
      <c r="DE445" s="219"/>
      <c r="DF445" s="219"/>
      <c r="DG445" s="219"/>
      <c r="DH445" s="219"/>
      <c r="DI445" s="219"/>
      <c r="DJ445" s="219"/>
      <c r="DK445" s="219"/>
      <c r="DL445" s="219"/>
      <c r="DM445" s="219"/>
      <c r="DN445" s="219"/>
      <c r="DO445" s="219"/>
      <c r="DP445" s="219"/>
      <c r="DQ445" s="219"/>
      <c r="DR445" s="219"/>
      <c r="DS445" s="219"/>
      <c r="DT445" s="219"/>
      <c r="DU445" s="219"/>
      <c r="DV445" s="219"/>
      <c r="DW445" s="219"/>
      <c r="DX445" s="219"/>
      <c r="DY445" s="219"/>
      <c r="DZ445" s="219"/>
      <c r="EA445" s="219"/>
      <c r="EB445" s="219"/>
      <c r="EC445" s="219"/>
      <c r="ED445" s="219"/>
      <c r="EE445" s="219"/>
      <c r="EF445" s="219"/>
      <c r="EG445" s="219"/>
      <c r="EH445" s="219"/>
      <c r="EI445" s="219"/>
      <c r="EJ445" s="219"/>
      <c r="EK445" s="219"/>
      <c r="EL445" s="219"/>
      <c r="EM445" s="219"/>
      <c r="EN445" s="219"/>
      <c r="EO445" s="219"/>
      <c r="EP445" s="219"/>
      <c r="EQ445" s="219"/>
      <c r="ER445" s="219"/>
      <c r="ES445" s="219"/>
      <c r="ET445" s="219"/>
      <c r="EU445" s="219"/>
      <c r="EV445" s="219"/>
      <c r="EW445" s="219"/>
      <c r="EX445" s="219"/>
      <c r="EY445" s="219"/>
      <c r="EZ445" s="219"/>
      <c r="FA445" s="219"/>
      <c r="FB445" s="219"/>
      <c r="FC445" s="219"/>
      <c r="FD445" s="219"/>
      <c r="FE445" s="219"/>
      <c r="FF445" s="219"/>
      <c r="FG445" s="219"/>
      <c r="FH445" s="219"/>
      <c r="FI445" s="219"/>
      <c r="FJ445" s="219"/>
      <c r="FK445" s="219"/>
      <c r="FL445" s="219"/>
      <c r="FM445" s="219"/>
      <c r="FN445" s="219"/>
      <c r="FO445" s="219"/>
      <c r="FP445" s="219"/>
      <c r="FQ445" s="219"/>
      <c r="FR445" s="219"/>
      <c r="FS445" s="219"/>
      <c r="FT445" s="219"/>
      <c r="FU445" s="219"/>
      <c r="FV445" s="219"/>
      <c r="FW445" s="219"/>
      <c r="FX445" s="219"/>
      <c r="FY445" s="219"/>
      <c r="FZ445" s="219"/>
      <c r="GA445" s="219"/>
      <c r="GB445" s="219"/>
      <c r="GC445" s="219"/>
      <c r="GD445" s="219"/>
      <c r="GE445" s="219"/>
      <c r="GF445" s="219"/>
      <c r="GG445" s="219"/>
      <c r="GH445" s="219"/>
      <c r="GI445" s="219"/>
      <c r="GJ445" s="219"/>
      <c r="GK445" s="219"/>
      <c r="GL445" s="219"/>
      <c r="GM445" s="219"/>
      <c r="GN445" s="219"/>
      <c r="GO445" s="219"/>
      <c r="GP445" s="219"/>
      <c r="GQ445" s="219"/>
      <c r="GR445" s="219"/>
      <c r="GS445" s="219"/>
      <c r="GT445" s="219"/>
      <c r="GU445" s="219"/>
      <c r="GV445" s="219"/>
      <c r="GW445" s="219"/>
      <c r="GX445" s="219"/>
      <c r="GY445" s="219"/>
      <c r="GZ445" s="219"/>
      <c r="HA445" s="219"/>
      <c r="HB445" s="219"/>
      <c r="HC445" s="219"/>
      <c r="HD445" s="219"/>
      <c r="HE445" s="219"/>
      <c r="HF445" s="219"/>
      <c r="HG445" s="219"/>
      <c r="HH445" s="219"/>
      <c r="HI445" s="219"/>
      <c r="HJ445" s="219"/>
      <c r="HK445" s="219"/>
      <c r="HL445" s="219"/>
    </row>
    <row r="446" spans="1:220" s="251" customFormat="1">
      <c r="A446" s="219"/>
      <c r="B446" s="219"/>
      <c r="C446" s="219"/>
      <c r="D446" s="219"/>
      <c r="E446" s="219"/>
      <c r="F446" s="219"/>
      <c r="G446" s="261"/>
      <c r="H446" s="262"/>
      <c r="I446" s="262"/>
      <c r="J446" s="216"/>
      <c r="K446" s="219"/>
      <c r="L446" s="219"/>
      <c r="M446" s="219"/>
      <c r="N446" s="219"/>
      <c r="O446" s="219"/>
      <c r="P446" s="219"/>
      <c r="Q446" s="219"/>
      <c r="R446" s="219"/>
      <c r="S446" s="219"/>
      <c r="T446" s="219"/>
      <c r="U446" s="219"/>
      <c r="V446" s="219"/>
      <c r="W446" s="219"/>
      <c r="X446" s="219"/>
      <c r="Y446" s="219"/>
      <c r="Z446" s="219"/>
      <c r="AA446" s="219"/>
      <c r="AB446" s="219"/>
      <c r="AC446" s="219"/>
      <c r="AD446" s="219"/>
      <c r="AE446" s="219"/>
      <c r="AF446" s="219"/>
      <c r="AG446" s="219"/>
      <c r="AH446" s="219"/>
      <c r="AI446" s="219"/>
      <c r="AJ446" s="219"/>
      <c r="AK446" s="219"/>
      <c r="AL446" s="219"/>
      <c r="AM446" s="219"/>
      <c r="AN446" s="219"/>
      <c r="AO446" s="219"/>
      <c r="AP446" s="219"/>
      <c r="AQ446" s="219"/>
      <c r="AR446" s="219"/>
      <c r="AS446" s="219"/>
      <c r="AT446" s="219"/>
      <c r="AU446" s="219"/>
      <c r="AV446" s="219"/>
      <c r="AW446" s="219"/>
      <c r="AX446" s="219"/>
      <c r="AY446" s="219"/>
      <c r="AZ446" s="219"/>
      <c r="BA446" s="219"/>
      <c r="BB446" s="219"/>
      <c r="BC446" s="219"/>
      <c r="BD446" s="219"/>
      <c r="BE446" s="219"/>
      <c r="BF446" s="219"/>
      <c r="BG446" s="219"/>
      <c r="BH446" s="219"/>
      <c r="BI446" s="219"/>
      <c r="BJ446" s="219"/>
      <c r="BK446" s="219"/>
      <c r="BL446" s="219"/>
      <c r="BM446" s="219"/>
      <c r="BN446" s="219"/>
      <c r="BO446" s="219"/>
      <c r="BP446" s="219"/>
      <c r="BQ446" s="219"/>
      <c r="BR446" s="219"/>
      <c r="BS446" s="219"/>
      <c r="BT446" s="219"/>
      <c r="BU446" s="219"/>
      <c r="BV446" s="219"/>
      <c r="BW446" s="219"/>
      <c r="BX446" s="219"/>
      <c r="BY446" s="219"/>
      <c r="BZ446" s="219"/>
      <c r="CA446" s="219"/>
      <c r="CB446" s="219"/>
      <c r="CC446" s="219"/>
      <c r="CD446" s="219"/>
      <c r="CE446" s="219"/>
      <c r="CF446" s="219"/>
      <c r="CG446" s="219"/>
      <c r="CH446" s="219"/>
      <c r="CI446" s="219"/>
      <c r="CJ446" s="219"/>
      <c r="CK446" s="219"/>
      <c r="CL446" s="219"/>
      <c r="CM446" s="219"/>
      <c r="CN446" s="219"/>
      <c r="CO446" s="219"/>
      <c r="CP446" s="219"/>
      <c r="CQ446" s="219"/>
      <c r="CR446" s="219"/>
      <c r="CS446" s="219"/>
      <c r="CT446" s="219"/>
      <c r="CU446" s="219"/>
      <c r="CV446" s="219"/>
      <c r="CW446" s="219"/>
      <c r="CX446" s="219"/>
      <c r="CY446" s="219"/>
      <c r="CZ446" s="219"/>
      <c r="DA446" s="219"/>
      <c r="DB446" s="219"/>
      <c r="DC446" s="219"/>
      <c r="DD446" s="219"/>
      <c r="DE446" s="219"/>
      <c r="DF446" s="219"/>
      <c r="DG446" s="219"/>
      <c r="DH446" s="219"/>
      <c r="DI446" s="219"/>
      <c r="DJ446" s="219"/>
      <c r="DK446" s="219"/>
      <c r="DL446" s="219"/>
      <c r="DM446" s="219"/>
      <c r="DN446" s="219"/>
      <c r="DO446" s="219"/>
      <c r="DP446" s="219"/>
      <c r="DQ446" s="219"/>
      <c r="DR446" s="219"/>
      <c r="DS446" s="219"/>
      <c r="DT446" s="219"/>
      <c r="DU446" s="219"/>
      <c r="DV446" s="219"/>
      <c r="DW446" s="219"/>
      <c r="DX446" s="219"/>
      <c r="DY446" s="219"/>
      <c r="DZ446" s="219"/>
      <c r="EA446" s="219"/>
      <c r="EB446" s="219"/>
      <c r="EC446" s="219"/>
      <c r="ED446" s="219"/>
      <c r="EE446" s="219"/>
      <c r="EF446" s="219"/>
      <c r="EG446" s="219"/>
      <c r="EH446" s="219"/>
      <c r="EI446" s="219"/>
      <c r="EJ446" s="219"/>
      <c r="EK446" s="219"/>
      <c r="EL446" s="219"/>
      <c r="EM446" s="219"/>
      <c r="EN446" s="219"/>
      <c r="EO446" s="219"/>
      <c r="EP446" s="219"/>
      <c r="EQ446" s="219"/>
      <c r="ER446" s="219"/>
      <c r="ES446" s="219"/>
      <c r="ET446" s="219"/>
      <c r="EU446" s="219"/>
      <c r="EV446" s="219"/>
      <c r="EW446" s="219"/>
      <c r="EX446" s="219"/>
      <c r="EY446" s="219"/>
      <c r="EZ446" s="219"/>
      <c r="FA446" s="219"/>
      <c r="FB446" s="219"/>
      <c r="FC446" s="219"/>
      <c r="FD446" s="219"/>
      <c r="FE446" s="219"/>
      <c r="FF446" s="219"/>
      <c r="FG446" s="219"/>
      <c r="FH446" s="219"/>
      <c r="FI446" s="219"/>
      <c r="FJ446" s="219"/>
      <c r="FK446" s="219"/>
      <c r="FL446" s="219"/>
      <c r="FM446" s="219"/>
      <c r="FN446" s="219"/>
      <c r="FO446" s="219"/>
      <c r="FP446" s="219"/>
      <c r="FQ446" s="219"/>
      <c r="FR446" s="219"/>
      <c r="FS446" s="219"/>
      <c r="FT446" s="219"/>
      <c r="FU446" s="219"/>
      <c r="FV446" s="219"/>
      <c r="FW446" s="219"/>
      <c r="FX446" s="219"/>
      <c r="FY446" s="219"/>
      <c r="FZ446" s="219"/>
      <c r="GA446" s="219"/>
      <c r="GB446" s="219"/>
      <c r="GC446" s="219"/>
      <c r="GD446" s="219"/>
      <c r="GE446" s="219"/>
      <c r="GF446" s="219"/>
      <c r="GG446" s="219"/>
      <c r="GH446" s="219"/>
      <c r="GI446" s="219"/>
      <c r="GJ446" s="219"/>
      <c r="GK446" s="219"/>
      <c r="GL446" s="219"/>
      <c r="GM446" s="219"/>
      <c r="GN446" s="219"/>
      <c r="GO446" s="219"/>
      <c r="GP446" s="219"/>
      <c r="GQ446" s="219"/>
      <c r="GR446" s="219"/>
      <c r="GS446" s="219"/>
      <c r="GT446" s="219"/>
      <c r="GU446" s="219"/>
      <c r="GV446" s="219"/>
      <c r="GW446" s="219"/>
      <c r="GX446" s="219"/>
      <c r="GY446" s="219"/>
      <c r="GZ446" s="219"/>
      <c r="HA446" s="219"/>
      <c r="HB446" s="219"/>
      <c r="HC446" s="219"/>
      <c r="HD446" s="219"/>
      <c r="HE446" s="219"/>
      <c r="HF446" s="219"/>
      <c r="HG446" s="219"/>
      <c r="HH446" s="219"/>
      <c r="HI446" s="219"/>
      <c r="HJ446" s="219"/>
      <c r="HK446" s="219"/>
      <c r="HL446" s="219"/>
    </row>
    <row r="447" spans="1:220" s="251" customFormat="1">
      <c r="A447" s="219"/>
      <c r="B447" s="219"/>
      <c r="C447" s="219"/>
      <c r="D447" s="219"/>
      <c r="E447" s="219"/>
      <c r="F447" s="219"/>
      <c r="G447" s="261"/>
      <c r="H447" s="262"/>
      <c r="I447" s="262"/>
      <c r="J447" s="216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9"/>
      <c r="Z447" s="219"/>
      <c r="AA447" s="219"/>
      <c r="AB447" s="219"/>
      <c r="AC447" s="219"/>
      <c r="AD447" s="219"/>
      <c r="AE447" s="219"/>
      <c r="AF447" s="219"/>
      <c r="AG447" s="219"/>
      <c r="AH447" s="219"/>
      <c r="AI447" s="219"/>
      <c r="AJ447" s="219"/>
      <c r="AK447" s="219"/>
      <c r="AL447" s="219"/>
      <c r="AM447" s="219"/>
      <c r="AN447" s="219"/>
      <c r="AO447" s="219"/>
      <c r="AP447" s="219"/>
      <c r="AQ447" s="219"/>
      <c r="AR447" s="219"/>
      <c r="AS447" s="219"/>
      <c r="AT447" s="219"/>
      <c r="AU447" s="219"/>
      <c r="AV447" s="219"/>
      <c r="AW447" s="219"/>
      <c r="AX447" s="219"/>
      <c r="AY447" s="219"/>
      <c r="AZ447" s="219"/>
      <c r="BA447" s="219"/>
      <c r="BB447" s="219"/>
      <c r="BC447" s="219"/>
      <c r="BD447" s="219"/>
      <c r="BE447" s="219"/>
      <c r="BF447" s="219"/>
      <c r="BG447" s="219"/>
      <c r="BH447" s="219"/>
      <c r="BI447" s="219"/>
      <c r="BJ447" s="219"/>
      <c r="BK447" s="219"/>
      <c r="BL447" s="219"/>
      <c r="BM447" s="219"/>
      <c r="BN447" s="219"/>
      <c r="BO447" s="219"/>
      <c r="BP447" s="219"/>
      <c r="BQ447" s="219"/>
      <c r="BR447" s="219"/>
      <c r="BS447" s="219"/>
      <c r="BT447" s="219"/>
      <c r="BU447" s="219"/>
      <c r="BV447" s="219"/>
      <c r="BW447" s="219"/>
      <c r="BX447" s="219"/>
      <c r="BY447" s="219"/>
      <c r="BZ447" s="219"/>
      <c r="CA447" s="219"/>
      <c r="CB447" s="219"/>
      <c r="CC447" s="219"/>
      <c r="CD447" s="219"/>
      <c r="CE447" s="219"/>
      <c r="CF447" s="219"/>
      <c r="CG447" s="219"/>
      <c r="CH447" s="219"/>
      <c r="CI447" s="219"/>
      <c r="CJ447" s="219"/>
      <c r="CK447" s="219"/>
      <c r="CL447" s="219"/>
      <c r="CM447" s="219"/>
      <c r="CN447" s="219"/>
      <c r="CO447" s="219"/>
      <c r="CP447" s="219"/>
      <c r="CQ447" s="219"/>
      <c r="CR447" s="219"/>
      <c r="CS447" s="219"/>
      <c r="CT447" s="219"/>
      <c r="CU447" s="219"/>
      <c r="CV447" s="219"/>
      <c r="CW447" s="219"/>
      <c r="CX447" s="219"/>
      <c r="CY447" s="219"/>
      <c r="CZ447" s="219"/>
      <c r="DA447" s="219"/>
      <c r="DB447" s="219"/>
      <c r="DC447" s="219"/>
      <c r="DD447" s="219"/>
      <c r="DE447" s="219"/>
      <c r="DF447" s="219"/>
      <c r="DG447" s="219"/>
      <c r="DH447" s="219"/>
      <c r="DI447" s="219"/>
      <c r="DJ447" s="219"/>
      <c r="DK447" s="219"/>
      <c r="DL447" s="219"/>
      <c r="DM447" s="219"/>
      <c r="DN447" s="219"/>
      <c r="DO447" s="219"/>
      <c r="DP447" s="219"/>
      <c r="DQ447" s="219"/>
      <c r="DR447" s="219"/>
      <c r="DS447" s="219"/>
      <c r="DT447" s="219"/>
      <c r="DU447" s="219"/>
      <c r="DV447" s="219"/>
      <c r="DW447" s="219"/>
      <c r="DX447" s="219"/>
      <c r="DY447" s="219"/>
      <c r="DZ447" s="219"/>
      <c r="EA447" s="219"/>
      <c r="EB447" s="219"/>
      <c r="EC447" s="219"/>
      <c r="ED447" s="219"/>
      <c r="EE447" s="219"/>
      <c r="EF447" s="219"/>
      <c r="EG447" s="219"/>
      <c r="EH447" s="219"/>
      <c r="EI447" s="219"/>
      <c r="EJ447" s="219"/>
      <c r="EK447" s="219"/>
      <c r="EL447" s="219"/>
      <c r="EM447" s="219"/>
      <c r="EN447" s="219"/>
      <c r="EO447" s="219"/>
      <c r="EP447" s="219"/>
      <c r="EQ447" s="219"/>
      <c r="ER447" s="219"/>
      <c r="ES447" s="219"/>
      <c r="ET447" s="219"/>
      <c r="EU447" s="219"/>
      <c r="EV447" s="219"/>
      <c r="EW447" s="219"/>
      <c r="EX447" s="219"/>
      <c r="EY447" s="219"/>
      <c r="EZ447" s="219"/>
      <c r="FA447" s="219"/>
      <c r="FB447" s="219"/>
      <c r="FC447" s="219"/>
      <c r="FD447" s="219"/>
      <c r="FE447" s="219"/>
      <c r="FF447" s="219"/>
      <c r="FG447" s="219"/>
      <c r="FH447" s="219"/>
      <c r="FI447" s="219"/>
      <c r="FJ447" s="219"/>
      <c r="FK447" s="219"/>
      <c r="FL447" s="219"/>
      <c r="FM447" s="219"/>
      <c r="FN447" s="219"/>
      <c r="FO447" s="219"/>
      <c r="FP447" s="219"/>
      <c r="FQ447" s="219"/>
      <c r="FR447" s="219"/>
      <c r="FS447" s="219"/>
      <c r="FT447" s="219"/>
      <c r="FU447" s="219"/>
      <c r="FV447" s="219"/>
      <c r="FW447" s="219"/>
      <c r="FX447" s="219"/>
      <c r="FY447" s="219"/>
      <c r="FZ447" s="219"/>
      <c r="GA447" s="219"/>
      <c r="GB447" s="219"/>
      <c r="GC447" s="219"/>
      <c r="GD447" s="219"/>
      <c r="GE447" s="219"/>
      <c r="GF447" s="219"/>
      <c r="GG447" s="219"/>
      <c r="GH447" s="219"/>
      <c r="GI447" s="219"/>
      <c r="GJ447" s="219"/>
      <c r="GK447" s="219"/>
      <c r="GL447" s="219"/>
      <c r="GM447" s="219"/>
      <c r="GN447" s="219"/>
      <c r="GO447" s="219"/>
      <c r="GP447" s="219"/>
      <c r="GQ447" s="219"/>
      <c r="GR447" s="219"/>
      <c r="GS447" s="219"/>
      <c r="GT447" s="219"/>
      <c r="GU447" s="219"/>
      <c r="GV447" s="219"/>
      <c r="GW447" s="219"/>
      <c r="GX447" s="219"/>
      <c r="GY447" s="219"/>
      <c r="GZ447" s="219"/>
      <c r="HA447" s="219"/>
      <c r="HB447" s="219"/>
      <c r="HC447" s="219"/>
      <c r="HD447" s="219"/>
      <c r="HE447" s="219"/>
      <c r="HF447" s="219"/>
      <c r="HG447" s="219"/>
      <c r="HH447" s="219"/>
      <c r="HI447" s="219"/>
      <c r="HJ447" s="219"/>
      <c r="HK447" s="219"/>
      <c r="HL447" s="219"/>
    </row>
    <row r="448" spans="1:220" s="251" customFormat="1">
      <c r="A448" s="219"/>
      <c r="B448" s="219"/>
      <c r="C448" s="219"/>
      <c r="D448" s="219"/>
      <c r="E448" s="219"/>
      <c r="F448" s="219"/>
      <c r="G448" s="261"/>
      <c r="H448" s="262"/>
      <c r="I448" s="262"/>
      <c r="J448" s="216"/>
      <c r="K448" s="219"/>
      <c r="L448" s="219"/>
      <c r="M448" s="219"/>
      <c r="N448" s="219"/>
      <c r="O448" s="219"/>
      <c r="P448" s="219"/>
      <c r="Q448" s="219"/>
      <c r="R448" s="219"/>
      <c r="S448" s="219"/>
      <c r="T448" s="219"/>
      <c r="U448" s="219"/>
      <c r="V448" s="219"/>
      <c r="W448" s="219"/>
      <c r="X448" s="219"/>
      <c r="Y448" s="219"/>
      <c r="Z448" s="219"/>
      <c r="AA448" s="219"/>
      <c r="AB448" s="219"/>
      <c r="AC448" s="219"/>
      <c r="AD448" s="219"/>
      <c r="AE448" s="219"/>
      <c r="AF448" s="219"/>
      <c r="AG448" s="219"/>
      <c r="AH448" s="219"/>
      <c r="AI448" s="219"/>
      <c r="AJ448" s="219"/>
      <c r="AK448" s="219"/>
      <c r="AL448" s="219"/>
      <c r="AM448" s="219"/>
      <c r="AN448" s="219"/>
      <c r="AO448" s="219"/>
      <c r="AP448" s="219"/>
      <c r="AQ448" s="219"/>
      <c r="AR448" s="219"/>
      <c r="AS448" s="219"/>
      <c r="AT448" s="219"/>
      <c r="AU448" s="219"/>
      <c r="AV448" s="219"/>
      <c r="AW448" s="219"/>
      <c r="AX448" s="219"/>
      <c r="AY448" s="219"/>
      <c r="AZ448" s="219"/>
      <c r="BA448" s="219"/>
      <c r="BB448" s="219"/>
      <c r="BC448" s="219"/>
      <c r="BD448" s="219"/>
      <c r="BE448" s="219"/>
      <c r="BF448" s="219"/>
      <c r="BG448" s="219"/>
      <c r="BH448" s="219"/>
      <c r="BI448" s="219"/>
      <c r="BJ448" s="219"/>
      <c r="BK448" s="219"/>
      <c r="BL448" s="219"/>
      <c r="BM448" s="219"/>
      <c r="BN448" s="219"/>
      <c r="BO448" s="219"/>
      <c r="BP448" s="219"/>
      <c r="BQ448" s="219"/>
      <c r="BR448" s="219"/>
      <c r="BS448" s="219"/>
      <c r="BT448" s="219"/>
      <c r="BU448" s="219"/>
      <c r="BV448" s="219"/>
      <c r="BW448" s="219"/>
      <c r="BX448" s="219"/>
      <c r="BY448" s="219"/>
      <c r="BZ448" s="219"/>
      <c r="CA448" s="219"/>
      <c r="CB448" s="219"/>
      <c r="CC448" s="219"/>
      <c r="CD448" s="219"/>
      <c r="CE448" s="219"/>
      <c r="CF448" s="219"/>
      <c r="CG448" s="219"/>
      <c r="CH448" s="219"/>
      <c r="CI448" s="219"/>
      <c r="CJ448" s="219"/>
      <c r="CK448" s="219"/>
      <c r="CL448" s="219"/>
      <c r="CM448" s="219"/>
      <c r="CN448" s="219"/>
      <c r="CO448" s="219"/>
      <c r="CP448" s="219"/>
      <c r="CQ448" s="219"/>
      <c r="CR448" s="219"/>
      <c r="CS448" s="219"/>
      <c r="CT448" s="219"/>
      <c r="CU448" s="219"/>
      <c r="CV448" s="219"/>
      <c r="CW448" s="219"/>
      <c r="CX448" s="219"/>
      <c r="CY448" s="219"/>
      <c r="CZ448" s="219"/>
      <c r="DA448" s="219"/>
      <c r="DB448" s="219"/>
      <c r="DC448" s="219"/>
      <c r="DD448" s="219"/>
      <c r="DE448" s="219"/>
      <c r="DF448" s="219"/>
      <c r="DG448" s="219"/>
      <c r="DH448" s="219"/>
      <c r="DI448" s="219"/>
      <c r="DJ448" s="219"/>
      <c r="DK448" s="219"/>
      <c r="DL448" s="219"/>
      <c r="DM448" s="219"/>
      <c r="DN448" s="219"/>
      <c r="DO448" s="219"/>
      <c r="DP448" s="219"/>
      <c r="DQ448" s="219"/>
      <c r="DR448" s="219"/>
      <c r="DS448" s="219"/>
      <c r="DT448" s="219"/>
      <c r="DU448" s="219"/>
      <c r="DV448" s="219"/>
      <c r="DW448" s="219"/>
      <c r="DX448" s="219"/>
      <c r="DY448" s="219"/>
      <c r="DZ448" s="219"/>
      <c r="EA448" s="219"/>
      <c r="EB448" s="219"/>
      <c r="EC448" s="219"/>
      <c r="ED448" s="219"/>
      <c r="EE448" s="219"/>
      <c r="EF448" s="219"/>
      <c r="EG448" s="219"/>
      <c r="EH448" s="219"/>
      <c r="EI448" s="219"/>
      <c r="EJ448" s="219"/>
      <c r="EK448" s="219"/>
      <c r="EL448" s="219"/>
      <c r="EM448" s="219"/>
      <c r="EN448" s="219"/>
      <c r="EO448" s="219"/>
      <c r="EP448" s="219"/>
      <c r="EQ448" s="219"/>
      <c r="ER448" s="219"/>
      <c r="ES448" s="219"/>
      <c r="ET448" s="219"/>
      <c r="EU448" s="219"/>
      <c r="EV448" s="219"/>
      <c r="EW448" s="219"/>
      <c r="EX448" s="219"/>
      <c r="EY448" s="219"/>
      <c r="EZ448" s="219"/>
      <c r="FA448" s="219"/>
      <c r="FB448" s="219"/>
      <c r="FC448" s="219"/>
      <c r="FD448" s="219"/>
      <c r="FE448" s="219"/>
      <c r="FF448" s="219"/>
      <c r="FG448" s="219"/>
      <c r="FH448" s="219"/>
      <c r="FI448" s="219"/>
      <c r="FJ448" s="219"/>
      <c r="FK448" s="219"/>
      <c r="FL448" s="219"/>
      <c r="FM448" s="219"/>
      <c r="FN448" s="219"/>
      <c r="FO448" s="219"/>
      <c r="FP448" s="219"/>
      <c r="FQ448" s="219"/>
      <c r="FR448" s="219"/>
      <c r="FS448" s="219"/>
      <c r="FT448" s="219"/>
      <c r="FU448" s="219"/>
      <c r="FV448" s="219"/>
      <c r="FW448" s="219"/>
      <c r="FX448" s="219"/>
      <c r="FY448" s="219"/>
      <c r="FZ448" s="219"/>
      <c r="GA448" s="219"/>
      <c r="GB448" s="219"/>
      <c r="GC448" s="219"/>
      <c r="GD448" s="219"/>
      <c r="GE448" s="219"/>
      <c r="GF448" s="219"/>
      <c r="GG448" s="219"/>
      <c r="GH448" s="219"/>
      <c r="GI448" s="219"/>
      <c r="GJ448" s="219"/>
      <c r="GK448" s="219"/>
      <c r="GL448" s="219"/>
      <c r="GM448" s="219"/>
      <c r="GN448" s="219"/>
      <c r="GO448" s="219"/>
      <c r="GP448" s="219"/>
      <c r="GQ448" s="219"/>
      <c r="GR448" s="219"/>
      <c r="GS448" s="219"/>
      <c r="GT448" s="219"/>
      <c r="GU448" s="219"/>
      <c r="GV448" s="219"/>
      <c r="GW448" s="219"/>
      <c r="GX448" s="219"/>
      <c r="GY448" s="219"/>
      <c r="GZ448" s="219"/>
      <c r="HA448" s="219"/>
      <c r="HB448" s="219"/>
      <c r="HC448" s="219"/>
      <c r="HD448" s="219"/>
      <c r="HE448" s="219"/>
      <c r="HF448" s="219"/>
      <c r="HG448" s="219"/>
      <c r="HH448" s="219"/>
      <c r="HI448" s="219"/>
      <c r="HJ448" s="219"/>
      <c r="HK448" s="219"/>
      <c r="HL448" s="219"/>
    </row>
    <row r="449" spans="1:220" s="251" customFormat="1">
      <c r="A449" s="219"/>
      <c r="B449" s="219"/>
      <c r="C449" s="219"/>
      <c r="D449" s="219"/>
      <c r="E449" s="219"/>
      <c r="F449" s="219"/>
      <c r="G449" s="261"/>
      <c r="H449" s="262"/>
      <c r="I449" s="262"/>
      <c r="J449" s="216"/>
      <c r="K449" s="219"/>
      <c r="L449" s="219"/>
      <c r="M449" s="219"/>
      <c r="N449" s="219"/>
      <c r="O449" s="219"/>
      <c r="P449" s="219"/>
      <c r="Q449" s="219"/>
      <c r="R449" s="219"/>
      <c r="S449" s="219"/>
      <c r="T449" s="219"/>
      <c r="U449" s="219"/>
      <c r="V449" s="219"/>
      <c r="W449" s="219"/>
      <c r="X449" s="219"/>
      <c r="Y449" s="219"/>
      <c r="Z449" s="219"/>
      <c r="AA449" s="219"/>
      <c r="AB449" s="219"/>
      <c r="AC449" s="219"/>
      <c r="AD449" s="219"/>
      <c r="AE449" s="219"/>
      <c r="AF449" s="219"/>
      <c r="AG449" s="219"/>
      <c r="AH449" s="219"/>
      <c r="AI449" s="219"/>
      <c r="AJ449" s="219"/>
      <c r="AK449" s="219"/>
      <c r="AL449" s="219"/>
      <c r="AM449" s="219"/>
      <c r="AN449" s="219"/>
      <c r="AO449" s="219"/>
      <c r="AP449" s="219"/>
      <c r="AQ449" s="219"/>
      <c r="AR449" s="219"/>
      <c r="AS449" s="219"/>
      <c r="AT449" s="219"/>
      <c r="AU449" s="219"/>
      <c r="AV449" s="219"/>
      <c r="AW449" s="219"/>
      <c r="AX449" s="219"/>
      <c r="AY449" s="219"/>
      <c r="AZ449" s="219"/>
      <c r="BA449" s="219"/>
      <c r="BB449" s="219"/>
      <c r="BC449" s="219"/>
      <c r="BD449" s="219"/>
      <c r="BE449" s="219"/>
      <c r="BF449" s="219"/>
      <c r="BG449" s="219"/>
      <c r="BH449" s="219"/>
      <c r="BI449" s="219"/>
      <c r="BJ449" s="219"/>
      <c r="BK449" s="219"/>
      <c r="BL449" s="219"/>
      <c r="BM449" s="219"/>
      <c r="BN449" s="219"/>
      <c r="BO449" s="219"/>
      <c r="BP449" s="219"/>
      <c r="BQ449" s="219"/>
      <c r="BR449" s="219"/>
      <c r="BS449" s="219"/>
      <c r="BT449" s="219"/>
      <c r="BU449" s="219"/>
      <c r="BV449" s="219"/>
      <c r="BW449" s="219"/>
      <c r="BX449" s="219"/>
      <c r="BY449" s="219"/>
      <c r="BZ449" s="219"/>
      <c r="CA449" s="219"/>
      <c r="CB449" s="219"/>
      <c r="CC449" s="219"/>
      <c r="CD449" s="219"/>
      <c r="CE449" s="219"/>
      <c r="CF449" s="219"/>
      <c r="CG449" s="219"/>
      <c r="CH449" s="219"/>
      <c r="CI449" s="219"/>
      <c r="CJ449" s="219"/>
      <c r="CK449" s="219"/>
      <c r="CL449" s="219"/>
      <c r="CM449" s="219"/>
      <c r="CN449" s="219"/>
      <c r="CO449" s="219"/>
      <c r="CP449" s="219"/>
      <c r="CQ449" s="219"/>
      <c r="CR449" s="219"/>
      <c r="CS449" s="219"/>
      <c r="CT449" s="219"/>
      <c r="CU449" s="219"/>
      <c r="CV449" s="219"/>
      <c r="CW449" s="219"/>
      <c r="CX449" s="219"/>
      <c r="CY449" s="219"/>
      <c r="CZ449" s="219"/>
      <c r="DA449" s="219"/>
      <c r="DB449" s="219"/>
      <c r="DC449" s="219"/>
      <c r="DD449" s="219"/>
      <c r="DE449" s="219"/>
      <c r="DF449" s="219"/>
      <c r="DG449" s="219"/>
      <c r="DH449" s="219"/>
      <c r="DI449" s="219"/>
      <c r="DJ449" s="219"/>
      <c r="DK449" s="219"/>
      <c r="DL449" s="219"/>
      <c r="DM449" s="219"/>
      <c r="DN449" s="219"/>
      <c r="DO449" s="219"/>
      <c r="DP449" s="219"/>
      <c r="DQ449" s="219"/>
      <c r="DR449" s="219"/>
      <c r="DS449" s="219"/>
      <c r="DT449" s="219"/>
      <c r="DU449" s="219"/>
      <c r="DV449" s="219"/>
      <c r="DW449" s="219"/>
      <c r="DX449" s="219"/>
      <c r="DY449" s="219"/>
      <c r="DZ449" s="219"/>
      <c r="EA449" s="219"/>
      <c r="EB449" s="219"/>
      <c r="EC449" s="219"/>
      <c r="ED449" s="219"/>
      <c r="EE449" s="219"/>
      <c r="EF449" s="219"/>
      <c r="EG449" s="219"/>
      <c r="EH449" s="219"/>
      <c r="EI449" s="219"/>
      <c r="EJ449" s="219"/>
      <c r="EK449" s="219"/>
      <c r="EL449" s="219"/>
      <c r="EM449" s="219"/>
      <c r="EN449" s="219"/>
      <c r="EO449" s="219"/>
      <c r="EP449" s="219"/>
      <c r="EQ449" s="219"/>
      <c r="ER449" s="219"/>
      <c r="ES449" s="219"/>
      <c r="ET449" s="219"/>
      <c r="EU449" s="219"/>
      <c r="EV449" s="219"/>
      <c r="EW449" s="219"/>
      <c r="EX449" s="219"/>
      <c r="EY449" s="219"/>
      <c r="EZ449" s="219"/>
      <c r="FA449" s="219"/>
      <c r="FB449" s="219"/>
      <c r="FC449" s="219"/>
      <c r="FD449" s="219"/>
      <c r="FE449" s="219"/>
      <c r="FF449" s="219"/>
      <c r="FG449" s="219"/>
      <c r="FH449" s="219"/>
      <c r="FI449" s="219"/>
      <c r="FJ449" s="219"/>
      <c r="FK449" s="219"/>
      <c r="FL449" s="219"/>
      <c r="FM449" s="219"/>
      <c r="FN449" s="219"/>
      <c r="FO449" s="219"/>
      <c r="FP449" s="219"/>
      <c r="FQ449" s="219"/>
      <c r="FR449" s="219"/>
      <c r="FS449" s="219"/>
      <c r="FT449" s="219"/>
      <c r="FU449" s="219"/>
      <c r="FV449" s="219"/>
      <c r="FW449" s="219"/>
      <c r="FX449" s="219"/>
      <c r="FY449" s="219"/>
      <c r="FZ449" s="219"/>
      <c r="GA449" s="219"/>
      <c r="GB449" s="219"/>
      <c r="GC449" s="219"/>
      <c r="GD449" s="219"/>
      <c r="GE449" s="219"/>
      <c r="GF449" s="219"/>
      <c r="GG449" s="219"/>
      <c r="GH449" s="219"/>
      <c r="GI449" s="219"/>
      <c r="GJ449" s="219"/>
      <c r="GK449" s="219"/>
      <c r="GL449" s="219"/>
      <c r="GM449" s="219"/>
      <c r="GN449" s="219"/>
      <c r="GO449" s="219"/>
      <c r="GP449" s="219"/>
      <c r="GQ449" s="219"/>
      <c r="GR449" s="219"/>
      <c r="GS449" s="219"/>
      <c r="GT449" s="219"/>
      <c r="GU449" s="219"/>
      <c r="GV449" s="219"/>
      <c r="GW449" s="219"/>
      <c r="GX449" s="219"/>
      <c r="GY449" s="219"/>
      <c r="GZ449" s="219"/>
      <c r="HA449" s="219"/>
      <c r="HB449" s="219"/>
      <c r="HC449" s="219"/>
      <c r="HD449" s="219"/>
      <c r="HE449" s="219"/>
      <c r="HF449" s="219"/>
      <c r="HG449" s="219"/>
      <c r="HH449" s="219"/>
      <c r="HI449" s="219"/>
      <c r="HJ449" s="219"/>
      <c r="HK449" s="219"/>
      <c r="HL449" s="219"/>
    </row>
    <row r="450" spans="1:220" s="251" customFormat="1">
      <c r="A450" s="219"/>
      <c r="B450" s="219"/>
      <c r="C450" s="219"/>
      <c r="D450" s="219"/>
      <c r="E450" s="219"/>
      <c r="F450" s="219"/>
      <c r="G450" s="261"/>
      <c r="H450" s="262"/>
      <c r="I450" s="262"/>
      <c r="J450" s="216"/>
      <c r="K450" s="219"/>
      <c r="L450" s="219"/>
      <c r="M450" s="219"/>
      <c r="N450" s="219"/>
      <c r="O450" s="219"/>
      <c r="P450" s="219"/>
      <c r="Q450" s="219"/>
      <c r="R450" s="219"/>
      <c r="S450" s="219"/>
      <c r="T450" s="219"/>
      <c r="U450" s="219"/>
      <c r="V450" s="219"/>
      <c r="W450" s="219"/>
      <c r="X450" s="219"/>
      <c r="Y450" s="219"/>
      <c r="Z450" s="219"/>
      <c r="AA450" s="219"/>
      <c r="AB450" s="219"/>
      <c r="AC450" s="219"/>
      <c r="AD450" s="219"/>
      <c r="AE450" s="219"/>
      <c r="AF450" s="219"/>
      <c r="AG450" s="219"/>
      <c r="AH450" s="219"/>
      <c r="AI450" s="219"/>
      <c r="AJ450" s="219"/>
      <c r="AK450" s="219"/>
      <c r="AL450" s="219"/>
      <c r="AM450" s="219"/>
      <c r="AN450" s="219"/>
      <c r="AO450" s="219"/>
      <c r="AP450" s="219"/>
      <c r="AQ450" s="219"/>
      <c r="AR450" s="219"/>
      <c r="AS450" s="219"/>
      <c r="AT450" s="219"/>
      <c r="AU450" s="219"/>
      <c r="AV450" s="219"/>
      <c r="AW450" s="219"/>
      <c r="AX450" s="219"/>
      <c r="AY450" s="219"/>
      <c r="AZ450" s="219"/>
      <c r="BA450" s="219"/>
      <c r="BB450" s="219"/>
      <c r="BC450" s="219"/>
      <c r="BD450" s="219"/>
      <c r="BE450" s="219"/>
      <c r="BF450" s="219"/>
      <c r="BG450" s="219"/>
      <c r="BH450" s="219"/>
      <c r="BI450" s="219"/>
      <c r="BJ450" s="219"/>
      <c r="BK450" s="219"/>
      <c r="BL450" s="219"/>
      <c r="BM450" s="219"/>
      <c r="BN450" s="219"/>
      <c r="BO450" s="219"/>
      <c r="BP450" s="219"/>
      <c r="BQ450" s="219"/>
      <c r="BR450" s="219"/>
      <c r="BS450" s="219"/>
      <c r="BT450" s="219"/>
      <c r="BU450" s="219"/>
      <c r="BV450" s="219"/>
      <c r="BW450" s="219"/>
      <c r="BX450" s="219"/>
      <c r="BY450" s="219"/>
      <c r="BZ450" s="219"/>
      <c r="CA450" s="219"/>
      <c r="CB450" s="219"/>
      <c r="CC450" s="219"/>
      <c r="CD450" s="219"/>
      <c r="CE450" s="219"/>
      <c r="CF450" s="219"/>
      <c r="CG450" s="219"/>
      <c r="CH450" s="219"/>
      <c r="CI450" s="219"/>
      <c r="CJ450" s="219"/>
      <c r="CK450" s="219"/>
      <c r="CL450" s="219"/>
      <c r="CM450" s="219"/>
      <c r="CN450" s="219"/>
      <c r="CO450" s="219"/>
      <c r="CP450" s="219"/>
      <c r="CQ450" s="219"/>
      <c r="CR450" s="219"/>
      <c r="CS450" s="219"/>
      <c r="CT450" s="219"/>
      <c r="CU450" s="219"/>
      <c r="CV450" s="219"/>
      <c r="CW450" s="219"/>
      <c r="CX450" s="219"/>
      <c r="CY450" s="219"/>
      <c r="CZ450" s="219"/>
      <c r="DA450" s="219"/>
      <c r="DB450" s="219"/>
      <c r="DC450" s="219"/>
      <c r="DD450" s="219"/>
      <c r="DE450" s="219"/>
      <c r="DF450" s="219"/>
      <c r="DG450" s="219"/>
      <c r="DH450" s="219"/>
      <c r="DI450" s="219"/>
      <c r="DJ450" s="219"/>
      <c r="DK450" s="219"/>
      <c r="DL450" s="219"/>
      <c r="DM450" s="219"/>
      <c r="DN450" s="219"/>
      <c r="DO450" s="219"/>
      <c r="DP450" s="219"/>
      <c r="DQ450" s="219"/>
      <c r="DR450" s="219"/>
      <c r="DS450" s="219"/>
      <c r="DT450" s="219"/>
      <c r="DU450" s="219"/>
      <c r="DV450" s="219"/>
      <c r="DW450" s="219"/>
      <c r="DX450" s="219"/>
      <c r="DY450" s="219"/>
      <c r="DZ450" s="219"/>
      <c r="EA450" s="219"/>
      <c r="EB450" s="219"/>
      <c r="EC450" s="219"/>
      <c r="ED450" s="219"/>
      <c r="EE450" s="219"/>
      <c r="EF450" s="219"/>
      <c r="EG450" s="219"/>
      <c r="EH450" s="219"/>
      <c r="EI450" s="219"/>
      <c r="EJ450" s="219"/>
      <c r="EK450" s="219"/>
      <c r="EL450" s="219"/>
      <c r="EM450" s="219"/>
      <c r="EN450" s="219"/>
      <c r="EO450" s="219"/>
      <c r="EP450" s="219"/>
      <c r="EQ450" s="219"/>
      <c r="ER450" s="219"/>
      <c r="ES450" s="219"/>
      <c r="ET450" s="219"/>
      <c r="EU450" s="219"/>
      <c r="EV450" s="219"/>
      <c r="EW450" s="219"/>
      <c r="EX450" s="219"/>
      <c r="EY450" s="219"/>
      <c r="EZ450" s="219"/>
      <c r="FA450" s="219"/>
      <c r="FB450" s="219"/>
      <c r="FC450" s="219"/>
      <c r="FD450" s="219"/>
      <c r="FE450" s="219"/>
      <c r="FF450" s="219"/>
      <c r="FG450" s="219"/>
      <c r="FH450" s="219"/>
      <c r="FI450" s="219"/>
      <c r="FJ450" s="219"/>
      <c r="FK450" s="219"/>
      <c r="FL450" s="219"/>
      <c r="FM450" s="219"/>
      <c r="FN450" s="219"/>
      <c r="FO450" s="219"/>
      <c r="FP450" s="219"/>
      <c r="FQ450" s="219"/>
      <c r="FR450" s="219"/>
      <c r="FS450" s="219"/>
      <c r="FT450" s="219"/>
      <c r="FU450" s="219"/>
      <c r="FV450" s="219"/>
      <c r="FW450" s="219"/>
      <c r="FX450" s="219"/>
      <c r="FY450" s="219"/>
      <c r="FZ450" s="219"/>
      <c r="GA450" s="219"/>
      <c r="GB450" s="219"/>
      <c r="GC450" s="219"/>
      <c r="GD450" s="219"/>
      <c r="GE450" s="219"/>
      <c r="GF450" s="219"/>
      <c r="GG450" s="219"/>
      <c r="GH450" s="219"/>
      <c r="GI450" s="219"/>
      <c r="GJ450" s="219"/>
      <c r="GK450" s="219"/>
      <c r="GL450" s="219"/>
      <c r="GM450" s="219"/>
      <c r="GN450" s="219"/>
      <c r="GO450" s="219"/>
      <c r="GP450" s="219"/>
      <c r="GQ450" s="219"/>
      <c r="GR450" s="219"/>
      <c r="GS450" s="219"/>
      <c r="GT450" s="219"/>
      <c r="GU450" s="219"/>
      <c r="GV450" s="219"/>
      <c r="GW450" s="219"/>
      <c r="GX450" s="219"/>
      <c r="GY450" s="219"/>
      <c r="GZ450" s="219"/>
      <c r="HA450" s="219"/>
      <c r="HB450" s="219"/>
      <c r="HC450" s="219"/>
      <c r="HD450" s="219"/>
      <c r="HE450" s="219"/>
      <c r="HF450" s="219"/>
      <c r="HG450" s="219"/>
      <c r="HH450" s="219"/>
      <c r="HI450" s="219"/>
      <c r="HJ450" s="219"/>
      <c r="HK450" s="219"/>
      <c r="HL450" s="219"/>
    </row>
    <row r="451" spans="1:220" s="251" customFormat="1">
      <c r="A451" s="219"/>
      <c r="B451" s="219"/>
      <c r="C451" s="219"/>
      <c r="D451" s="219"/>
      <c r="E451" s="219"/>
      <c r="F451" s="219"/>
      <c r="G451" s="261"/>
      <c r="H451" s="262"/>
      <c r="I451" s="262"/>
      <c r="J451" s="216"/>
      <c r="K451" s="219"/>
      <c r="L451" s="219"/>
      <c r="M451" s="219"/>
      <c r="N451" s="219"/>
      <c r="O451" s="219"/>
      <c r="P451" s="219"/>
      <c r="Q451" s="219"/>
      <c r="R451" s="219"/>
      <c r="S451" s="219"/>
      <c r="T451" s="219"/>
      <c r="U451" s="219"/>
      <c r="V451" s="219"/>
      <c r="W451" s="219"/>
      <c r="X451" s="219"/>
      <c r="Y451" s="219"/>
      <c r="Z451" s="219"/>
      <c r="AA451" s="219"/>
      <c r="AB451" s="219"/>
      <c r="AC451" s="219"/>
      <c r="AD451" s="219"/>
      <c r="AE451" s="219"/>
      <c r="AF451" s="219"/>
      <c r="AG451" s="219"/>
      <c r="AH451" s="219"/>
      <c r="AI451" s="219"/>
      <c r="AJ451" s="219"/>
      <c r="AK451" s="219"/>
      <c r="AL451" s="219"/>
      <c r="AM451" s="219"/>
      <c r="AN451" s="219"/>
      <c r="AO451" s="219"/>
      <c r="AP451" s="219"/>
      <c r="AQ451" s="219"/>
      <c r="AR451" s="219"/>
      <c r="AS451" s="219"/>
      <c r="AT451" s="219"/>
      <c r="AU451" s="219"/>
      <c r="AV451" s="219"/>
      <c r="AW451" s="219"/>
      <c r="AX451" s="219"/>
      <c r="AY451" s="219"/>
      <c r="AZ451" s="219"/>
      <c r="BA451" s="219"/>
      <c r="BB451" s="219"/>
      <c r="BC451" s="219"/>
      <c r="BD451" s="219"/>
      <c r="BE451" s="219"/>
      <c r="BF451" s="219"/>
      <c r="BG451" s="219"/>
      <c r="BH451" s="219"/>
      <c r="BI451" s="219"/>
      <c r="BJ451" s="219"/>
      <c r="BK451" s="219"/>
      <c r="BL451" s="219"/>
      <c r="BM451" s="219"/>
      <c r="BN451" s="219"/>
      <c r="BO451" s="219"/>
      <c r="BP451" s="219"/>
      <c r="BQ451" s="219"/>
      <c r="BR451" s="219"/>
      <c r="BS451" s="219"/>
      <c r="BT451" s="219"/>
      <c r="BU451" s="219"/>
      <c r="BV451" s="219"/>
      <c r="BW451" s="219"/>
      <c r="BX451" s="219"/>
      <c r="BY451" s="219"/>
      <c r="BZ451" s="219"/>
      <c r="CA451" s="219"/>
      <c r="CB451" s="219"/>
      <c r="CC451" s="219"/>
      <c r="CD451" s="219"/>
      <c r="CE451" s="219"/>
      <c r="CF451" s="219"/>
      <c r="CG451" s="219"/>
      <c r="CH451" s="219"/>
      <c r="CI451" s="219"/>
      <c r="CJ451" s="219"/>
      <c r="CK451" s="219"/>
      <c r="CL451" s="219"/>
      <c r="CM451" s="219"/>
      <c r="CN451" s="219"/>
      <c r="CO451" s="219"/>
      <c r="CP451" s="219"/>
      <c r="CQ451" s="219"/>
      <c r="CR451" s="219"/>
      <c r="CS451" s="219"/>
      <c r="CT451" s="219"/>
      <c r="CU451" s="219"/>
      <c r="CV451" s="219"/>
      <c r="CW451" s="219"/>
      <c r="CX451" s="219"/>
      <c r="CY451" s="219"/>
      <c r="CZ451" s="219"/>
      <c r="DA451" s="219"/>
      <c r="DB451" s="219"/>
      <c r="DC451" s="219"/>
      <c r="DD451" s="219"/>
      <c r="DE451" s="219"/>
      <c r="DF451" s="219"/>
      <c r="DG451" s="219"/>
      <c r="DH451" s="219"/>
      <c r="DI451" s="219"/>
      <c r="DJ451" s="219"/>
      <c r="DK451" s="219"/>
      <c r="DL451" s="219"/>
      <c r="DM451" s="219"/>
      <c r="DN451" s="219"/>
      <c r="DO451" s="219"/>
      <c r="DP451" s="219"/>
      <c r="DQ451" s="219"/>
      <c r="DR451" s="219"/>
      <c r="DS451" s="219"/>
      <c r="DT451" s="219"/>
      <c r="DU451" s="219"/>
      <c r="DV451" s="219"/>
      <c r="DW451" s="219"/>
      <c r="DX451" s="219"/>
      <c r="DY451" s="219"/>
      <c r="DZ451" s="219"/>
      <c r="EA451" s="219"/>
      <c r="EB451" s="219"/>
      <c r="EC451" s="219"/>
      <c r="ED451" s="219"/>
      <c r="EE451" s="219"/>
      <c r="EF451" s="219"/>
      <c r="EG451" s="219"/>
      <c r="EH451" s="219"/>
      <c r="EI451" s="219"/>
      <c r="EJ451" s="219"/>
      <c r="EK451" s="219"/>
      <c r="EL451" s="219"/>
      <c r="EM451" s="219"/>
      <c r="EN451" s="219"/>
      <c r="EO451" s="219"/>
      <c r="EP451" s="219"/>
      <c r="EQ451" s="219"/>
      <c r="ER451" s="219"/>
      <c r="ES451" s="219"/>
      <c r="ET451" s="219"/>
      <c r="EU451" s="219"/>
      <c r="EV451" s="219"/>
      <c r="EW451" s="219"/>
      <c r="EX451" s="219"/>
      <c r="EY451" s="219"/>
      <c r="EZ451" s="219"/>
      <c r="FA451" s="219"/>
      <c r="FB451" s="219"/>
      <c r="FC451" s="219"/>
      <c r="FD451" s="219"/>
      <c r="FE451" s="219"/>
      <c r="FF451" s="219"/>
      <c r="FG451" s="219"/>
      <c r="FH451" s="219"/>
      <c r="FI451" s="219"/>
      <c r="FJ451" s="219"/>
      <c r="FK451" s="219"/>
      <c r="FL451" s="219"/>
      <c r="FM451" s="219"/>
      <c r="FN451" s="219"/>
      <c r="FO451" s="219"/>
      <c r="FP451" s="219"/>
      <c r="FQ451" s="219"/>
      <c r="FR451" s="219"/>
      <c r="FS451" s="219"/>
      <c r="FT451" s="219"/>
      <c r="FU451" s="219"/>
      <c r="FV451" s="219"/>
      <c r="FW451" s="219"/>
      <c r="FX451" s="219"/>
      <c r="FY451" s="219"/>
      <c r="FZ451" s="219"/>
      <c r="GA451" s="219"/>
      <c r="GB451" s="219"/>
      <c r="GC451" s="219"/>
      <c r="GD451" s="219"/>
      <c r="GE451" s="219"/>
      <c r="GF451" s="219"/>
      <c r="GG451" s="219"/>
      <c r="GH451" s="219"/>
      <c r="GI451" s="219"/>
      <c r="GJ451" s="219"/>
      <c r="GK451" s="219"/>
      <c r="GL451" s="219"/>
      <c r="GM451" s="219"/>
      <c r="GN451" s="219"/>
      <c r="GO451" s="219"/>
      <c r="GP451" s="219"/>
      <c r="GQ451" s="219"/>
      <c r="GR451" s="219"/>
      <c r="GS451" s="219"/>
      <c r="GT451" s="219"/>
      <c r="GU451" s="219"/>
      <c r="GV451" s="219"/>
      <c r="GW451" s="219"/>
      <c r="GX451" s="219"/>
      <c r="GY451" s="219"/>
      <c r="GZ451" s="219"/>
      <c r="HA451" s="219"/>
      <c r="HB451" s="219"/>
      <c r="HC451" s="219"/>
      <c r="HD451" s="219"/>
      <c r="HE451" s="219"/>
      <c r="HF451" s="219"/>
      <c r="HG451" s="219"/>
      <c r="HH451" s="219"/>
      <c r="HI451" s="219"/>
      <c r="HJ451" s="219"/>
      <c r="HK451" s="219"/>
      <c r="HL451" s="219"/>
    </row>
    <row r="452" spans="1:220" s="251" customFormat="1">
      <c r="A452" s="219"/>
      <c r="B452" s="219"/>
      <c r="C452" s="219"/>
      <c r="D452" s="219"/>
      <c r="E452" s="219"/>
      <c r="F452" s="219"/>
      <c r="G452" s="261"/>
      <c r="H452" s="262"/>
      <c r="I452" s="262"/>
      <c r="J452" s="216"/>
      <c r="K452" s="219"/>
      <c r="L452" s="219"/>
      <c r="M452" s="219"/>
      <c r="N452" s="219"/>
      <c r="O452" s="219"/>
      <c r="P452" s="219"/>
      <c r="Q452" s="219"/>
      <c r="R452" s="219"/>
      <c r="S452" s="219"/>
      <c r="T452" s="219"/>
      <c r="U452" s="219"/>
      <c r="V452" s="219"/>
      <c r="W452" s="219"/>
      <c r="X452" s="219"/>
      <c r="Y452" s="219"/>
      <c r="Z452" s="219"/>
      <c r="AA452" s="219"/>
      <c r="AB452" s="219"/>
      <c r="AC452" s="219"/>
      <c r="AD452" s="219"/>
      <c r="AE452" s="219"/>
      <c r="AF452" s="219"/>
      <c r="AG452" s="219"/>
      <c r="AH452" s="219"/>
      <c r="AI452" s="219"/>
      <c r="AJ452" s="219"/>
      <c r="AK452" s="219"/>
      <c r="AL452" s="219"/>
      <c r="AM452" s="219"/>
      <c r="AN452" s="219"/>
      <c r="AO452" s="219"/>
      <c r="AP452" s="219"/>
      <c r="AQ452" s="219"/>
      <c r="AR452" s="219"/>
      <c r="AS452" s="219"/>
      <c r="AT452" s="219"/>
      <c r="AU452" s="219"/>
      <c r="AV452" s="219"/>
      <c r="AW452" s="219"/>
      <c r="AX452" s="219"/>
      <c r="AY452" s="219"/>
      <c r="AZ452" s="219"/>
      <c r="BA452" s="219"/>
      <c r="BB452" s="219"/>
      <c r="BC452" s="219"/>
      <c r="BD452" s="219"/>
      <c r="BE452" s="219"/>
      <c r="BF452" s="219"/>
      <c r="BG452" s="219"/>
      <c r="BH452" s="219"/>
      <c r="BI452" s="219"/>
      <c r="BJ452" s="219"/>
      <c r="BK452" s="219"/>
      <c r="BL452" s="219"/>
      <c r="BM452" s="219"/>
      <c r="BN452" s="219"/>
      <c r="BO452" s="219"/>
      <c r="BP452" s="219"/>
      <c r="BQ452" s="219"/>
      <c r="BR452" s="219"/>
      <c r="BS452" s="219"/>
      <c r="BT452" s="219"/>
      <c r="BU452" s="219"/>
      <c r="BV452" s="219"/>
      <c r="BW452" s="219"/>
      <c r="BX452" s="219"/>
      <c r="BY452" s="219"/>
      <c r="BZ452" s="219"/>
      <c r="CA452" s="219"/>
      <c r="CB452" s="219"/>
      <c r="CC452" s="219"/>
      <c r="CD452" s="219"/>
      <c r="CE452" s="219"/>
      <c r="CF452" s="219"/>
      <c r="CG452" s="219"/>
      <c r="CH452" s="219"/>
      <c r="CI452" s="219"/>
      <c r="CJ452" s="219"/>
      <c r="CK452" s="219"/>
      <c r="CL452" s="219"/>
      <c r="CM452" s="219"/>
      <c r="CN452" s="219"/>
      <c r="CO452" s="219"/>
      <c r="CP452" s="219"/>
      <c r="CQ452" s="219"/>
      <c r="CR452" s="219"/>
      <c r="CS452" s="219"/>
      <c r="CT452" s="219"/>
      <c r="CU452" s="219"/>
      <c r="CV452" s="219"/>
      <c r="CW452" s="219"/>
      <c r="CX452" s="219"/>
      <c r="CY452" s="219"/>
      <c r="CZ452" s="219"/>
      <c r="DA452" s="219"/>
      <c r="DB452" s="219"/>
      <c r="DC452" s="219"/>
      <c r="DD452" s="219"/>
      <c r="DE452" s="219"/>
      <c r="DF452" s="219"/>
      <c r="DG452" s="219"/>
      <c r="DH452" s="219"/>
      <c r="DI452" s="219"/>
      <c r="DJ452" s="219"/>
      <c r="DK452" s="219"/>
      <c r="DL452" s="219"/>
      <c r="DM452" s="219"/>
      <c r="DN452" s="219"/>
      <c r="DO452" s="219"/>
      <c r="DP452" s="219"/>
      <c r="DQ452" s="219"/>
      <c r="DR452" s="219"/>
      <c r="DS452" s="219"/>
      <c r="DT452" s="219"/>
      <c r="DU452" s="219"/>
      <c r="DV452" s="219"/>
      <c r="DW452" s="219"/>
      <c r="DX452" s="219"/>
      <c r="DY452" s="219"/>
      <c r="DZ452" s="219"/>
      <c r="EA452" s="219"/>
      <c r="EB452" s="219"/>
      <c r="EC452" s="219"/>
      <c r="ED452" s="219"/>
      <c r="EE452" s="219"/>
      <c r="EF452" s="219"/>
      <c r="EG452" s="219"/>
      <c r="EH452" s="219"/>
      <c r="EI452" s="219"/>
      <c r="EJ452" s="219"/>
      <c r="EK452" s="219"/>
      <c r="EL452" s="219"/>
      <c r="EM452" s="219"/>
      <c r="EN452" s="219"/>
      <c r="EO452" s="219"/>
      <c r="EP452" s="219"/>
      <c r="EQ452" s="219"/>
      <c r="ER452" s="219"/>
      <c r="ES452" s="219"/>
      <c r="ET452" s="219"/>
      <c r="EU452" s="219"/>
      <c r="EV452" s="219"/>
      <c r="EW452" s="219"/>
      <c r="EX452" s="219"/>
      <c r="EY452" s="219"/>
      <c r="EZ452" s="219"/>
      <c r="FA452" s="219"/>
      <c r="FB452" s="219"/>
      <c r="FC452" s="219"/>
      <c r="FD452" s="219"/>
      <c r="FE452" s="219"/>
      <c r="FF452" s="219"/>
      <c r="FG452" s="219"/>
      <c r="FH452" s="219"/>
      <c r="FI452" s="219"/>
      <c r="FJ452" s="219"/>
      <c r="FK452" s="219"/>
      <c r="FL452" s="219"/>
      <c r="FM452" s="219"/>
      <c r="FN452" s="219"/>
      <c r="FO452" s="219"/>
      <c r="FP452" s="219"/>
      <c r="FQ452" s="219"/>
      <c r="FR452" s="219"/>
      <c r="FS452" s="219"/>
      <c r="FT452" s="219"/>
      <c r="FU452" s="219"/>
      <c r="FV452" s="219"/>
      <c r="FW452" s="219"/>
      <c r="FX452" s="219"/>
      <c r="FY452" s="219"/>
      <c r="FZ452" s="219"/>
      <c r="GA452" s="219"/>
      <c r="GB452" s="219"/>
      <c r="GC452" s="219"/>
      <c r="GD452" s="219"/>
      <c r="GE452" s="219"/>
      <c r="GF452" s="219"/>
      <c r="GG452" s="219"/>
      <c r="GH452" s="219"/>
      <c r="GI452" s="219"/>
      <c r="GJ452" s="219"/>
      <c r="GK452" s="219"/>
      <c r="GL452" s="219"/>
      <c r="GM452" s="219"/>
      <c r="GN452" s="219"/>
      <c r="GO452" s="219"/>
      <c r="GP452" s="219"/>
      <c r="GQ452" s="219"/>
      <c r="GR452" s="219"/>
      <c r="GS452" s="219"/>
      <c r="GT452" s="219"/>
      <c r="GU452" s="219"/>
      <c r="GV452" s="219"/>
      <c r="GW452" s="219"/>
      <c r="GX452" s="219"/>
      <c r="GY452" s="219"/>
      <c r="GZ452" s="219"/>
      <c r="HA452" s="219"/>
      <c r="HB452" s="219"/>
      <c r="HC452" s="219"/>
      <c r="HD452" s="219"/>
      <c r="HE452" s="219"/>
      <c r="HF452" s="219"/>
      <c r="HG452" s="219"/>
      <c r="HH452" s="219"/>
      <c r="HI452" s="219"/>
      <c r="HJ452" s="219"/>
      <c r="HK452" s="219"/>
      <c r="HL452" s="219"/>
    </row>
    <row r="453" spans="1:220" s="251" customFormat="1">
      <c r="A453" s="219"/>
      <c r="B453" s="219"/>
      <c r="C453" s="219"/>
      <c r="D453" s="219"/>
      <c r="E453" s="219"/>
      <c r="F453" s="219"/>
      <c r="G453" s="261"/>
      <c r="H453" s="262"/>
      <c r="I453" s="262"/>
      <c r="J453" s="216"/>
      <c r="K453" s="219"/>
      <c r="L453" s="219"/>
      <c r="M453" s="219"/>
      <c r="N453" s="219"/>
      <c r="O453" s="219"/>
      <c r="P453" s="219"/>
      <c r="Q453" s="219"/>
      <c r="R453" s="219"/>
      <c r="S453" s="219"/>
      <c r="T453" s="219"/>
      <c r="U453" s="219"/>
      <c r="V453" s="219"/>
      <c r="W453" s="219"/>
      <c r="X453" s="219"/>
      <c r="Y453" s="219"/>
      <c r="Z453" s="219"/>
      <c r="AA453" s="219"/>
      <c r="AB453" s="219"/>
      <c r="AC453" s="219"/>
      <c r="AD453" s="219"/>
      <c r="AE453" s="219"/>
      <c r="AF453" s="219"/>
      <c r="AG453" s="219"/>
      <c r="AH453" s="219"/>
      <c r="AI453" s="219"/>
      <c r="AJ453" s="219"/>
      <c r="AK453" s="219"/>
      <c r="AL453" s="219"/>
      <c r="AM453" s="219"/>
      <c r="AN453" s="219"/>
      <c r="AO453" s="219"/>
      <c r="AP453" s="219"/>
      <c r="AQ453" s="219"/>
      <c r="AR453" s="219"/>
      <c r="AS453" s="219"/>
      <c r="AT453" s="219"/>
      <c r="AU453" s="219"/>
      <c r="AV453" s="219"/>
      <c r="AW453" s="219"/>
      <c r="AX453" s="219"/>
      <c r="AY453" s="219"/>
      <c r="AZ453" s="219"/>
      <c r="BA453" s="219"/>
      <c r="BB453" s="219"/>
      <c r="BC453" s="219"/>
      <c r="BD453" s="219"/>
      <c r="BE453" s="219"/>
      <c r="BF453" s="219"/>
      <c r="BG453" s="219"/>
      <c r="BH453" s="219"/>
      <c r="BI453" s="219"/>
      <c r="BJ453" s="219"/>
      <c r="BK453" s="219"/>
      <c r="BL453" s="219"/>
      <c r="BM453" s="219"/>
      <c r="BN453" s="219"/>
      <c r="BO453" s="219"/>
      <c r="BP453" s="219"/>
      <c r="BQ453" s="219"/>
      <c r="BR453" s="219"/>
      <c r="BS453" s="219"/>
      <c r="BT453" s="219"/>
      <c r="BU453" s="219"/>
      <c r="BV453" s="219"/>
      <c r="BW453" s="219"/>
      <c r="BX453" s="219"/>
      <c r="BY453" s="219"/>
      <c r="BZ453" s="219"/>
      <c r="CA453" s="219"/>
      <c r="CB453" s="219"/>
      <c r="CC453" s="219"/>
      <c r="CD453" s="219"/>
      <c r="CE453" s="219"/>
      <c r="CF453" s="219"/>
      <c r="CG453" s="219"/>
      <c r="CH453" s="219"/>
      <c r="CI453" s="219"/>
      <c r="CJ453" s="219"/>
      <c r="CK453" s="219"/>
      <c r="CL453" s="219"/>
      <c r="CM453" s="219"/>
      <c r="CN453" s="219"/>
      <c r="CO453" s="219"/>
      <c r="CP453" s="219"/>
      <c r="CQ453" s="219"/>
      <c r="CR453" s="219"/>
      <c r="CS453" s="219"/>
      <c r="CT453" s="219"/>
      <c r="CU453" s="219"/>
      <c r="CV453" s="219"/>
      <c r="CW453" s="219"/>
      <c r="CX453" s="219"/>
      <c r="CY453" s="219"/>
      <c r="CZ453" s="219"/>
      <c r="DA453" s="219"/>
      <c r="DB453" s="219"/>
      <c r="DC453" s="219"/>
      <c r="DD453" s="219"/>
      <c r="DE453" s="219"/>
      <c r="DF453" s="219"/>
      <c r="DG453" s="219"/>
      <c r="DH453" s="219"/>
      <c r="DI453" s="219"/>
      <c r="DJ453" s="219"/>
      <c r="DK453" s="219"/>
      <c r="DL453" s="219"/>
      <c r="DM453" s="219"/>
      <c r="DN453" s="219"/>
      <c r="DO453" s="219"/>
      <c r="DP453" s="219"/>
      <c r="DQ453" s="219"/>
      <c r="DR453" s="219"/>
      <c r="DS453" s="219"/>
      <c r="DT453" s="219"/>
      <c r="DU453" s="219"/>
      <c r="DV453" s="219"/>
      <c r="DW453" s="219"/>
      <c r="DX453" s="219"/>
      <c r="DY453" s="219"/>
      <c r="DZ453" s="219"/>
      <c r="EA453" s="219"/>
      <c r="EB453" s="219"/>
      <c r="EC453" s="219"/>
      <c r="ED453" s="219"/>
      <c r="EE453" s="219"/>
      <c r="EF453" s="219"/>
      <c r="EG453" s="219"/>
      <c r="EH453" s="219"/>
      <c r="EI453" s="219"/>
      <c r="EJ453" s="219"/>
      <c r="EK453" s="219"/>
      <c r="EL453" s="219"/>
      <c r="EM453" s="219"/>
      <c r="EN453" s="219"/>
      <c r="EO453" s="219"/>
      <c r="EP453" s="219"/>
      <c r="EQ453" s="219"/>
      <c r="ER453" s="219"/>
      <c r="ES453" s="219"/>
      <c r="ET453" s="219"/>
      <c r="EU453" s="219"/>
      <c r="EV453" s="219"/>
      <c r="EW453" s="219"/>
      <c r="EX453" s="219"/>
      <c r="EY453" s="219"/>
      <c r="EZ453" s="219"/>
      <c r="FA453" s="219"/>
      <c r="FB453" s="219"/>
      <c r="FC453" s="219"/>
      <c r="FD453" s="219"/>
      <c r="FE453" s="219"/>
      <c r="FF453" s="219"/>
      <c r="FG453" s="219"/>
      <c r="FH453" s="219"/>
      <c r="FI453" s="219"/>
      <c r="FJ453" s="219"/>
      <c r="FK453" s="219"/>
      <c r="FL453" s="219"/>
      <c r="FM453" s="219"/>
      <c r="FN453" s="219"/>
      <c r="FO453" s="219"/>
      <c r="FP453" s="219"/>
      <c r="FQ453" s="219"/>
      <c r="FR453" s="219"/>
      <c r="FS453" s="219"/>
      <c r="FT453" s="219"/>
      <c r="FU453" s="219"/>
      <c r="FV453" s="219"/>
      <c r="FW453" s="219"/>
      <c r="FX453" s="219"/>
      <c r="FY453" s="219"/>
      <c r="FZ453" s="219"/>
      <c r="GA453" s="219"/>
      <c r="GB453" s="219"/>
      <c r="GC453" s="219"/>
      <c r="GD453" s="219"/>
      <c r="GE453" s="219"/>
      <c r="GF453" s="219"/>
      <c r="GG453" s="219"/>
      <c r="GH453" s="219"/>
      <c r="GI453" s="219"/>
      <c r="GJ453" s="219"/>
      <c r="GK453" s="219"/>
      <c r="GL453" s="219"/>
      <c r="GM453" s="219"/>
      <c r="GN453" s="219"/>
      <c r="GO453" s="219"/>
      <c r="GP453" s="219"/>
      <c r="GQ453" s="219"/>
      <c r="GR453" s="219"/>
      <c r="GS453" s="219"/>
      <c r="GT453" s="219"/>
      <c r="GU453" s="219"/>
      <c r="GV453" s="219"/>
      <c r="GW453" s="219"/>
      <c r="GX453" s="219"/>
      <c r="GY453" s="219"/>
      <c r="GZ453" s="219"/>
      <c r="HA453" s="219"/>
      <c r="HB453" s="219"/>
      <c r="HC453" s="219"/>
      <c r="HD453" s="219"/>
      <c r="HE453" s="219"/>
      <c r="HF453" s="219"/>
      <c r="HG453" s="219"/>
      <c r="HH453" s="219"/>
      <c r="HI453" s="219"/>
      <c r="HJ453" s="219"/>
      <c r="HK453" s="219"/>
      <c r="HL453" s="219"/>
    </row>
    <row r="454" spans="1:220" s="251" customFormat="1">
      <c r="A454" s="219"/>
      <c r="B454" s="219"/>
      <c r="C454" s="219"/>
      <c r="D454" s="219"/>
      <c r="E454" s="219"/>
      <c r="F454" s="219"/>
      <c r="G454" s="261"/>
      <c r="H454" s="262"/>
      <c r="I454" s="262"/>
      <c r="J454" s="216"/>
      <c r="K454" s="219"/>
      <c r="L454" s="219"/>
      <c r="M454" s="219"/>
      <c r="N454" s="219"/>
      <c r="O454" s="219"/>
      <c r="P454" s="219"/>
      <c r="Q454" s="219"/>
      <c r="R454" s="219"/>
      <c r="S454" s="219"/>
      <c r="T454" s="219"/>
      <c r="U454" s="219"/>
      <c r="V454" s="219"/>
      <c r="W454" s="219"/>
      <c r="X454" s="219"/>
      <c r="Y454" s="219"/>
      <c r="Z454" s="219"/>
      <c r="AA454" s="219"/>
      <c r="AB454" s="219"/>
      <c r="AC454" s="219"/>
      <c r="AD454" s="219"/>
      <c r="AE454" s="219"/>
      <c r="AF454" s="219"/>
      <c r="AG454" s="219"/>
      <c r="AH454" s="219"/>
      <c r="AI454" s="219"/>
      <c r="AJ454" s="219"/>
      <c r="AK454" s="219"/>
      <c r="AL454" s="219"/>
      <c r="AM454" s="219"/>
      <c r="AN454" s="219"/>
      <c r="AO454" s="219"/>
      <c r="AP454" s="219"/>
      <c r="AQ454" s="219"/>
      <c r="AR454" s="219"/>
      <c r="AS454" s="219"/>
      <c r="AT454" s="219"/>
      <c r="AU454" s="219"/>
      <c r="AV454" s="219"/>
      <c r="AW454" s="219"/>
      <c r="AX454" s="219"/>
      <c r="AY454" s="219"/>
      <c r="AZ454" s="219"/>
      <c r="BA454" s="219"/>
      <c r="BB454" s="219"/>
      <c r="BC454" s="219"/>
      <c r="BD454" s="219"/>
      <c r="BE454" s="219"/>
      <c r="BF454" s="219"/>
      <c r="BG454" s="219"/>
      <c r="BH454" s="219"/>
      <c r="BI454" s="219"/>
      <c r="BJ454" s="219"/>
      <c r="BK454" s="219"/>
      <c r="BL454" s="219"/>
      <c r="BM454" s="219"/>
      <c r="BN454" s="219"/>
      <c r="BO454" s="219"/>
      <c r="BP454" s="219"/>
      <c r="BQ454" s="219"/>
      <c r="BR454" s="219"/>
      <c r="BS454" s="219"/>
      <c r="BT454" s="219"/>
      <c r="BU454" s="219"/>
      <c r="BV454" s="219"/>
      <c r="BW454" s="219"/>
      <c r="BX454" s="219"/>
      <c r="BY454" s="219"/>
      <c r="BZ454" s="219"/>
      <c r="CA454" s="219"/>
      <c r="CB454" s="219"/>
      <c r="CC454" s="219"/>
      <c r="CD454" s="219"/>
      <c r="CE454" s="219"/>
      <c r="CF454" s="219"/>
      <c r="CG454" s="219"/>
      <c r="CH454" s="219"/>
      <c r="CI454" s="219"/>
      <c r="CJ454" s="219"/>
      <c r="CK454" s="219"/>
      <c r="CL454" s="219"/>
      <c r="CM454" s="219"/>
      <c r="CN454" s="219"/>
      <c r="CO454" s="219"/>
      <c r="CP454" s="219"/>
      <c r="CQ454" s="219"/>
      <c r="CR454" s="219"/>
      <c r="CS454" s="219"/>
      <c r="CT454" s="219"/>
      <c r="CU454" s="219"/>
      <c r="CV454" s="219"/>
      <c r="CW454" s="219"/>
      <c r="CX454" s="219"/>
      <c r="CY454" s="219"/>
      <c r="CZ454" s="219"/>
      <c r="DA454" s="219"/>
      <c r="DB454" s="219"/>
      <c r="DC454" s="219"/>
      <c r="DD454" s="219"/>
      <c r="DE454" s="219"/>
      <c r="DF454" s="219"/>
      <c r="DG454" s="219"/>
      <c r="DH454" s="219"/>
      <c r="DI454" s="219"/>
      <c r="DJ454" s="219"/>
      <c r="DK454" s="219"/>
      <c r="DL454" s="219"/>
      <c r="DM454" s="219"/>
      <c r="DN454" s="219"/>
      <c r="DO454" s="219"/>
      <c r="DP454" s="219"/>
      <c r="DQ454" s="219"/>
      <c r="DR454" s="219"/>
      <c r="DS454" s="219"/>
      <c r="DT454" s="219"/>
      <c r="DU454" s="219"/>
      <c r="DV454" s="219"/>
      <c r="DW454" s="219"/>
      <c r="DX454" s="219"/>
      <c r="DY454" s="219"/>
      <c r="DZ454" s="219"/>
      <c r="EA454" s="219"/>
      <c r="EB454" s="219"/>
      <c r="EC454" s="219"/>
      <c r="ED454" s="219"/>
      <c r="EE454" s="219"/>
      <c r="EF454" s="219"/>
      <c r="EG454" s="219"/>
      <c r="EH454" s="219"/>
      <c r="EI454" s="219"/>
      <c r="EJ454" s="219"/>
      <c r="EK454" s="219"/>
      <c r="EL454" s="219"/>
      <c r="EM454" s="219"/>
      <c r="EN454" s="219"/>
      <c r="EO454" s="219"/>
      <c r="EP454" s="219"/>
      <c r="EQ454" s="219"/>
      <c r="ER454" s="219"/>
      <c r="ES454" s="219"/>
      <c r="ET454" s="219"/>
      <c r="EU454" s="219"/>
      <c r="EV454" s="219"/>
      <c r="EW454" s="219"/>
      <c r="EX454" s="219"/>
      <c r="EY454" s="219"/>
      <c r="EZ454" s="219"/>
      <c r="FA454" s="219"/>
      <c r="FB454" s="219"/>
      <c r="FC454" s="219"/>
      <c r="FD454" s="219"/>
      <c r="FE454" s="219"/>
      <c r="FF454" s="219"/>
      <c r="FG454" s="219"/>
      <c r="FH454" s="219"/>
      <c r="FI454" s="219"/>
      <c r="FJ454" s="219"/>
      <c r="FK454" s="219"/>
      <c r="FL454" s="219"/>
      <c r="FM454" s="219"/>
      <c r="FN454" s="219"/>
      <c r="FO454" s="219"/>
      <c r="FP454" s="219"/>
      <c r="FQ454" s="219"/>
      <c r="FR454" s="219"/>
      <c r="FS454" s="219"/>
      <c r="FT454" s="219"/>
      <c r="FU454" s="219"/>
      <c r="FV454" s="219"/>
      <c r="FW454" s="219"/>
      <c r="FX454" s="219"/>
      <c r="FY454" s="219"/>
      <c r="FZ454" s="219"/>
      <c r="GA454" s="219"/>
      <c r="GB454" s="219"/>
      <c r="GC454" s="219"/>
      <c r="GD454" s="219"/>
      <c r="GE454" s="219"/>
      <c r="GF454" s="219"/>
      <c r="GG454" s="219"/>
      <c r="GH454" s="219"/>
      <c r="GI454" s="219"/>
      <c r="GJ454" s="219"/>
      <c r="GK454" s="219"/>
      <c r="GL454" s="219"/>
      <c r="GM454" s="219"/>
      <c r="GN454" s="219"/>
      <c r="GO454" s="219"/>
      <c r="GP454" s="219"/>
      <c r="GQ454" s="219"/>
      <c r="GR454" s="219"/>
      <c r="GS454" s="219"/>
      <c r="GT454" s="219"/>
      <c r="GU454" s="219"/>
      <c r="GV454" s="219"/>
      <c r="GW454" s="219"/>
      <c r="GX454" s="219"/>
      <c r="GY454" s="219"/>
      <c r="GZ454" s="219"/>
      <c r="HA454" s="219"/>
      <c r="HB454" s="219"/>
      <c r="HC454" s="219"/>
      <c r="HD454" s="219"/>
      <c r="HE454" s="219"/>
      <c r="HF454" s="219"/>
      <c r="HG454" s="219"/>
      <c r="HH454" s="219"/>
      <c r="HI454" s="219"/>
      <c r="HJ454" s="219"/>
      <c r="HK454" s="219"/>
      <c r="HL454" s="219"/>
    </row>
    <row r="455" spans="1:220" s="251" customFormat="1">
      <c r="A455" s="219"/>
      <c r="B455" s="219"/>
      <c r="C455" s="219"/>
      <c r="D455" s="219"/>
      <c r="E455" s="219"/>
      <c r="F455" s="219"/>
      <c r="G455" s="261"/>
      <c r="H455" s="262"/>
      <c r="I455" s="262"/>
      <c r="J455" s="216"/>
      <c r="K455" s="219"/>
      <c r="L455" s="219"/>
      <c r="M455" s="219"/>
      <c r="N455" s="219"/>
      <c r="O455" s="219"/>
      <c r="P455" s="219"/>
      <c r="Q455" s="219"/>
      <c r="R455" s="219"/>
      <c r="S455" s="219"/>
      <c r="T455" s="219"/>
      <c r="U455" s="219"/>
      <c r="V455" s="219"/>
      <c r="W455" s="219"/>
      <c r="X455" s="219"/>
      <c r="Y455" s="219"/>
      <c r="Z455" s="219"/>
      <c r="AA455" s="219"/>
      <c r="AB455" s="219"/>
      <c r="AC455" s="219"/>
      <c r="AD455" s="219"/>
      <c r="AE455" s="219"/>
      <c r="AF455" s="219"/>
      <c r="AG455" s="219"/>
      <c r="AH455" s="219"/>
      <c r="AI455" s="219"/>
      <c r="AJ455" s="219"/>
      <c r="AK455" s="219"/>
      <c r="AL455" s="219"/>
      <c r="AM455" s="219"/>
      <c r="AN455" s="219"/>
      <c r="AO455" s="219"/>
      <c r="AP455" s="219"/>
      <c r="AQ455" s="219"/>
      <c r="AR455" s="219"/>
      <c r="AS455" s="219"/>
      <c r="AT455" s="219"/>
      <c r="AU455" s="219"/>
      <c r="AV455" s="219"/>
      <c r="AW455" s="219"/>
      <c r="AX455" s="219"/>
      <c r="AY455" s="219"/>
      <c r="AZ455" s="219"/>
      <c r="BA455" s="219"/>
      <c r="BB455" s="219"/>
      <c r="BC455" s="219"/>
      <c r="BD455" s="219"/>
      <c r="BE455" s="219"/>
      <c r="BF455" s="219"/>
      <c r="BG455" s="219"/>
      <c r="BH455" s="219"/>
      <c r="BI455" s="219"/>
      <c r="BJ455" s="219"/>
      <c r="BK455" s="219"/>
      <c r="BL455" s="219"/>
      <c r="BM455" s="219"/>
      <c r="BN455" s="219"/>
      <c r="BO455" s="219"/>
      <c r="BP455" s="219"/>
      <c r="BQ455" s="219"/>
      <c r="BR455" s="219"/>
      <c r="BS455" s="219"/>
      <c r="BT455" s="219"/>
      <c r="BU455" s="219"/>
      <c r="BV455" s="219"/>
      <c r="BW455" s="219"/>
      <c r="BX455" s="219"/>
      <c r="BY455" s="219"/>
      <c r="BZ455" s="219"/>
      <c r="CA455" s="219"/>
      <c r="CB455" s="219"/>
      <c r="CC455" s="219"/>
      <c r="CD455" s="219"/>
      <c r="CE455" s="219"/>
      <c r="CF455" s="219"/>
      <c r="CG455" s="219"/>
      <c r="CH455" s="219"/>
      <c r="CI455" s="219"/>
      <c r="CJ455" s="219"/>
      <c r="CK455" s="219"/>
      <c r="CL455" s="219"/>
      <c r="CM455" s="219"/>
      <c r="CN455" s="219"/>
      <c r="CO455" s="219"/>
      <c r="CP455" s="219"/>
      <c r="CQ455" s="219"/>
      <c r="CR455" s="219"/>
      <c r="CS455" s="219"/>
      <c r="CT455" s="219"/>
      <c r="CU455" s="219"/>
      <c r="CV455" s="219"/>
      <c r="CW455" s="219"/>
      <c r="CX455" s="219"/>
      <c r="CY455" s="219"/>
      <c r="CZ455" s="219"/>
      <c r="DA455" s="219"/>
      <c r="DB455" s="219"/>
      <c r="DC455" s="219"/>
      <c r="DD455" s="219"/>
      <c r="DE455" s="219"/>
      <c r="DF455" s="219"/>
      <c r="DG455" s="219"/>
      <c r="DH455" s="219"/>
      <c r="DI455" s="219"/>
      <c r="DJ455" s="219"/>
      <c r="DK455" s="219"/>
      <c r="DL455" s="219"/>
      <c r="DM455" s="219"/>
      <c r="DN455" s="219"/>
      <c r="DO455" s="219"/>
      <c r="DP455" s="219"/>
      <c r="DQ455" s="219"/>
      <c r="DR455" s="219"/>
      <c r="DS455" s="219"/>
      <c r="DT455" s="219"/>
      <c r="DU455" s="219"/>
      <c r="DV455" s="219"/>
      <c r="DW455" s="219"/>
      <c r="DX455" s="219"/>
      <c r="DY455" s="219"/>
      <c r="DZ455" s="219"/>
      <c r="EA455" s="219"/>
      <c r="EB455" s="219"/>
      <c r="EC455" s="219"/>
      <c r="ED455" s="219"/>
      <c r="EE455" s="219"/>
      <c r="EF455" s="219"/>
      <c r="EG455" s="219"/>
      <c r="EH455" s="219"/>
      <c r="EI455" s="219"/>
      <c r="EJ455" s="219"/>
      <c r="EK455" s="219"/>
      <c r="EL455" s="219"/>
      <c r="EM455" s="219"/>
      <c r="EN455" s="219"/>
      <c r="EO455" s="219"/>
      <c r="EP455" s="219"/>
      <c r="EQ455" s="219"/>
      <c r="ER455" s="219"/>
      <c r="ES455" s="219"/>
      <c r="ET455" s="219"/>
      <c r="EU455" s="219"/>
      <c r="EV455" s="219"/>
      <c r="EW455" s="219"/>
      <c r="EX455" s="219"/>
      <c r="EY455" s="219"/>
      <c r="EZ455" s="219"/>
      <c r="FA455" s="219"/>
      <c r="FB455" s="219"/>
      <c r="FC455" s="219"/>
      <c r="FD455" s="219"/>
      <c r="FE455" s="219"/>
      <c r="FF455" s="219"/>
      <c r="FG455" s="219"/>
      <c r="FH455" s="219"/>
      <c r="FI455" s="219"/>
      <c r="FJ455" s="219"/>
      <c r="FK455" s="219"/>
      <c r="FL455" s="219"/>
      <c r="FM455" s="219"/>
      <c r="FN455" s="219"/>
      <c r="FO455" s="219"/>
      <c r="FP455" s="219"/>
      <c r="FQ455" s="219"/>
      <c r="FR455" s="219"/>
      <c r="FS455" s="219"/>
      <c r="FT455" s="219"/>
      <c r="FU455" s="219"/>
      <c r="FV455" s="219"/>
      <c r="FW455" s="219"/>
      <c r="FX455" s="219"/>
      <c r="FY455" s="219"/>
      <c r="FZ455" s="219"/>
      <c r="GA455" s="219"/>
      <c r="GB455" s="219"/>
      <c r="GC455" s="219"/>
      <c r="GD455" s="219"/>
      <c r="GE455" s="219"/>
      <c r="GF455" s="219"/>
      <c r="GG455" s="219"/>
      <c r="GH455" s="219"/>
      <c r="GI455" s="219"/>
      <c r="GJ455" s="219"/>
      <c r="GK455" s="219"/>
      <c r="GL455" s="219"/>
      <c r="GM455" s="219"/>
      <c r="GN455" s="219"/>
      <c r="GO455" s="219"/>
      <c r="GP455" s="219"/>
      <c r="GQ455" s="219"/>
      <c r="GR455" s="219"/>
      <c r="GS455" s="219"/>
      <c r="GT455" s="219"/>
      <c r="GU455" s="219"/>
      <c r="GV455" s="219"/>
      <c r="GW455" s="219"/>
      <c r="GX455" s="219"/>
      <c r="GY455" s="219"/>
      <c r="GZ455" s="219"/>
      <c r="HA455" s="219"/>
      <c r="HB455" s="219"/>
      <c r="HC455" s="219"/>
      <c r="HD455" s="219"/>
      <c r="HE455" s="219"/>
      <c r="HF455" s="219"/>
      <c r="HG455" s="219"/>
      <c r="HH455" s="219"/>
      <c r="HI455" s="219"/>
      <c r="HJ455" s="219"/>
      <c r="HK455" s="219"/>
      <c r="HL455" s="219"/>
    </row>
    <row r="456" spans="1:220" s="251" customFormat="1">
      <c r="A456" s="219"/>
      <c r="B456" s="219"/>
      <c r="C456" s="219"/>
      <c r="D456" s="219"/>
      <c r="E456" s="219"/>
      <c r="F456" s="219"/>
      <c r="G456" s="261"/>
      <c r="H456" s="262"/>
      <c r="I456" s="262"/>
      <c r="J456" s="216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9"/>
      <c r="Z456" s="219"/>
      <c r="AA456" s="219"/>
      <c r="AB456" s="219"/>
      <c r="AC456" s="219"/>
      <c r="AD456" s="219"/>
      <c r="AE456" s="219"/>
      <c r="AF456" s="219"/>
      <c r="AG456" s="219"/>
      <c r="AH456" s="219"/>
      <c r="AI456" s="219"/>
      <c r="AJ456" s="219"/>
      <c r="AK456" s="219"/>
      <c r="AL456" s="219"/>
      <c r="AM456" s="219"/>
      <c r="AN456" s="219"/>
      <c r="AO456" s="219"/>
      <c r="AP456" s="219"/>
      <c r="AQ456" s="219"/>
      <c r="AR456" s="219"/>
      <c r="AS456" s="219"/>
      <c r="AT456" s="219"/>
      <c r="AU456" s="219"/>
      <c r="AV456" s="219"/>
      <c r="AW456" s="219"/>
      <c r="AX456" s="219"/>
      <c r="AY456" s="219"/>
      <c r="AZ456" s="219"/>
      <c r="BA456" s="219"/>
      <c r="BB456" s="219"/>
      <c r="BC456" s="219"/>
      <c r="BD456" s="219"/>
      <c r="BE456" s="219"/>
      <c r="BF456" s="219"/>
      <c r="BG456" s="219"/>
      <c r="BH456" s="219"/>
      <c r="BI456" s="219"/>
      <c r="BJ456" s="219"/>
      <c r="BK456" s="219"/>
      <c r="BL456" s="219"/>
      <c r="BM456" s="219"/>
      <c r="BN456" s="219"/>
      <c r="BO456" s="219"/>
      <c r="BP456" s="219"/>
      <c r="BQ456" s="219"/>
      <c r="BR456" s="219"/>
      <c r="BS456" s="219"/>
      <c r="BT456" s="219"/>
      <c r="BU456" s="219"/>
      <c r="BV456" s="219"/>
      <c r="BW456" s="219"/>
      <c r="BX456" s="219"/>
      <c r="BY456" s="219"/>
      <c r="BZ456" s="219"/>
      <c r="CA456" s="219"/>
      <c r="CB456" s="219"/>
      <c r="CC456" s="219"/>
      <c r="CD456" s="219"/>
      <c r="CE456" s="219"/>
      <c r="CF456" s="219"/>
      <c r="CG456" s="219"/>
      <c r="CH456" s="219"/>
      <c r="CI456" s="219"/>
      <c r="CJ456" s="219"/>
      <c r="CK456" s="219"/>
      <c r="CL456" s="219"/>
      <c r="CM456" s="219"/>
      <c r="CN456" s="219"/>
      <c r="CO456" s="219"/>
      <c r="CP456" s="219"/>
      <c r="CQ456" s="219"/>
      <c r="CR456" s="219"/>
      <c r="CS456" s="219"/>
      <c r="CT456" s="219"/>
      <c r="CU456" s="219"/>
      <c r="CV456" s="219"/>
      <c r="CW456" s="219"/>
      <c r="CX456" s="219"/>
      <c r="CY456" s="219"/>
      <c r="CZ456" s="219"/>
      <c r="DA456" s="219"/>
      <c r="DB456" s="219"/>
      <c r="DC456" s="219"/>
      <c r="DD456" s="219"/>
      <c r="DE456" s="219"/>
      <c r="DF456" s="219"/>
      <c r="DG456" s="219"/>
      <c r="DH456" s="219"/>
      <c r="DI456" s="219"/>
      <c r="DJ456" s="219"/>
      <c r="DK456" s="219"/>
      <c r="DL456" s="219"/>
      <c r="DM456" s="219"/>
      <c r="DN456" s="219"/>
      <c r="DO456" s="219"/>
      <c r="DP456" s="219"/>
      <c r="DQ456" s="219"/>
      <c r="DR456" s="219"/>
      <c r="DS456" s="219"/>
      <c r="DT456" s="219"/>
      <c r="DU456" s="219"/>
      <c r="DV456" s="219"/>
      <c r="DW456" s="219"/>
      <c r="DX456" s="219"/>
      <c r="DY456" s="219"/>
      <c r="DZ456" s="219"/>
      <c r="EA456" s="219"/>
      <c r="EB456" s="219"/>
      <c r="EC456" s="219"/>
      <c r="ED456" s="219"/>
      <c r="EE456" s="219"/>
      <c r="EF456" s="219"/>
      <c r="EG456" s="219"/>
      <c r="EH456" s="219"/>
      <c r="EI456" s="219"/>
      <c r="EJ456" s="219"/>
      <c r="EK456" s="219"/>
      <c r="EL456" s="219"/>
      <c r="EM456" s="219"/>
      <c r="EN456" s="219"/>
      <c r="EO456" s="219"/>
      <c r="EP456" s="219"/>
      <c r="EQ456" s="219"/>
      <c r="ER456" s="219"/>
      <c r="ES456" s="219"/>
      <c r="ET456" s="219"/>
      <c r="EU456" s="219"/>
      <c r="EV456" s="219"/>
      <c r="EW456" s="219"/>
      <c r="EX456" s="219"/>
      <c r="EY456" s="219"/>
      <c r="EZ456" s="219"/>
      <c r="FA456" s="219"/>
      <c r="FB456" s="219"/>
      <c r="FC456" s="219"/>
      <c r="FD456" s="219"/>
      <c r="FE456" s="219"/>
      <c r="FF456" s="219"/>
      <c r="FG456" s="219"/>
      <c r="FH456" s="219"/>
      <c r="FI456" s="219"/>
      <c r="FJ456" s="219"/>
      <c r="FK456" s="219"/>
      <c r="FL456" s="219"/>
      <c r="FM456" s="219"/>
      <c r="FN456" s="219"/>
      <c r="FO456" s="219"/>
      <c r="FP456" s="219"/>
      <c r="FQ456" s="219"/>
      <c r="FR456" s="219"/>
      <c r="FS456" s="219"/>
      <c r="FT456" s="219"/>
      <c r="FU456" s="219"/>
      <c r="FV456" s="219"/>
      <c r="FW456" s="219"/>
      <c r="FX456" s="219"/>
      <c r="FY456" s="219"/>
      <c r="FZ456" s="219"/>
      <c r="GA456" s="219"/>
      <c r="GB456" s="219"/>
      <c r="GC456" s="219"/>
      <c r="GD456" s="219"/>
      <c r="GE456" s="219"/>
      <c r="GF456" s="219"/>
      <c r="GG456" s="219"/>
      <c r="GH456" s="219"/>
      <c r="GI456" s="219"/>
      <c r="GJ456" s="219"/>
      <c r="GK456" s="219"/>
      <c r="GL456" s="219"/>
      <c r="GM456" s="219"/>
      <c r="GN456" s="219"/>
      <c r="GO456" s="219"/>
      <c r="GP456" s="219"/>
      <c r="GQ456" s="219"/>
      <c r="GR456" s="219"/>
      <c r="GS456" s="219"/>
      <c r="GT456" s="219"/>
      <c r="GU456" s="219"/>
      <c r="GV456" s="219"/>
      <c r="GW456" s="219"/>
      <c r="GX456" s="219"/>
      <c r="GY456" s="219"/>
      <c r="GZ456" s="219"/>
      <c r="HA456" s="219"/>
      <c r="HB456" s="219"/>
      <c r="HC456" s="219"/>
      <c r="HD456" s="219"/>
      <c r="HE456" s="219"/>
      <c r="HF456" s="219"/>
      <c r="HG456" s="219"/>
      <c r="HH456" s="219"/>
      <c r="HI456" s="219"/>
      <c r="HJ456" s="219"/>
      <c r="HK456" s="219"/>
      <c r="HL456" s="219"/>
    </row>
    <row r="457" spans="1:220" s="251" customFormat="1">
      <c r="A457" s="219"/>
      <c r="B457" s="219"/>
      <c r="C457" s="219"/>
      <c r="D457" s="219"/>
      <c r="E457" s="219"/>
      <c r="F457" s="219"/>
      <c r="G457" s="261"/>
      <c r="H457" s="262"/>
      <c r="I457" s="262"/>
      <c r="J457" s="216"/>
      <c r="K457" s="219"/>
      <c r="L457" s="219"/>
      <c r="M457" s="219"/>
      <c r="N457" s="219"/>
      <c r="O457" s="219"/>
      <c r="P457" s="219"/>
      <c r="Q457" s="219"/>
      <c r="R457" s="219"/>
      <c r="S457" s="219"/>
      <c r="T457" s="219"/>
      <c r="U457" s="219"/>
      <c r="V457" s="219"/>
      <c r="W457" s="219"/>
      <c r="X457" s="219"/>
      <c r="Y457" s="219"/>
      <c r="Z457" s="219"/>
      <c r="AA457" s="219"/>
      <c r="AB457" s="219"/>
      <c r="AC457" s="219"/>
      <c r="AD457" s="219"/>
      <c r="AE457" s="219"/>
      <c r="AF457" s="219"/>
      <c r="AG457" s="219"/>
      <c r="AH457" s="219"/>
      <c r="AI457" s="219"/>
      <c r="AJ457" s="219"/>
      <c r="AK457" s="219"/>
      <c r="AL457" s="219"/>
      <c r="AM457" s="219"/>
      <c r="AN457" s="219"/>
      <c r="AO457" s="219"/>
      <c r="AP457" s="219"/>
      <c r="AQ457" s="219"/>
      <c r="AR457" s="219"/>
      <c r="AS457" s="219"/>
      <c r="AT457" s="219"/>
      <c r="AU457" s="219"/>
      <c r="AV457" s="219"/>
      <c r="AW457" s="219"/>
      <c r="AX457" s="219"/>
      <c r="AY457" s="219"/>
      <c r="AZ457" s="219"/>
      <c r="BA457" s="219"/>
      <c r="BB457" s="219"/>
      <c r="BC457" s="219"/>
      <c r="BD457" s="219"/>
      <c r="BE457" s="219"/>
      <c r="BF457" s="219"/>
      <c r="BG457" s="219"/>
      <c r="BH457" s="219"/>
      <c r="BI457" s="219"/>
      <c r="BJ457" s="219"/>
      <c r="BK457" s="219"/>
      <c r="BL457" s="219"/>
      <c r="BM457" s="219"/>
      <c r="BN457" s="219"/>
      <c r="BO457" s="219"/>
      <c r="BP457" s="219"/>
      <c r="BQ457" s="219"/>
      <c r="BR457" s="219"/>
      <c r="BS457" s="219"/>
      <c r="BT457" s="219"/>
      <c r="BU457" s="219"/>
      <c r="BV457" s="219"/>
      <c r="BW457" s="219"/>
      <c r="BX457" s="219"/>
      <c r="BY457" s="219"/>
      <c r="BZ457" s="219"/>
      <c r="CA457" s="219"/>
      <c r="CB457" s="219"/>
      <c r="CC457" s="219"/>
      <c r="CD457" s="219"/>
      <c r="CE457" s="219"/>
      <c r="CF457" s="219"/>
      <c r="CG457" s="219"/>
      <c r="CH457" s="219"/>
      <c r="CI457" s="219"/>
      <c r="CJ457" s="219"/>
      <c r="CK457" s="219"/>
      <c r="CL457" s="219"/>
      <c r="CM457" s="219"/>
      <c r="CN457" s="219"/>
      <c r="CO457" s="219"/>
      <c r="CP457" s="219"/>
      <c r="CQ457" s="219"/>
      <c r="CR457" s="219"/>
      <c r="CS457" s="219"/>
      <c r="CT457" s="219"/>
      <c r="CU457" s="219"/>
      <c r="CV457" s="219"/>
      <c r="CW457" s="219"/>
      <c r="CX457" s="219"/>
      <c r="CY457" s="219"/>
      <c r="CZ457" s="219"/>
      <c r="DA457" s="219"/>
      <c r="DB457" s="219"/>
      <c r="DC457" s="219"/>
      <c r="DD457" s="219"/>
      <c r="DE457" s="219"/>
      <c r="DF457" s="219"/>
      <c r="DG457" s="219"/>
      <c r="DH457" s="219"/>
      <c r="DI457" s="219"/>
      <c r="DJ457" s="219"/>
      <c r="DK457" s="219"/>
      <c r="DL457" s="219"/>
      <c r="DM457" s="219"/>
      <c r="DN457" s="219"/>
      <c r="DO457" s="219"/>
      <c r="DP457" s="219"/>
      <c r="DQ457" s="219"/>
      <c r="DR457" s="219"/>
      <c r="DS457" s="219"/>
      <c r="DT457" s="219"/>
      <c r="DU457" s="219"/>
      <c r="DV457" s="219"/>
      <c r="DW457" s="219"/>
      <c r="DX457" s="219"/>
      <c r="DY457" s="219"/>
      <c r="DZ457" s="219"/>
      <c r="EA457" s="219"/>
      <c r="EB457" s="219"/>
      <c r="EC457" s="219"/>
      <c r="ED457" s="219"/>
      <c r="EE457" s="219"/>
      <c r="EF457" s="219"/>
      <c r="EG457" s="219"/>
      <c r="EH457" s="219"/>
      <c r="EI457" s="219"/>
      <c r="EJ457" s="219"/>
      <c r="EK457" s="219"/>
      <c r="EL457" s="219"/>
      <c r="EM457" s="219"/>
      <c r="EN457" s="219"/>
      <c r="EO457" s="219"/>
      <c r="EP457" s="219"/>
      <c r="EQ457" s="219"/>
      <c r="ER457" s="219"/>
      <c r="ES457" s="219"/>
      <c r="ET457" s="219"/>
      <c r="EU457" s="219"/>
      <c r="EV457" s="219"/>
      <c r="EW457" s="219"/>
      <c r="EX457" s="219"/>
      <c r="EY457" s="219"/>
      <c r="EZ457" s="219"/>
      <c r="FA457" s="219"/>
      <c r="FB457" s="219"/>
      <c r="FC457" s="219"/>
      <c r="FD457" s="219"/>
      <c r="FE457" s="219"/>
      <c r="FF457" s="219"/>
      <c r="FG457" s="219"/>
      <c r="FH457" s="219"/>
      <c r="FI457" s="219"/>
      <c r="FJ457" s="219"/>
      <c r="FK457" s="219"/>
      <c r="FL457" s="219"/>
      <c r="FM457" s="219"/>
      <c r="FN457" s="219"/>
      <c r="FO457" s="219"/>
      <c r="FP457" s="219"/>
      <c r="FQ457" s="219"/>
      <c r="FR457" s="219"/>
      <c r="FS457" s="219"/>
      <c r="FT457" s="219"/>
      <c r="FU457" s="219"/>
      <c r="FV457" s="219"/>
      <c r="FW457" s="219"/>
      <c r="FX457" s="219"/>
      <c r="FY457" s="219"/>
      <c r="FZ457" s="219"/>
      <c r="GA457" s="219"/>
      <c r="GB457" s="219"/>
      <c r="GC457" s="219"/>
      <c r="GD457" s="219"/>
      <c r="GE457" s="219"/>
      <c r="GF457" s="219"/>
      <c r="GG457" s="219"/>
      <c r="GH457" s="219"/>
      <c r="GI457" s="219"/>
      <c r="GJ457" s="219"/>
      <c r="GK457" s="219"/>
      <c r="GL457" s="219"/>
      <c r="GM457" s="219"/>
      <c r="GN457" s="219"/>
      <c r="GO457" s="219"/>
      <c r="GP457" s="219"/>
      <c r="GQ457" s="219"/>
      <c r="GR457" s="219"/>
      <c r="GS457" s="219"/>
      <c r="GT457" s="219"/>
      <c r="GU457" s="219"/>
      <c r="GV457" s="219"/>
      <c r="GW457" s="219"/>
      <c r="GX457" s="219"/>
      <c r="GY457" s="219"/>
      <c r="GZ457" s="219"/>
      <c r="HA457" s="219"/>
      <c r="HB457" s="219"/>
      <c r="HC457" s="219"/>
      <c r="HD457" s="219"/>
      <c r="HE457" s="219"/>
      <c r="HF457" s="219"/>
      <c r="HG457" s="219"/>
      <c r="HH457" s="219"/>
      <c r="HI457" s="219"/>
      <c r="HJ457" s="219"/>
      <c r="HK457" s="219"/>
      <c r="HL457" s="219"/>
    </row>
    <row r="458" spans="1:220" s="251" customFormat="1">
      <c r="A458" s="219"/>
      <c r="B458" s="219"/>
      <c r="C458" s="219"/>
      <c r="D458" s="219"/>
      <c r="E458" s="219"/>
      <c r="F458" s="219"/>
      <c r="G458" s="261"/>
      <c r="H458" s="262"/>
      <c r="I458" s="262"/>
      <c r="J458" s="216"/>
      <c r="K458" s="219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19"/>
      <c r="BN458" s="219"/>
      <c r="BO458" s="219"/>
      <c r="BP458" s="219"/>
      <c r="BQ458" s="219"/>
      <c r="BR458" s="219"/>
      <c r="BS458" s="219"/>
      <c r="BT458" s="219"/>
      <c r="BU458" s="219"/>
      <c r="BV458" s="219"/>
      <c r="BW458" s="219"/>
      <c r="BX458" s="219"/>
      <c r="BY458" s="219"/>
      <c r="BZ458" s="219"/>
      <c r="CA458" s="219"/>
      <c r="CB458" s="219"/>
      <c r="CC458" s="219"/>
      <c r="CD458" s="219"/>
      <c r="CE458" s="219"/>
      <c r="CF458" s="219"/>
      <c r="CG458" s="219"/>
      <c r="CH458" s="219"/>
      <c r="CI458" s="219"/>
      <c r="CJ458" s="219"/>
      <c r="CK458" s="219"/>
      <c r="CL458" s="219"/>
      <c r="CM458" s="219"/>
      <c r="CN458" s="219"/>
      <c r="CO458" s="219"/>
      <c r="CP458" s="219"/>
      <c r="CQ458" s="219"/>
      <c r="CR458" s="219"/>
      <c r="CS458" s="219"/>
      <c r="CT458" s="219"/>
      <c r="CU458" s="219"/>
      <c r="CV458" s="219"/>
      <c r="CW458" s="219"/>
      <c r="CX458" s="219"/>
      <c r="CY458" s="219"/>
      <c r="CZ458" s="219"/>
      <c r="DA458" s="219"/>
      <c r="DB458" s="219"/>
      <c r="DC458" s="219"/>
      <c r="DD458" s="219"/>
      <c r="DE458" s="219"/>
      <c r="DF458" s="219"/>
      <c r="DG458" s="219"/>
      <c r="DH458" s="219"/>
      <c r="DI458" s="219"/>
      <c r="DJ458" s="219"/>
      <c r="DK458" s="219"/>
      <c r="DL458" s="219"/>
      <c r="DM458" s="219"/>
      <c r="DN458" s="219"/>
      <c r="DO458" s="219"/>
      <c r="DP458" s="219"/>
      <c r="DQ458" s="219"/>
      <c r="DR458" s="219"/>
      <c r="DS458" s="219"/>
      <c r="DT458" s="219"/>
      <c r="DU458" s="219"/>
      <c r="DV458" s="219"/>
      <c r="DW458" s="219"/>
      <c r="DX458" s="219"/>
      <c r="DY458" s="219"/>
      <c r="DZ458" s="219"/>
      <c r="EA458" s="219"/>
      <c r="EB458" s="219"/>
      <c r="EC458" s="219"/>
      <c r="ED458" s="219"/>
      <c r="EE458" s="219"/>
      <c r="EF458" s="219"/>
      <c r="EG458" s="219"/>
      <c r="EH458" s="219"/>
      <c r="EI458" s="219"/>
      <c r="EJ458" s="219"/>
      <c r="EK458" s="219"/>
      <c r="EL458" s="219"/>
      <c r="EM458" s="219"/>
      <c r="EN458" s="219"/>
      <c r="EO458" s="219"/>
      <c r="EP458" s="219"/>
      <c r="EQ458" s="219"/>
      <c r="ER458" s="219"/>
      <c r="ES458" s="219"/>
      <c r="ET458" s="219"/>
      <c r="EU458" s="219"/>
      <c r="EV458" s="219"/>
      <c r="EW458" s="219"/>
      <c r="EX458" s="219"/>
      <c r="EY458" s="219"/>
      <c r="EZ458" s="219"/>
      <c r="FA458" s="219"/>
      <c r="FB458" s="219"/>
      <c r="FC458" s="219"/>
      <c r="FD458" s="219"/>
      <c r="FE458" s="219"/>
      <c r="FF458" s="219"/>
      <c r="FG458" s="219"/>
      <c r="FH458" s="219"/>
      <c r="FI458" s="219"/>
      <c r="FJ458" s="219"/>
      <c r="FK458" s="219"/>
      <c r="FL458" s="219"/>
      <c r="FM458" s="219"/>
      <c r="FN458" s="219"/>
      <c r="FO458" s="219"/>
      <c r="FP458" s="219"/>
      <c r="FQ458" s="219"/>
      <c r="FR458" s="219"/>
      <c r="FS458" s="219"/>
      <c r="FT458" s="219"/>
      <c r="FU458" s="219"/>
      <c r="FV458" s="219"/>
      <c r="FW458" s="219"/>
      <c r="FX458" s="219"/>
      <c r="FY458" s="219"/>
      <c r="FZ458" s="219"/>
      <c r="GA458" s="219"/>
      <c r="GB458" s="219"/>
      <c r="GC458" s="219"/>
      <c r="GD458" s="219"/>
      <c r="GE458" s="219"/>
      <c r="GF458" s="219"/>
      <c r="GG458" s="219"/>
      <c r="GH458" s="219"/>
      <c r="GI458" s="219"/>
      <c r="GJ458" s="219"/>
      <c r="GK458" s="219"/>
      <c r="GL458" s="219"/>
      <c r="GM458" s="219"/>
      <c r="GN458" s="219"/>
      <c r="GO458" s="219"/>
      <c r="GP458" s="219"/>
      <c r="GQ458" s="219"/>
      <c r="GR458" s="219"/>
      <c r="GS458" s="219"/>
      <c r="GT458" s="219"/>
      <c r="GU458" s="219"/>
      <c r="GV458" s="219"/>
      <c r="GW458" s="219"/>
      <c r="GX458" s="219"/>
      <c r="GY458" s="219"/>
      <c r="GZ458" s="219"/>
      <c r="HA458" s="219"/>
      <c r="HB458" s="219"/>
      <c r="HC458" s="219"/>
      <c r="HD458" s="219"/>
      <c r="HE458" s="219"/>
      <c r="HF458" s="219"/>
      <c r="HG458" s="219"/>
      <c r="HH458" s="219"/>
      <c r="HI458" s="219"/>
      <c r="HJ458" s="219"/>
      <c r="HK458" s="219"/>
      <c r="HL458" s="219"/>
    </row>
    <row r="459" spans="1:220" s="251" customFormat="1">
      <c r="A459" s="219"/>
      <c r="B459" s="219"/>
      <c r="C459" s="219"/>
      <c r="D459" s="219"/>
      <c r="E459" s="219"/>
      <c r="F459" s="219"/>
      <c r="G459" s="261"/>
      <c r="H459" s="262"/>
      <c r="I459" s="262"/>
      <c r="J459" s="216"/>
      <c r="K459" s="219"/>
      <c r="L459" s="219"/>
      <c r="M459" s="219"/>
      <c r="N459" s="219"/>
      <c r="O459" s="219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19"/>
      <c r="BN459" s="219"/>
      <c r="BO459" s="219"/>
      <c r="BP459" s="219"/>
      <c r="BQ459" s="219"/>
      <c r="BR459" s="219"/>
      <c r="BS459" s="219"/>
      <c r="BT459" s="219"/>
      <c r="BU459" s="219"/>
      <c r="BV459" s="219"/>
      <c r="BW459" s="219"/>
      <c r="BX459" s="219"/>
      <c r="BY459" s="219"/>
      <c r="BZ459" s="219"/>
      <c r="CA459" s="219"/>
      <c r="CB459" s="219"/>
      <c r="CC459" s="219"/>
      <c r="CD459" s="219"/>
      <c r="CE459" s="219"/>
      <c r="CF459" s="219"/>
      <c r="CG459" s="219"/>
      <c r="CH459" s="219"/>
      <c r="CI459" s="219"/>
      <c r="CJ459" s="219"/>
      <c r="CK459" s="219"/>
      <c r="CL459" s="219"/>
      <c r="CM459" s="219"/>
      <c r="CN459" s="219"/>
      <c r="CO459" s="219"/>
      <c r="CP459" s="219"/>
      <c r="CQ459" s="219"/>
      <c r="CR459" s="219"/>
      <c r="CS459" s="219"/>
      <c r="CT459" s="219"/>
      <c r="CU459" s="219"/>
      <c r="CV459" s="219"/>
      <c r="CW459" s="219"/>
      <c r="CX459" s="219"/>
      <c r="CY459" s="219"/>
      <c r="CZ459" s="219"/>
      <c r="DA459" s="219"/>
      <c r="DB459" s="219"/>
      <c r="DC459" s="219"/>
      <c r="DD459" s="219"/>
      <c r="DE459" s="219"/>
      <c r="DF459" s="219"/>
      <c r="DG459" s="219"/>
      <c r="DH459" s="219"/>
      <c r="DI459" s="219"/>
      <c r="DJ459" s="219"/>
      <c r="DK459" s="219"/>
      <c r="DL459" s="219"/>
      <c r="DM459" s="219"/>
      <c r="DN459" s="219"/>
      <c r="DO459" s="219"/>
      <c r="DP459" s="219"/>
      <c r="DQ459" s="219"/>
      <c r="DR459" s="219"/>
      <c r="DS459" s="219"/>
      <c r="DT459" s="219"/>
      <c r="DU459" s="219"/>
      <c r="DV459" s="219"/>
      <c r="DW459" s="219"/>
      <c r="DX459" s="219"/>
      <c r="DY459" s="219"/>
      <c r="DZ459" s="219"/>
      <c r="EA459" s="219"/>
      <c r="EB459" s="219"/>
      <c r="EC459" s="219"/>
      <c r="ED459" s="219"/>
      <c r="EE459" s="219"/>
      <c r="EF459" s="219"/>
      <c r="EG459" s="219"/>
      <c r="EH459" s="219"/>
      <c r="EI459" s="219"/>
      <c r="EJ459" s="219"/>
      <c r="EK459" s="219"/>
      <c r="EL459" s="219"/>
      <c r="EM459" s="219"/>
      <c r="EN459" s="219"/>
      <c r="EO459" s="219"/>
      <c r="EP459" s="219"/>
      <c r="EQ459" s="219"/>
      <c r="ER459" s="219"/>
      <c r="ES459" s="219"/>
      <c r="ET459" s="219"/>
      <c r="EU459" s="219"/>
      <c r="EV459" s="219"/>
      <c r="EW459" s="219"/>
      <c r="EX459" s="219"/>
      <c r="EY459" s="219"/>
      <c r="EZ459" s="219"/>
      <c r="FA459" s="219"/>
      <c r="FB459" s="219"/>
      <c r="FC459" s="219"/>
      <c r="FD459" s="219"/>
      <c r="FE459" s="219"/>
      <c r="FF459" s="219"/>
      <c r="FG459" s="219"/>
      <c r="FH459" s="219"/>
      <c r="FI459" s="219"/>
      <c r="FJ459" s="219"/>
      <c r="FK459" s="219"/>
      <c r="FL459" s="219"/>
      <c r="FM459" s="219"/>
      <c r="FN459" s="219"/>
      <c r="FO459" s="219"/>
      <c r="FP459" s="219"/>
      <c r="FQ459" s="219"/>
      <c r="FR459" s="219"/>
      <c r="FS459" s="219"/>
      <c r="FT459" s="219"/>
      <c r="FU459" s="219"/>
      <c r="FV459" s="219"/>
      <c r="FW459" s="219"/>
      <c r="FX459" s="219"/>
      <c r="FY459" s="219"/>
      <c r="FZ459" s="219"/>
      <c r="GA459" s="219"/>
      <c r="GB459" s="219"/>
      <c r="GC459" s="219"/>
      <c r="GD459" s="219"/>
      <c r="GE459" s="219"/>
      <c r="GF459" s="219"/>
      <c r="GG459" s="219"/>
      <c r="GH459" s="219"/>
      <c r="GI459" s="219"/>
      <c r="GJ459" s="219"/>
      <c r="GK459" s="219"/>
      <c r="GL459" s="219"/>
      <c r="GM459" s="219"/>
      <c r="GN459" s="219"/>
      <c r="GO459" s="219"/>
      <c r="GP459" s="219"/>
      <c r="GQ459" s="219"/>
      <c r="GR459" s="219"/>
      <c r="GS459" s="219"/>
      <c r="GT459" s="219"/>
      <c r="GU459" s="219"/>
      <c r="GV459" s="219"/>
      <c r="GW459" s="219"/>
      <c r="GX459" s="219"/>
      <c r="GY459" s="219"/>
      <c r="GZ459" s="219"/>
      <c r="HA459" s="219"/>
      <c r="HB459" s="219"/>
      <c r="HC459" s="219"/>
      <c r="HD459" s="219"/>
      <c r="HE459" s="219"/>
      <c r="HF459" s="219"/>
      <c r="HG459" s="219"/>
      <c r="HH459" s="219"/>
      <c r="HI459" s="219"/>
      <c r="HJ459" s="219"/>
      <c r="HK459" s="219"/>
      <c r="HL459" s="219"/>
    </row>
    <row r="460" spans="1:220" s="251" customFormat="1">
      <c r="A460" s="219"/>
      <c r="B460" s="219"/>
      <c r="C460" s="219"/>
      <c r="D460" s="219"/>
      <c r="E460" s="219"/>
      <c r="F460" s="219"/>
      <c r="G460" s="261"/>
      <c r="H460" s="262"/>
      <c r="I460" s="262"/>
      <c r="J460" s="216"/>
      <c r="K460" s="219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19"/>
      <c r="BN460" s="219"/>
      <c r="BO460" s="219"/>
      <c r="BP460" s="219"/>
      <c r="BQ460" s="219"/>
      <c r="BR460" s="219"/>
      <c r="BS460" s="219"/>
      <c r="BT460" s="219"/>
      <c r="BU460" s="219"/>
      <c r="BV460" s="219"/>
      <c r="BW460" s="219"/>
      <c r="BX460" s="219"/>
      <c r="BY460" s="219"/>
      <c r="BZ460" s="219"/>
      <c r="CA460" s="219"/>
      <c r="CB460" s="219"/>
      <c r="CC460" s="219"/>
      <c r="CD460" s="219"/>
      <c r="CE460" s="219"/>
      <c r="CF460" s="219"/>
      <c r="CG460" s="219"/>
      <c r="CH460" s="219"/>
      <c r="CI460" s="219"/>
      <c r="CJ460" s="219"/>
      <c r="CK460" s="219"/>
      <c r="CL460" s="219"/>
      <c r="CM460" s="219"/>
      <c r="CN460" s="219"/>
      <c r="CO460" s="219"/>
      <c r="CP460" s="219"/>
      <c r="CQ460" s="219"/>
      <c r="CR460" s="219"/>
      <c r="CS460" s="219"/>
      <c r="CT460" s="219"/>
      <c r="CU460" s="219"/>
      <c r="CV460" s="219"/>
      <c r="CW460" s="219"/>
      <c r="CX460" s="219"/>
      <c r="CY460" s="219"/>
      <c r="CZ460" s="219"/>
      <c r="DA460" s="219"/>
      <c r="DB460" s="219"/>
      <c r="DC460" s="219"/>
      <c r="DD460" s="219"/>
      <c r="DE460" s="219"/>
      <c r="DF460" s="219"/>
      <c r="DG460" s="219"/>
      <c r="DH460" s="219"/>
      <c r="DI460" s="219"/>
      <c r="DJ460" s="219"/>
      <c r="DK460" s="219"/>
      <c r="DL460" s="219"/>
      <c r="DM460" s="219"/>
      <c r="DN460" s="219"/>
      <c r="DO460" s="219"/>
      <c r="DP460" s="219"/>
      <c r="DQ460" s="219"/>
      <c r="DR460" s="219"/>
      <c r="DS460" s="219"/>
      <c r="DT460" s="219"/>
      <c r="DU460" s="219"/>
      <c r="DV460" s="219"/>
      <c r="DW460" s="219"/>
      <c r="DX460" s="219"/>
      <c r="DY460" s="219"/>
      <c r="DZ460" s="219"/>
      <c r="EA460" s="219"/>
      <c r="EB460" s="219"/>
      <c r="EC460" s="219"/>
      <c r="ED460" s="219"/>
      <c r="EE460" s="219"/>
      <c r="EF460" s="219"/>
      <c r="EG460" s="219"/>
      <c r="EH460" s="219"/>
      <c r="EI460" s="219"/>
      <c r="EJ460" s="219"/>
      <c r="EK460" s="219"/>
      <c r="EL460" s="219"/>
      <c r="EM460" s="219"/>
      <c r="EN460" s="219"/>
      <c r="EO460" s="219"/>
      <c r="EP460" s="219"/>
      <c r="EQ460" s="219"/>
      <c r="ER460" s="219"/>
      <c r="ES460" s="219"/>
      <c r="ET460" s="219"/>
      <c r="EU460" s="219"/>
      <c r="EV460" s="219"/>
      <c r="EW460" s="219"/>
      <c r="EX460" s="219"/>
      <c r="EY460" s="219"/>
      <c r="EZ460" s="219"/>
      <c r="FA460" s="219"/>
      <c r="FB460" s="219"/>
      <c r="FC460" s="219"/>
      <c r="FD460" s="219"/>
      <c r="FE460" s="219"/>
      <c r="FF460" s="219"/>
      <c r="FG460" s="219"/>
      <c r="FH460" s="219"/>
      <c r="FI460" s="219"/>
      <c r="FJ460" s="219"/>
      <c r="FK460" s="219"/>
      <c r="FL460" s="219"/>
      <c r="FM460" s="219"/>
      <c r="FN460" s="219"/>
      <c r="FO460" s="219"/>
      <c r="FP460" s="219"/>
      <c r="FQ460" s="219"/>
      <c r="FR460" s="219"/>
      <c r="FS460" s="219"/>
      <c r="FT460" s="219"/>
      <c r="FU460" s="219"/>
      <c r="FV460" s="219"/>
      <c r="FW460" s="219"/>
      <c r="FX460" s="219"/>
      <c r="FY460" s="219"/>
      <c r="FZ460" s="219"/>
      <c r="GA460" s="219"/>
      <c r="GB460" s="219"/>
      <c r="GC460" s="219"/>
      <c r="GD460" s="219"/>
      <c r="GE460" s="219"/>
      <c r="GF460" s="219"/>
      <c r="GG460" s="219"/>
      <c r="GH460" s="219"/>
      <c r="GI460" s="219"/>
      <c r="GJ460" s="219"/>
      <c r="GK460" s="219"/>
      <c r="GL460" s="219"/>
      <c r="GM460" s="219"/>
      <c r="GN460" s="219"/>
      <c r="GO460" s="219"/>
      <c r="GP460" s="219"/>
      <c r="GQ460" s="219"/>
      <c r="GR460" s="219"/>
      <c r="GS460" s="219"/>
      <c r="GT460" s="219"/>
      <c r="GU460" s="219"/>
      <c r="GV460" s="219"/>
      <c r="GW460" s="219"/>
      <c r="GX460" s="219"/>
      <c r="GY460" s="219"/>
      <c r="GZ460" s="219"/>
      <c r="HA460" s="219"/>
      <c r="HB460" s="219"/>
      <c r="HC460" s="219"/>
      <c r="HD460" s="219"/>
      <c r="HE460" s="219"/>
      <c r="HF460" s="219"/>
      <c r="HG460" s="219"/>
      <c r="HH460" s="219"/>
      <c r="HI460" s="219"/>
      <c r="HJ460" s="219"/>
      <c r="HK460" s="219"/>
      <c r="HL460" s="219"/>
    </row>
    <row r="461" spans="1:220" s="251" customFormat="1">
      <c r="A461" s="219"/>
      <c r="B461" s="219"/>
      <c r="C461" s="219"/>
      <c r="D461" s="219"/>
      <c r="E461" s="219"/>
      <c r="F461" s="219"/>
      <c r="G461" s="261"/>
      <c r="H461" s="262"/>
      <c r="I461" s="262"/>
      <c r="J461" s="216"/>
      <c r="K461" s="219"/>
      <c r="L461" s="219"/>
      <c r="M461" s="219"/>
      <c r="N461" s="219"/>
      <c r="O461" s="219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19"/>
      <c r="BN461" s="219"/>
      <c r="BO461" s="219"/>
      <c r="BP461" s="219"/>
      <c r="BQ461" s="219"/>
      <c r="BR461" s="219"/>
      <c r="BS461" s="219"/>
      <c r="BT461" s="219"/>
      <c r="BU461" s="219"/>
      <c r="BV461" s="219"/>
      <c r="BW461" s="219"/>
      <c r="BX461" s="219"/>
      <c r="BY461" s="219"/>
      <c r="BZ461" s="219"/>
      <c r="CA461" s="219"/>
      <c r="CB461" s="219"/>
      <c r="CC461" s="219"/>
      <c r="CD461" s="219"/>
      <c r="CE461" s="219"/>
      <c r="CF461" s="219"/>
      <c r="CG461" s="219"/>
      <c r="CH461" s="219"/>
      <c r="CI461" s="219"/>
      <c r="CJ461" s="219"/>
      <c r="CK461" s="219"/>
      <c r="CL461" s="219"/>
      <c r="CM461" s="219"/>
      <c r="CN461" s="219"/>
      <c r="CO461" s="219"/>
      <c r="CP461" s="219"/>
      <c r="CQ461" s="219"/>
      <c r="CR461" s="219"/>
      <c r="CS461" s="219"/>
      <c r="CT461" s="219"/>
      <c r="CU461" s="219"/>
      <c r="CV461" s="219"/>
      <c r="CW461" s="219"/>
      <c r="CX461" s="219"/>
      <c r="CY461" s="219"/>
      <c r="CZ461" s="219"/>
      <c r="DA461" s="219"/>
      <c r="DB461" s="219"/>
      <c r="DC461" s="219"/>
      <c r="DD461" s="219"/>
      <c r="DE461" s="219"/>
      <c r="DF461" s="219"/>
      <c r="DG461" s="219"/>
      <c r="DH461" s="219"/>
      <c r="DI461" s="219"/>
      <c r="DJ461" s="219"/>
      <c r="DK461" s="219"/>
      <c r="DL461" s="219"/>
      <c r="DM461" s="219"/>
      <c r="DN461" s="219"/>
      <c r="DO461" s="219"/>
      <c r="DP461" s="219"/>
      <c r="DQ461" s="219"/>
      <c r="DR461" s="219"/>
      <c r="DS461" s="219"/>
      <c r="DT461" s="219"/>
      <c r="DU461" s="219"/>
      <c r="DV461" s="219"/>
      <c r="DW461" s="219"/>
      <c r="DX461" s="219"/>
      <c r="DY461" s="219"/>
      <c r="DZ461" s="219"/>
      <c r="EA461" s="219"/>
      <c r="EB461" s="219"/>
      <c r="EC461" s="219"/>
      <c r="ED461" s="219"/>
      <c r="EE461" s="219"/>
      <c r="EF461" s="219"/>
      <c r="EG461" s="219"/>
      <c r="EH461" s="219"/>
      <c r="EI461" s="219"/>
      <c r="EJ461" s="219"/>
      <c r="EK461" s="219"/>
      <c r="EL461" s="219"/>
      <c r="EM461" s="219"/>
      <c r="EN461" s="219"/>
      <c r="EO461" s="219"/>
      <c r="EP461" s="219"/>
      <c r="EQ461" s="219"/>
      <c r="ER461" s="219"/>
      <c r="ES461" s="219"/>
      <c r="ET461" s="219"/>
      <c r="EU461" s="219"/>
      <c r="EV461" s="219"/>
      <c r="EW461" s="219"/>
      <c r="EX461" s="219"/>
      <c r="EY461" s="219"/>
      <c r="EZ461" s="219"/>
      <c r="FA461" s="219"/>
      <c r="FB461" s="219"/>
      <c r="FC461" s="219"/>
      <c r="FD461" s="219"/>
      <c r="FE461" s="219"/>
      <c r="FF461" s="219"/>
      <c r="FG461" s="219"/>
      <c r="FH461" s="219"/>
      <c r="FI461" s="219"/>
      <c r="FJ461" s="219"/>
      <c r="FK461" s="219"/>
      <c r="FL461" s="219"/>
      <c r="FM461" s="219"/>
      <c r="FN461" s="219"/>
      <c r="FO461" s="219"/>
      <c r="FP461" s="219"/>
      <c r="FQ461" s="219"/>
      <c r="FR461" s="219"/>
      <c r="FS461" s="219"/>
      <c r="FT461" s="219"/>
      <c r="FU461" s="219"/>
      <c r="FV461" s="219"/>
      <c r="FW461" s="219"/>
      <c r="FX461" s="219"/>
      <c r="FY461" s="219"/>
      <c r="FZ461" s="219"/>
      <c r="GA461" s="219"/>
      <c r="GB461" s="219"/>
      <c r="GC461" s="219"/>
      <c r="GD461" s="219"/>
      <c r="GE461" s="219"/>
      <c r="GF461" s="219"/>
      <c r="GG461" s="219"/>
      <c r="GH461" s="219"/>
      <c r="GI461" s="219"/>
      <c r="GJ461" s="219"/>
      <c r="GK461" s="219"/>
      <c r="GL461" s="219"/>
      <c r="GM461" s="219"/>
      <c r="GN461" s="219"/>
      <c r="GO461" s="219"/>
      <c r="GP461" s="219"/>
      <c r="GQ461" s="219"/>
      <c r="GR461" s="219"/>
      <c r="GS461" s="219"/>
      <c r="GT461" s="219"/>
      <c r="GU461" s="219"/>
      <c r="GV461" s="219"/>
      <c r="GW461" s="219"/>
      <c r="GX461" s="219"/>
      <c r="GY461" s="219"/>
      <c r="GZ461" s="219"/>
      <c r="HA461" s="219"/>
      <c r="HB461" s="219"/>
      <c r="HC461" s="219"/>
      <c r="HD461" s="219"/>
      <c r="HE461" s="219"/>
      <c r="HF461" s="219"/>
      <c r="HG461" s="219"/>
      <c r="HH461" s="219"/>
      <c r="HI461" s="219"/>
      <c r="HJ461" s="219"/>
      <c r="HK461" s="219"/>
      <c r="HL461" s="219"/>
    </row>
    <row r="462" spans="1:220" s="251" customFormat="1">
      <c r="A462" s="219"/>
      <c r="B462" s="219"/>
      <c r="C462" s="219"/>
      <c r="D462" s="219"/>
      <c r="E462" s="219"/>
      <c r="F462" s="219"/>
      <c r="G462" s="261"/>
      <c r="H462" s="262"/>
      <c r="I462" s="262"/>
      <c r="J462" s="216"/>
      <c r="K462" s="219"/>
      <c r="L462" s="219"/>
      <c r="M462" s="219"/>
      <c r="N462" s="219"/>
      <c r="O462" s="219"/>
      <c r="P462" s="219"/>
      <c r="Q462" s="219"/>
      <c r="R462" s="219"/>
      <c r="S462" s="219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19"/>
      <c r="BN462" s="219"/>
      <c r="BO462" s="219"/>
      <c r="BP462" s="219"/>
      <c r="BQ462" s="219"/>
      <c r="BR462" s="219"/>
      <c r="BS462" s="219"/>
      <c r="BT462" s="219"/>
      <c r="BU462" s="219"/>
      <c r="BV462" s="219"/>
      <c r="BW462" s="219"/>
      <c r="BX462" s="219"/>
      <c r="BY462" s="219"/>
      <c r="BZ462" s="219"/>
      <c r="CA462" s="219"/>
      <c r="CB462" s="219"/>
      <c r="CC462" s="219"/>
      <c r="CD462" s="219"/>
      <c r="CE462" s="219"/>
      <c r="CF462" s="219"/>
      <c r="CG462" s="219"/>
      <c r="CH462" s="219"/>
      <c r="CI462" s="219"/>
      <c r="CJ462" s="219"/>
      <c r="CK462" s="219"/>
      <c r="CL462" s="219"/>
      <c r="CM462" s="219"/>
      <c r="CN462" s="219"/>
      <c r="CO462" s="219"/>
      <c r="CP462" s="219"/>
      <c r="CQ462" s="219"/>
      <c r="CR462" s="219"/>
      <c r="CS462" s="219"/>
      <c r="CT462" s="219"/>
      <c r="CU462" s="219"/>
      <c r="CV462" s="219"/>
      <c r="CW462" s="219"/>
      <c r="CX462" s="219"/>
      <c r="CY462" s="219"/>
      <c r="CZ462" s="219"/>
      <c r="DA462" s="219"/>
      <c r="DB462" s="219"/>
      <c r="DC462" s="219"/>
      <c r="DD462" s="219"/>
      <c r="DE462" s="219"/>
      <c r="DF462" s="219"/>
      <c r="DG462" s="219"/>
      <c r="DH462" s="219"/>
      <c r="DI462" s="219"/>
      <c r="DJ462" s="219"/>
      <c r="DK462" s="219"/>
      <c r="DL462" s="219"/>
      <c r="DM462" s="219"/>
      <c r="DN462" s="219"/>
      <c r="DO462" s="219"/>
      <c r="DP462" s="219"/>
      <c r="DQ462" s="219"/>
      <c r="DR462" s="219"/>
      <c r="DS462" s="219"/>
      <c r="DT462" s="219"/>
      <c r="DU462" s="219"/>
      <c r="DV462" s="219"/>
      <c r="DW462" s="219"/>
      <c r="DX462" s="219"/>
      <c r="DY462" s="219"/>
      <c r="DZ462" s="219"/>
      <c r="EA462" s="219"/>
      <c r="EB462" s="219"/>
      <c r="EC462" s="219"/>
      <c r="ED462" s="219"/>
      <c r="EE462" s="219"/>
      <c r="EF462" s="219"/>
      <c r="EG462" s="219"/>
      <c r="EH462" s="219"/>
      <c r="EI462" s="219"/>
      <c r="EJ462" s="219"/>
      <c r="EK462" s="219"/>
      <c r="EL462" s="219"/>
      <c r="EM462" s="219"/>
      <c r="EN462" s="219"/>
      <c r="EO462" s="219"/>
      <c r="EP462" s="219"/>
      <c r="EQ462" s="219"/>
      <c r="ER462" s="219"/>
      <c r="ES462" s="219"/>
      <c r="ET462" s="219"/>
      <c r="EU462" s="219"/>
      <c r="EV462" s="219"/>
      <c r="EW462" s="219"/>
      <c r="EX462" s="219"/>
      <c r="EY462" s="219"/>
      <c r="EZ462" s="219"/>
      <c r="FA462" s="219"/>
      <c r="FB462" s="219"/>
      <c r="FC462" s="219"/>
      <c r="FD462" s="219"/>
      <c r="FE462" s="219"/>
      <c r="FF462" s="219"/>
      <c r="FG462" s="219"/>
      <c r="FH462" s="219"/>
      <c r="FI462" s="219"/>
      <c r="FJ462" s="219"/>
      <c r="FK462" s="219"/>
      <c r="FL462" s="219"/>
      <c r="FM462" s="219"/>
      <c r="FN462" s="219"/>
      <c r="FO462" s="219"/>
      <c r="FP462" s="219"/>
      <c r="FQ462" s="219"/>
      <c r="FR462" s="219"/>
      <c r="FS462" s="219"/>
      <c r="FT462" s="219"/>
      <c r="FU462" s="219"/>
      <c r="FV462" s="219"/>
      <c r="FW462" s="219"/>
      <c r="FX462" s="219"/>
      <c r="FY462" s="219"/>
      <c r="FZ462" s="219"/>
      <c r="GA462" s="219"/>
      <c r="GB462" s="219"/>
      <c r="GC462" s="219"/>
      <c r="GD462" s="219"/>
      <c r="GE462" s="219"/>
      <c r="GF462" s="219"/>
      <c r="GG462" s="219"/>
      <c r="GH462" s="219"/>
      <c r="GI462" s="219"/>
      <c r="GJ462" s="219"/>
      <c r="GK462" s="219"/>
      <c r="GL462" s="219"/>
      <c r="GM462" s="219"/>
      <c r="GN462" s="219"/>
      <c r="GO462" s="219"/>
      <c r="GP462" s="219"/>
      <c r="GQ462" s="219"/>
      <c r="GR462" s="219"/>
      <c r="GS462" s="219"/>
      <c r="GT462" s="219"/>
      <c r="GU462" s="219"/>
      <c r="GV462" s="219"/>
      <c r="GW462" s="219"/>
      <c r="GX462" s="219"/>
      <c r="GY462" s="219"/>
      <c r="GZ462" s="219"/>
      <c r="HA462" s="219"/>
      <c r="HB462" s="219"/>
      <c r="HC462" s="219"/>
      <c r="HD462" s="219"/>
      <c r="HE462" s="219"/>
      <c r="HF462" s="219"/>
      <c r="HG462" s="219"/>
      <c r="HH462" s="219"/>
      <c r="HI462" s="219"/>
      <c r="HJ462" s="219"/>
      <c r="HK462" s="219"/>
      <c r="HL462" s="219"/>
    </row>
    <row r="463" spans="1:220" s="251" customFormat="1">
      <c r="A463" s="219"/>
      <c r="B463" s="219"/>
      <c r="C463" s="219"/>
      <c r="D463" s="219"/>
      <c r="E463" s="219"/>
      <c r="F463" s="219"/>
      <c r="G463" s="261"/>
      <c r="H463" s="262"/>
      <c r="I463" s="262"/>
      <c r="J463" s="216"/>
      <c r="K463" s="219"/>
      <c r="L463" s="219"/>
      <c r="M463" s="219"/>
      <c r="N463" s="219"/>
      <c r="O463" s="219"/>
      <c r="P463" s="219"/>
      <c r="Q463" s="219"/>
      <c r="R463" s="219"/>
      <c r="S463" s="219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19"/>
      <c r="BN463" s="219"/>
      <c r="BO463" s="219"/>
      <c r="BP463" s="219"/>
      <c r="BQ463" s="219"/>
      <c r="BR463" s="219"/>
      <c r="BS463" s="219"/>
      <c r="BT463" s="219"/>
      <c r="BU463" s="219"/>
      <c r="BV463" s="219"/>
      <c r="BW463" s="219"/>
      <c r="BX463" s="219"/>
      <c r="BY463" s="219"/>
      <c r="BZ463" s="219"/>
      <c r="CA463" s="219"/>
      <c r="CB463" s="219"/>
      <c r="CC463" s="219"/>
      <c r="CD463" s="219"/>
      <c r="CE463" s="219"/>
      <c r="CF463" s="219"/>
      <c r="CG463" s="219"/>
      <c r="CH463" s="219"/>
      <c r="CI463" s="219"/>
      <c r="CJ463" s="219"/>
      <c r="CK463" s="219"/>
      <c r="CL463" s="219"/>
      <c r="CM463" s="219"/>
      <c r="CN463" s="219"/>
      <c r="CO463" s="219"/>
      <c r="CP463" s="219"/>
      <c r="CQ463" s="219"/>
      <c r="CR463" s="219"/>
      <c r="CS463" s="219"/>
      <c r="CT463" s="219"/>
      <c r="CU463" s="219"/>
      <c r="CV463" s="219"/>
      <c r="CW463" s="219"/>
      <c r="CX463" s="219"/>
      <c r="CY463" s="219"/>
      <c r="CZ463" s="219"/>
      <c r="DA463" s="219"/>
      <c r="DB463" s="219"/>
      <c r="DC463" s="219"/>
      <c r="DD463" s="219"/>
      <c r="DE463" s="219"/>
      <c r="DF463" s="219"/>
      <c r="DG463" s="219"/>
      <c r="DH463" s="219"/>
      <c r="DI463" s="219"/>
      <c r="DJ463" s="219"/>
      <c r="DK463" s="219"/>
      <c r="DL463" s="219"/>
      <c r="DM463" s="219"/>
      <c r="DN463" s="219"/>
      <c r="DO463" s="219"/>
      <c r="DP463" s="219"/>
      <c r="DQ463" s="219"/>
      <c r="DR463" s="219"/>
      <c r="DS463" s="219"/>
      <c r="DT463" s="219"/>
      <c r="DU463" s="219"/>
      <c r="DV463" s="219"/>
      <c r="DW463" s="219"/>
      <c r="DX463" s="219"/>
      <c r="DY463" s="219"/>
      <c r="DZ463" s="219"/>
      <c r="EA463" s="219"/>
      <c r="EB463" s="219"/>
      <c r="EC463" s="219"/>
      <c r="ED463" s="219"/>
      <c r="EE463" s="219"/>
      <c r="EF463" s="219"/>
      <c r="EG463" s="219"/>
      <c r="EH463" s="219"/>
      <c r="EI463" s="219"/>
      <c r="EJ463" s="219"/>
      <c r="EK463" s="219"/>
      <c r="EL463" s="219"/>
      <c r="EM463" s="219"/>
      <c r="EN463" s="219"/>
      <c r="EO463" s="219"/>
      <c r="EP463" s="219"/>
      <c r="EQ463" s="219"/>
      <c r="ER463" s="219"/>
      <c r="ES463" s="219"/>
      <c r="ET463" s="219"/>
      <c r="EU463" s="219"/>
      <c r="EV463" s="219"/>
      <c r="EW463" s="219"/>
      <c r="EX463" s="219"/>
      <c r="EY463" s="219"/>
      <c r="EZ463" s="219"/>
      <c r="FA463" s="219"/>
      <c r="FB463" s="219"/>
      <c r="FC463" s="219"/>
      <c r="FD463" s="219"/>
      <c r="FE463" s="219"/>
      <c r="FF463" s="219"/>
      <c r="FG463" s="219"/>
      <c r="FH463" s="219"/>
      <c r="FI463" s="219"/>
      <c r="FJ463" s="219"/>
      <c r="FK463" s="219"/>
      <c r="FL463" s="219"/>
      <c r="FM463" s="219"/>
      <c r="FN463" s="219"/>
      <c r="FO463" s="219"/>
      <c r="FP463" s="219"/>
      <c r="FQ463" s="219"/>
      <c r="FR463" s="219"/>
      <c r="FS463" s="219"/>
      <c r="FT463" s="219"/>
      <c r="FU463" s="219"/>
      <c r="FV463" s="219"/>
      <c r="FW463" s="219"/>
      <c r="FX463" s="219"/>
      <c r="FY463" s="219"/>
      <c r="FZ463" s="219"/>
      <c r="GA463" s="219"/>
      <c r="GB463" s="219"/>
      <c r="GC463" s="219"/>
      <c r="GD463" s="219"/>
      <c r="GE463" s="219"/>
      <c r="GF463" s="219"/>
      <c r="GG463" s="219"/>
      <c r="GH463" s="219"/>
      <c r="GI463" s="219"/>
      <c r="GJ463" s="219"/>
      <c r="GK463" s="219"/>
      <c r="GL463" s="219"/>
      <c r="GM463" s="219"/>
      <c r="GN463" s="219"/>
      <c r="GO463" s="219"/>
      <c r="GP463" s="219"/>
      <c r="GQ463" s="219"/>
      <c r="GR463" s="219"/>
      <c r="GS463" s="219"/>
      <c r="GT463" s="219"/>
      <c r="GU463" s="219"/>
      <c r="GV463" s="219"/>
      <c r="GW463" s="219"/>
      <c r="GX463" s="219"/>
      <c r="GY463" s="219"/>
      <c r="GZ463" s="219"/>
      <c r="HA463" s="219"/>
      <c r="HB463" s="219"/>
      <c r="HC463" s="219"/>
      <c r="HD463" s="219"/>
      <c r="HE463" s="219"/>
      <c r="HF463" s="219"/>
      <c r="HG463" s="219"/>
      <c r="HH463" s="219"/>
      <c r="HI463" s="219"/>
      <c r="HJ463" s="219"/>
      <c r="HK463" s="219"/>
      <c r="HL463" s="219"/>
    </row>
    <row r="464" spans="1:220" s="251" customFormat="1">
      <c r="A464" s="219"/>
      <c r="B464" s="219"/>
      <c r="C464" s="219"/>
      <c r="D464" s="219"/>
      <c r="E464" s="219"/>
      <c r="F464" s="219"/>
      <c r="G464" s="261"/>
      <c r="H464" s="262"/>
      <c r="I464" s="262"/>
      <c r="J464" s="216"/>
      <c r="K464" s="219"/>
      <c r="L464" s="219"/>
      <c r="M464" s="219"/>
      <c r="N464" s="219"/>
      <c r="O464" s="219"/>
      <c r="P464" s="219"/>
      <c r="Q464" s="219"/>
      <c r="R464" s="219"/>
      <c r="S464" s="219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19"/>
      <c r="BN464" s="219"/>
      <c r="BO464" s="219"/>
      <c r="BP464" s="219"/>
      <c r="BQ464" s="219"/>
      <c r="BR464" s="219"/>
      <c r="BS464" s="219"/>
      <c r="BT464" s="219"/>
      <c r="BU464" s="219"/>
      <c r="BV464" s="219"/>
      <c r="BW464" s="219"/>
      <c r="BX464" s="219"/>
      <c r="BY464" s="219"/>
      <c r="BZ464" s="219"/>
      <c r="CA464" s="219"/>
      <c r="CB464" s="219"/>
      <c r="CC464" s="219"/>
      <c r="CD464" s="219"/>
      <c r="CE464" s="219"/>
      <c r="CF464" s="219"/>
      <c r="CG464" s="219"/>
      <c r="CH464" s="219"/>
      <c r="CI464" s="219"/>
      <c r="CJ464" s="219"/>
      <c r="CK464" s="219"/>
      <c r="CL464" s="219"/>
      <c r="CM464" s="219"/>
      <c r="CN464" s="219"/>
      <c r="CO464" s="219"/>
      <c r="CP464" s="219"/>
      <c r="CQ464" s="219"/>
      <c r="CR464" s="219"/>
      <c r="CS464" s="219"/>
      <c r="CT464" s="219"/>
      <c r="CU464" s="219"/>
      <c r="CV464" s="219"/>
      <c r="CW464" s="219"/>
      <c r="CX464" s="219"/>
      <c r="CY464" s="219"/>
      <c r="CZ464" s="219"/>
      <c r="DA464" s="219"/>
      <c r="DB464" s="219"/>
      <c r="DC464" s="219"/>
      <c r="DD464" s="219"/>
      <c r="DE464" s="219"/>
      <c r="DF464" s="219"/>
      <c r="DG464" s="219"/>
      <c r="DH464" s="219"/>
      <c r="DI464" s="219"/>
      <c r="DJ464" s="219"/>
      <c r="DK464" s="219"/>
      <c r="DL464" s="219"/>
      <c r="DM464" s="219"/>
      <c r="DN464" s="219"/>
      <c r="DO464" s="219"/>
      <c r="DP464" s="219"/>
      <c r="DQ464" s="219"/>
      <c r="DR464" s="219"/>
      <c r="DS464" s="219"/>
      <c r="DT464" s="219"/>
      <c r="DU464" s="219"/>
      <c r="DV464" s="219"/>
      <c r="DW464" s="219"/>
      <c r="DX464" s="219"/>
      <c r="DY464" s="219"/>
      <c r="DZ464" s="219"/>
      <c r="EA464" s="219"/>
      <c r="EB464" s="219"/>
      <c r="EC464" s="219"/>
      <c r="ED464" s="219"/>
      <c r="EE464" s="219"/>
      <c r="EF464" s="219"/>
      <c r="EG464" s="219"/>
      <c r="EH464" s="219"/>
      <c r="EI464" s="219"/>
      <c r="EJ464" s="219"/>
      <c r="EK464" s="219"/>
      <c r="EL464" s="219"/>
      <c r="EM464" s="219"/>
      <c r="EN464" s="219"/>
      <c r="EO464" s="219"/>
      <c r="EP464" s="219"/>
      <c r="EQ464" s="219"/>
      <c r="ER464" s="219"/>
      <c r="ES464" s="219"/>
      <c r="ET464" s="219"/>
      <c r="EU464" s="219"/>
      <c r="EV464" s="219"/>
      <c r="EW464" s="219"/>
      <c r="EX464" s="219"/>
      <c r="EY464" s="219"/>
      <c r="EZ464" s="219"/>
      <c r="FA464" s="219"/>
      <c r="FB464" s="219"/>
      <c r="FC464" s="219"/>
      <c r="FD464" s="219"/>
      <c r="FE464" s="219"/>
      <c r="FF464" s="219"/>
      <c r="FG464" s="219"/>
      <c r="FH464" s="219"/>
      <c r="FI464" s="219"/>
      <c r="FJ464" s="219"/>
      <c r="FK464" s="219"/>
      <c r="FL464" s="219"/>
      <c r="FM464" s="219"/>
      <c r="FN464" s="219"/>
      <c r="FO464" s="219"/>
      <c r="FP464" s="219"/>
      <c r="FQ464" s="219"/>
      <c r="FR464" s="219"/>
      <c r="FS464" s="219"/>
      <c r="FT464" s="219"/>
      <c r="FU464" s="219"/>
      <c r="FV464" s="219"/>
      <c r="FW464" s="219"/>
      <c r="FX464" s="219"/>
      <c r="FY464" s="219"/>
      <c r="FZ464" s="219"/>
      <c r="GA464" s="219"/>
      <c r="GB464" s="219"/>
      <c r="GC464" s="219"/>
      <c r="GD464" s="219"/>
      <c r="GE464" s="219"/>
      <c r="GF464" s="219"/>
      <c r="GG464" s="219"/>
      <c r="GH464" s="219"/>
      <c r="GI464" s="219"/>
      <c r="GJ464" s="219"/>
      <c r="GK464" s="219"/>
      <c r="GL464" s="219"/>
      <c r="GM464" s="219"/>
      <c r="GN464" s="219"/>
      <c r="GO464" s="219"/>
      <c r="GP464" s="219"/>
      <c r="GQ464" s="219"/>
      <c r="GR464" s="219"/>
      <c r="GS464" s="219"/>
      <c r="GT464" s="219"/>
      <c r="GU464" s="219"/>
      <c r="GV464" s="219"/>
      <c r="GW464" s="219"/>
      <c r="GX464" s="219"/>
      <c r="GY464" s="219"/>
      <c r="GZ464" s="219"/>
      <c r="HA464" s="219"/>
      <c r="HB464" s="219"/>
      <c r="HC464" s="219"/>
      <c r="HD464" s="219"/>
      <c r="HE464" s="219"/>
      <c r="HF464" s="219"/>
      <c r="HG464" s="219"/>
      <c r="HH464" s="219"/>
      <c r="HI464" s="219"/>
      <c r="HJ464" s="219"/>
      <c r="HK464" s="219"/>
      <c r="HL464" s="219"/>
    </row>
    <row r="465" spans="1:220" s="251" customFormat="1">
      <c r="A465" s="219"/>
      <c r="B465" s="219"/>
      <c r="C465" s="219"/>
      <c r="D465" s="219"/>
      <c r="E465" s="219"/>
      <c r="F465" s="219"/>
      <c r="G465" s="261"/>
      <c r="H465" s="262"/>
      <c r="I465" s="262"/>
      <c r="J465" s="216"/>
      <c r="K465" s="219"/>
      <c r="L465" s="219"/>
      <c r="M465" s="219"/>
      <c r="N465" s="219"/>
      <c r="O465" s="219"/>
      <c r="P465" s="219"/>
      <c r="Q465" s="219"/>
      <c r="R465" s="219"/>
      <c r="S465" s="219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19"/>
      <c r="BN465" s="219"/>
      <c r="BO465" s="219"/>
      <c r="BP465" s="219"/>
      <c r="BQ465" s="219"/>
      <c r="BR465" s="219"/>
      <c r="BS465" s="219"/>
      <c r="BT465" s="219"/>
      <c r="BU465" s="219"/>
      <c r="BV465" s="219"/>
      <c r="BW465" s="219"/>
      <c r="BX465" s="219"/>
      <c r="BY465" s="219"/>
      <c r="BZ465" s="219"/>
      <c r="CA465" s="219"/>
      <c r="CB465" s="219"/>
      <c r="CC465" s="219"/>
      <c r="CD465" s="219"/>
      <c r="CE465" s="219"/>
      <c r="CF465" s="219"/>
      <c r="CG465" s="219"/>
      <c r="CH465" s="219"/>
      <c r="CI465" s="219"/>
      <c r="CJ465" s="219"/>
      <c r="CK465" s="219"/>
      <c r="CL465" s="219"/>
      <c r="CM465" s="219"/>
      <c r="CN465" s="219"/>
      <c r="CO465" s="219"/>
      <c r="CP465" s="219"/>
      <c r="CQ465" s="219"/>
      <c r="CR465" s="219"/>
      <c r="CS465" s="219"/>
      <c r="CT465" s="219"/>
      <c r="CU465" s="219"/>
      <c r="CV465" s="219"/>
      <c r="CW465" s="219"/>
      <c r="CX465" s="219"/>
      <c r="CY465" s="219"/>
      <c r="CZ465" s="219"/>
      <c r="DA465" s="219"/>
      <c r="DB465" s="219"/>
      <c r="DC465" s="219"/>
      <c r="DD465" s="219"/>
      <c r="DE465" s="219"/>
      <c r="DF465" s="219"/>
      <c r="DG465" s="219"/>
      <c r="DH465" s="219"/>
      <c r="DI465" s="219"/>
      <c r="DJ465" s="219"/>
      <c r="DK465" s="219"/>
      <c r="DL465" s="219"/>
      <c r="DM465" s="219"/>
      <c r="DN465" s="219"/>
      <c r="DO465" s="219"/>
      <c r="DP465" s="219"/>
      <c r="DQ465" s="219"/>
      <c r="DR465" s="219"/>
      <c r="DS465" s="219"/>
      <c r="DT465" s="219"/>
      <c r="DU465" s="219"/>
      <c r="DV465" s="219"/>
      <c r="DW465" s="219"/>
      <c r="DX465" s="219"/>
      <c r="DY465" s="219"/>
      <c r="DZ465" s="219"/>
      <c r="EA465" s="219"/>
      <c r="EB465" s="219"/>
      <c r="EC465" s="219"/>
      <c r="ED465" s="219"/>
      <c r="EE465" s="219"/>
      <c r="EF465" s="219"/>
      <c r="EG465" s="219"/>
      <c r="EH465" s="219"/>
      <c r="EI465" s="219"/>
      <c r="EJ465" s="219"/>
      <c r="EK465" s="219"/>
      <c r="EL465" s="219"/>
      <c r="EM465" s="219"/>
      <c r="EN465" s="219"/>
      <c r="EO465" s="219"/>
      <c r="EP465" s="219"/>
      <c r="EQ465" s="219"/>
      <c r="ER465" s="219"/>
      <c r="ES465" s="219"/>
      <c r="ET465" s="219"/>
      <c r="EU465" s="219"/>
      <c r="EV465" s="219"/>
      <c r="EW465" s="219"/>
      <c r="EX465" s="219"/>
      <c r="EY465" s="219"/>
      <c r="EZ465" s="219"/>
      <c r="FA465" s="219"/>
      <c r="FB465" s="219"/>
      <c r="FC465" s="219"/>
      <c r="FD465" s="219"/>
      <c r="FE465" s="219"/>
      <c r="FF465" s="219"/>
      <c r="FG465" s="219"/>
      <c r="FH465" s="219"/>
      <c r="FI465" s="219"/>
      <c r="FJ465" s="219"/>
      <c r="FK465" s="219"/>
      <c r="FL465" s="219"/>
      <c r="FM465" s="219"/>
      <c r="FN465" s="219"/>
      <c r="FO465" s="219"/>
      <c r="FP465" s="219"/>
      <c r="FQ465" s="219"/>
      <c r="FR465" s="219"/>
      <c r="FS465" s="219"/>
      <c r="FT465" s="219"/>
      <c r="FU465" s="219"/>
      <c r="FV465" s="219"/>
      <c r="FW465" s="219"/>
      <c r="FX465" s="219"/>
      <c r="FY465" s="219"/>
      <c r="FZ465" s="219"/>
      <c r="GA465" s="219"/>
      <c r="GB465" s="219"/>
      <c r="GC465" s="219"/>
      <c r="GD465" s="219"/>
      <c r="GE465" s="219"/>
      <c r="GF465" s="219"/>
      <c r="GG465" s="219"/>
      <c r="GH465" s="219"/>
      <c r="GI465" s="219"/>
      <c r="GJ465" s="219"/>
      <c r="GK465" s="219"/>
      <c r="GL465" s="219"/>
      <c r="GM465" s="219"/>
      <c r="GN465" s="219"/>
      <c r="GO465" s="219"/>
      <c r="GP465" s="219"/>
      <c r="GQ465" s="219"/>
      <c r="GR465" s="219"/>
      <c r="GS465" s="219"/>
      <c r="GT465" s="219"/>
      <c r="GU465" s="219"/>
      <c r="GV465" s="219"/>
      <c r="GW465" s="219"/>
      <c r="GX465" s="219"/>
      <c r="GY465" s="219"/>
      <c r="GZ465" s="219"/>
      <c r="HA465" s="219"/>
      <c r="HB465" s="219"/>
      <c r="HC465" s="219"/>
      <c r="HD465" s="219"/>
      <c r="HE465" s="219"/>
      <c r="HF465" s="219"/>
      <c r="HG465" s="219"/>
      <c r="HH465" s="219"/>
      <c r="HI465" s="219"/>
      <c r="HJ465" s="219"/>
      <c r="HK465" s="219"/>
      <c r="HL465" s="219"/>
    </row>
    <row r="466" spans="1:220" s="251" customFormat="1">
      <c r="A466" s="219"/>
      <c r="B466" s="219"/>
      <c r="C466" s="219"/>
      <c r="D466" s="219"/>
      <c r="E466" s="219"/>
      <c r="F466" s="219"/>
      <c r="G466" s="261"/>
      <c r="H466" s="262"/>
      <c r="I466" s="262"/>
      <c r="J466" s="216"/>
      <c r="K466" s="219"/>
      <c r="L466" s="219"/>
      <c r="M466" s="219"/>
      <c r="N466" s="219"/>
      <c r="O466" s="219"/>
      <c r="P466" s="219"/>
      <c r="Q466" s="219"/>
      <c r="R466" s="219"/>
      <c r="S466" s="219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19"/>
      <c r="BN466" s="219"/>
      <c r="BO466" s="219"/>
      <c r="BP466" s="219"/>
      <c r="BQ466" s="219"/>
      <c r="BR466" s="219"/>
      <c r="BS466" s="219"/>
      <c r="BT466" s="219"/>
      <c r="BU466" s="219"/>
      <c r="BV466" s="219"/>
      <c r="BW466" s="219"/>
      <c r="BX466" s="219"/>
      <c r="BY466" s="219"/>
      <c r="BZ466" s="219"/>
      <c r="CA466" s="219"/>
      <c r="CB466" s="219"/>
      <c r="CC466" s="219"/>
      <c r="CD466" s="219"/>
      <c r="CE466" s="219"/>
      <c r="CF466" s="219"/>
      <c r="CG466" s="219"/>
      <c r="CH466" s="219"/>
      <c r="CI466" s="219"/>
      <c r="CJ466" s="219"/>
      <c r="CK466" s="219"/>
      <c r="CL466" s="219"/>
      <c r="CM466" s="219"/>
      <c r="CN466" s="219"/>
      <c r="CO466" s="219"/>
      <c r="CP466" s="219"/>
      <c r="CQ466" s="219"/>
      <c r="CR466" s="219"/>
      <c r="CS466" s="219"/>
      <c r="CT466" s="219"/>
      <c r="CU466" s="219"/>
      <c r="CV466" s="219"/>
      <c r="CW466" s="219"/>
      <c r="CX466" s="219"/>
      <c r="CY466" s="219"/>
      <c r="CZ466" s="219"/>
      <c r="DA466" s="219"/>
      <c r="DB466" s="219"/>
      <c r="DC466" s="219"/>
      <c r="DD466" s="219"/>
      <c r="DE466" s="219"/>
      <c r="DF466" s="219"/>
      <c r="DG466" s="219"/>
      <c r="DH466" s="219"/>
      <c r="DI466" s="219"/>
      <c r="DJ466" s="219"/>
      <c r="DK466" s="219"/>
      <c r="DL466" s="219"/>
      <c r="DM466" s="219"/>
      <c r="DN466" s="219"/>
      <c r="DO466" s="219"/>
      <c r="DP466" s="219"/>
      <c r="DQ466" s="219"/>
      <c r="DR466" s="219"/>
      <c r="DS466" s="219"/>
      <c r="DT466" s="219"/>
      <c r="DU466" s="219"/>
      <c r="DV466" s="219"/>
      <c r="DW466" s="219"/>
      <c r="DX466" s="219"/>
      <c r="DY466" s="219"/>
      <c r="DZ466" s="219"/>
      <c r="EA466" s="219"/>
      <c r="EB466" s="219"/>
      <c r="EC466" s="219"/>
      <c r="ED466" s="219"/>
      <c r="EE466" s="219"/>
      <c r="EF466" s="219"/>
      <c r="EG466" s="219"/>
      <c r="EH466" s="219"/>
      <c r="EI466" s="219"/>
      <c r="EJ466" s="219"/>
      <c r="EK466" s="219"/>
      <c r="EL466" s="219"/>
      <c r="EM466" s="219"/>
      <c r="EN466" s="219"/>
      <c r="EO466" s="219"/>
      <c r="EP466" s="219"/>
      <c r="EQ466" s="219"/>
      <c r="ER466" s="219"/>
      <c r="ES466" s="219"/>
      <c r="ET466" s="219"/>
      <c r="EU466" s="219"/>
      <c r="EV466" s="219"/>
      <c r="EW466" s="219"/>
      <c r="EX466" s="219"/>
      <c r="EY466" s="219"/>
      <c r="EZ466" s="219"/>
      <c r="FA466" s="219"/>
      <c r="FB466" s="219"/>
      <c r="FC466" s="219"/>
      <c r="FD466" s="219"/>
      <c r="FE466" s="219"/>
      <c r="FF466" s="219"/>
      <c r="FG466" s="219"/>
      <c r="FH466" s="219"/>
      <c r="FI466" s="219"/>
      <c r="FJ466" s="219"/>
      <c r="FK466" s="219"/>
      <c r="FL466" s="219"/>
      <c r="FM466" s="219"/>
      <c r="FN466" s="219"/>
      <c r="FO466" s="219"/>
      <c r="FP466" s="219"/>
      <c r="FQ466" s="219"/>
      <c r="FR466" s="219"/>
      <c r="FS466" s="219"/>
      <c r="FT466" s="219"/>
      <c r="FU466" s="219"/>
      <c r="FV466" s="219"/>
      <c r="FW466" s="219"/>
      <c r="FX466" s="219"/>
      <c r="FY466" s="219"/>
      <c r="FZ466" s="219"/>
      <c r="GA466" s="219"/>
      <c r="GB466" s="219"/>
      <c r="GC466" s="219"/>
      <c r="GD466" s="219"/>
      <c r="GE466" s="219"/>
      <c r="GF466" s="219"/>
      <c r="GG466" s="219"/>
      <c r="GH466" s="219"/>
      <c r="GI466" s="219"/>
      <c r="GJ466" s="219"/>
      <c r="GK466" s="219"/>
      <c r="GL466" s="219"/>
      <c r="GM466" s="219"/>
      <c r="GN466" s="219"/>
      <c r="GO466" s="219"/>
      <c r="GP466" s="219"/>
      <c r="GQ466" s="219"/>
      <c r="GR466" s="219"/>
      <c r="GS466" s="219"/>
      <c r="GT466" s="219"/>
      <c r="GU466" s="219"/>
      <c r="GV466" s="219"/>
      <c r="GW466" s="219"/>
      <c r="GX466" s="219"/>
      <c r="GY466" s="219"/>
      <c r="GZ466" s="219"/>
      <c r="HA466" s="219"/>
      <c r="HB466" s="219"/>
      <c r="HC466" s="219"/>
      <c r="HD466" s="219"/>
      <c r="HE466" s="219"/>
      <c r="HF466" s="219"/>
      <c r="HG466" s="219"/>
      <c r="HH466" s="219"/>
      <c r="HI466" s="219"/>
      <c r="HJ466" s="219"/>
      <c r="HK466" s="219"/>
      <c r="HL466" s="219"/>
    </row>
    <row r="467" spans="1:220" s="251" customFormat="1">
      <c r="A467" s="219"/>
      <c r="B467" s="219"/>
      <c r="C467" s="219"/>
      <c r="D467" s="219"/>
      <c r="E467" s="219"/>
      <c r="F467" s="219"/>
      <c r="G467" s="261"/>
      <c r="H467" s="262"/>
      <c r="I467" s="262"/>
      <c r="J467" s="216"/>
      <c r="K467" s="219"/>
      <c r="L467" s="219"/>
      <c r="M467" s="219"/>
      <c r="N467" s="219"/>
      <c r="O467" s="219"/>
      <c r="P467" s="219"/>
      <c r="Q467" s="219"/>
      <c r="R467" s="219"/>
      <c r="S467" s="219"/>
      <c r="T467" s="219"/>
      <c r="U467" s="219"/>
      <c r="V467" s="219"/>
      <c r="W467" s="219"/>
      <c r="X467" s="219"/>
      <c r="Y467" s="219"/>
      <c r="Z467" s="219"/>
      <c r="AA467" s="219"/>
      <c r="AB467" s="219"/>
      <c r="AC467" s="219"/>
      <c r="AD467" s="219"/>
      <c r="AE467" s="219"/>
      <c r="AF467" s="219"/>
      <c r="AG467" s="219"/>
      <c r="AH467" s="219"/>
      <c r="AI467" s="219"/>
      <c r="AJ467" s="219"/>
      <c r="AK467" s="219"/>
      <c r="AL467" s="219"/>
      <c r="AM467" s="219"/>
      <c r="AN467" s="219"/>
      <c r="AO467" s="219"/>
      <c r="AP467" s="219"/>
      <c r="AQ467" s="219"/>
      <c r="AR467" s="219"/>
      <c r="AS467" s="219"/>
      <c r="AT467" s="219"/>
      <c r="AU467" s="219"/>
      <c r="AV467" s="219"/>
      <c r="AW467" s="219"/>
      <c r="AX467" s="219"/>
      <c r="AY467" s="219"/>
      <c r="AZ467" s="219"/>
      <c r="BA467" s="219"/>
      <c r="BB467" s="219"/>
      <c r="BC467" s="219"/>
      <c r="BD467" s="219"/>
      <c r="BE467" s="219"/>
      <c r="BF467" s="219"/>
      <c r="BG467" s="219"/>
      <c r="BH467" s="219"/>
      <c r="BI467" s="219"/>
      <c r="BJ467" s="219"/>
      <c r="BK467" s="219"/>
      <c r="BL467" s="219"/>
      <c r="BM467" s="219"/>
      <c r="BN467" s="219"/>
      <c r="BO467" s="219"/>
      <c r="BP467" s="219"/>
      <c r="BQ467" s="219"/>
      <c r="BR467" s="219"/>
      <c r="BS467" s="219"/>
      <c r="BT467" s="219"/>
      <c r="BU467" s="219"/>
      <c r="BV467" s="219"/>
      <c r="BW467" s="219"/>
      <c r="BX467" s="219"/>
      <c r="BY467" s="219"/>
      <c r="BZ467" s="219"/>
      <c r="CA467" s="219"/>
      <c r="CB467" s="219"/>
      <c r="CC467" s="219"/>
      <c r="CD467" s="219"/>
      <c r="CE467" s="219"/>
      <c r="CF467" s="219"/>
      <c r="CG467" s="219"/>
      <c r="CH467" s="219"/>
      <c r="CI467" s="219"/>
      <c r="CJ467" s="219"/>
      <c r="CK467" s="219"/>
      <c r="CL467" s="219"/>
      <c r="CM467" s="219"/>
      <c r="CN467" s="219"/>
      <c r="CO467" s="219"/>
      <c r="CP467" s="219"/>
      <c r="CQ467" s="219"/>
      <c r="CR467" s="219"/>
      <c r="CS467" s="219"/>
      <c r="CT467" s="219"/>
      <c r="CU467" s="219"/>
      <c r="CV467" s="219"/>
      <c r="CW467" s="219"/>
      <c r="CX467" s="219"/>
      <c r="CY467" s="219"/>
      <c r="CZ467" s="219"/>
      <c r="DA467" s="219"/>
      <c r="DB467" s="219"/>
      <c r="DC467" s="219"/>
      <c r="DD467" s="219"/>
      <c r="DE467" s="219"/>
      <c r="DF467" s="219"/>
      <c r="DG467" s="219"/>
      <c r="DH467" s="219"/>
      <c r="DI467" s="219"/>
      <c r="DJ467" s="219"/>
      <c r="DK467" s="219"/>
      <c r="DL467" s="219"/>
      <c r="DM467" s="219"/>
      <c r="DN467" s="219"/>
      <c r="DO467" s="219"/>
      <c r="DP467" s="219"/>
      <c r="DQ467" s="219"/>
      <c r="DR467" s="219"/>
      <c r="DS467" s="219"/>
      <c r="DT467" s="219"/>
      <c r="DU467" s="219"/>
      <c r="DV467" s="219"/>
      <c r="DW467" s="219"/>
      <c r="DX467" s="219"/>
      <c r="DY467" s="219"/>
      <c r="DZ467" s="219"/>
      <c r="EA467" s="219"/>
      <c r="EB467" s="219"/>
      <c r="EC467" s="219"/>
      <c r="ED467" s="219"/>
      <c r="EE467" s="219"/>
      <c r="EF467" s="219"/>
      <c r="EG467" s="219"/>
      <c r="EH467" s="219"/>
      <c r="EI467" s="219"/>
      <c r="EJ467" s="219"/>
      <c r="EK467" s="219"/>
      <c r="EL467" s="219"/>
      <c r="EM467" s="219"/>
      <c r="EN467" s="219"/>
      <c r="EO467" s="219"/>
      <c r="EP467" s="219"/>
      <c r="EQ467" s="219"/>
      <c r="ER467" s="219"/>
      <c r="ES467" s="219"/>
      <c r="ET467" s="219"/>
      <c r="EU467" s="219"/>
      <c r="EV467" s="219"/>
      <c r="EW467" s="219"/>
      <c r="EX467" s="219"/>
      <c r="EY467" s="219"/>
      <c r="EZ467" s="219"/>
      <c r="FA467" s="219"/>
      <c r="FB467" s="219"/>
      <c r="FC467" s="219"/>
      <c r="FD467" s="219"/>
      <c r="FE467" s="219"/>
      <c r="FF467" s="219"/>
      <c r="FG467" s="219"/>
      <c r="FH467" s="219"/>
      <c r="FI467" s="219"/>
      <c r="FJ467" s="219"/>
      <c r="FK467" s="219"/>
      <c r="FL467" s="219"/>
      <c r="FM467" s="219"/>
      <c r="FN467" s="219"/>
      <c r="FO467" s="219"/>
      <c r="FP467" s="219"/>
      <c r="FQ467" s="219"/>
      <c r="FR467" s="219"/>
      <c r="FS467" s="219"/>
      <c r="FT467" s="219"/>
      <c r="FU467" s="219"/>
      <c r="FV467" s="219"/>
      <c r="FW467" s="219"/>
      <c r="FX467" s="219"/>
      <c r="FY467" s="219"/>
      <c r="FZ467" s="219"/>
      <c r="GA467" s="219"/>
      <c r="GB467" s="219"/>
      <c r="GC467" s="219"/>
      <c r="GD467" s="219"/>
      <c r="GE467" s="219"/>
      <c r="GF467" s="219"/>
      <c r="GG467" s="219"/>
      <c r="GH467" s="219"/>
      <c r="GI467" s="219"/>
      <c r="GJ467" s="219"/>
      <c r="GK467" s="219"/>
      <c r="GL467" s="219"/>
      <c r="GM467" s="219"/>
      <c r="GN467" s="219"/>
      <c r="GO467" s="219"/>
      <c r="GP467" s="219"/>
      <c r="GQ467" s="219"/>
      <c r="GR467" s="219"/>
      <c r="GS467" s="219"/>
      <c r="GT467" s="219"/>
      <c r="GU467" s="219"/>
      <c r="GV467" s="219"/>
      <c r="GW467" s="219"/>
      <c r="GX467" s="219"/>
      <c r="GY467" s="219"/>
      <c r="GZ467" s="219"/>
      <c r="HA467" s="219"/>
      <c r="HB467" s="219"/>
      <c r="HC467" s="219"/>
      <c r="HD467" s="219"/>
      <c r="HE467" s="219"/>
      <c r="HF467" s="219"/>
      <c r="HG467" s="219"/>
      <c r="HH467" s="219"/>
      <c r="HI467" s="219"/>
      <c r="HJ467" s="219"/>
      <c r="HK467" s="219"/>
      <c r="HL467" s="219"/>
    </row>
    <row r="468" spans="1:220" s="251" customFormat="1">
      <c r="A468" s="219"/>
      <c r="B468" s="219"/>
      <c r="C468" s="219"/>
      <c r="D468" s="219"/>
      <c r="E468" s="219"/>
      <c r="F468" s="219"/>
      <c r="G468" s="261"/>
      <c r="H468" s="262"/>
      <c r="I468" s="262"/>
      <c r="J468" s="216"/>
      <c r="K468" s="219"/>
      <c r="L468" s="219"/>
      <c r="M468" s="219"/>
      <c r="N468" s="219"/>
      <c r="O468" s="219"/>
      <c r="P468" s="219"/>
      <c r="Q468" s="219"/>
      <c r="R468" s="219"/>
      <c r="S468" s="219"/>
      <c r="T468" s="219"/>
      <c r="U468" s="219"/>
      <c r="V468" s="219"/>
      <c r="W468" s="219"/>
      <c r="X468" s="219"/>
      <c r="Y468" s="219"/>
      <c r="Z468" s="219"/>
      <c r="AA468" s="219"/>
      <c r="AB468" s="219"/>
      <c r="AC468" s="219"/>
      <c r="AD468" s="219"/>
      <c r="AE468" s="219"/>
      <c r="AF468" s="219"/>
      <c r="AG468" s="219"/>
      <c r="AH468" s="219"/>
      <c r="AI468" s="219"/>
      <c r="AJ468" s="219"/>
      <c r="AK468" s="219"/>
      <c r="AL468" s="219"/>
      <c r="AM468" s="219"/>
      <c r="AN468" s="219"/>
      <c r="AO468" s="219"/>
      <c r="AP468" s="219"/>
      <c r="AQ468" s="219"/>
      <c r="AR468" s="219"/>
      <c r="AS468" s="219"/>
      <c r="AT468" s="219"/>
      <c r="AU468" s="219"/>
      <c r="AV468" s="219"/>
      <c r="AW468" s="219"/>
      <c r="AX468" s="219"/>
      <c r="AY468" s="219"/>
      <c r="AZ468" s="219"/>
      <c r="BA468" s="219"/>
      <c r="BB468" s="219"/>
      <c r="BC468" s="219"/>
      <c r="BD468" s="219"/>
      <c r="BE468" s="219"/>
      <c r="BF468" s="219"/>
      <c r="BG468" s="219"/>
      <c r="BH468" s="219"/>
      <c r="BI468" s="219"/>
      <c r="BJ468" s="219"/>
      <c r="BK468" s="219"/>
      <c r="BL468" s="219"/>
      <c r="BM468" s="219"/>
      <c r="BN468" s="219"/>
      <c r="BO468" s="219"/>
      <c r="BP468" s="219"/>
      <c r="BQ468" s="219"/>
      <c r="BR468" s="219"/>
      <c r="BS468" s="219"/>
      <c r="BT468" s="219"/>
      <c r="BU468" s="219"/>
      <c r="BV468" s="219"/>
      <c r="BW468" s="219"/>
      <c r="BX468" s="219"/>
      <c r="BY468" s="219"/>
      <c r="BZ468" s="219"/>
      <c r="CA468" s="219"/>
      <c r="CB468" s="219"/>
      <c r="CC468" s="219"/>
      <c r="CD468" s="219"/>
      <c r="CE468" s="219"/>
      <c r="CF468" s="219"/>
      <c r="CG468" s="219"/>
      <c r="CH468" s="219"/>
      <c r="CI468" s="219"/>
      <c r="CJ468" s="219"/>
      <c r="CK468" s="219"/>
      <c r="CL468" s="219"/>
      <c r="CM468" s="219"/>
      <c r="CN468" s="219"/>
      <c r="CO468" s="219"/>
      <c r="CP468" s="219"/>
      <c r="CQ468" s="219"/>
      <c r="CR468" s="219"/>
      <c r="CS468" s="219"/>
      <c r="CT468" s="219"/>
      <c r="CU468" s="219"/>
      <c r="CV468" s="219"/>
      <c r="CW468" s="219"/>
      <c r="CX468" s="219"/>
      <c r="CY468" s="219"/>
      <c r="CZ468" s="219"/>
      <c r="DA468" s="219"/>
      <c r="DB468" s="219"/>
      <c r="DC468" s="219"/>
      <c r="DD468" s="219"/>
      <c r="DE468" s="219"/>
      <c r="DF468" s="219"/>
      <c r="DG468" s="219"/>
      <c r="DH468" s="219"/>
      <c r="DI468" s="219"/>
      <c r="DJ468" s="219"/>
      <c r="DK468" s="219"/>
      <c r="DL468" s="219"/>
      <c r="DM468" s="219"/>
      <c r="DN468" s="219"/>
      <c r="DO468" s="219"/>
      <c r="DP468" s="219"/>
      <c r="DQ468" s="219"/>
      <c r="DR468" s="219"/>
      <c r="DS468" s="219"/>
      <c r="DT468" s="219"/>
      <c r="DU468" s="219"/>
      <c r="DV468" s="219"/>
      <c r="DW468" s="219"/>
      <c r="DX468" s="219"/>
      <c r="DY468" s="219"/>
      <c r="DZ468" s="219"/>
      <c r="EA468" s="219"/>
      <c r="EB468" s="219"/>
      <c r="EC468" s="219"/>
      <c r="ED468" s="219"/>
      <c r="EE468" s="219"/>
      <c r="EF468" s="219"/>
      <c r="EG468" s="219"/>
      <c r="EH468" s="219"/>
      <c r="EI468" s="219"/>
      <c r="EJ468" s="219"/>
      <c r="EK468" s="219"/>
      <c r="EL468" s="219"/>
      <c r="EM468" s="219"/>
      <c r="EN468" s="219"/>
      <c r="EO468" s="219"/>
      <c r="EP468" s="219"/>
      <c r="EQ468" s="219"/>
      <c r="ER468" s="219"/>
      <c r="ES468" s="219"/>
      <c r="ET468" s="219"/>
      <c r="EU468" s="219"/>
      <c r="EV468" s="219"/>
      <c r="EW468" s="219"/>
      <c r="EX468" s="219"/>
      <c r="EY468" s="219"/>
      <c r="EZ468" s="219"/>
      <c r="FA468" s="219"/>
      <c r="FB468" s="219"/>
      <c r="FC468" s="219"/>
      <c r="FD468" s="219"/>
      <c r="FE468" s="219"/>
      <c r="FF468" s="219"/>
      <c r="FG468" s="219"/>
      <c r="FH468" s="219"/>
      <c r="FI468" s="219"/>
      <c r="FJ468" s="219"/>
      <c r="FK468" s="219"/>
      <c r="FL468" s="219"/>
      <c r="FM468" s="219"/>
      <c r="FN468" s="219"/>
      <c r="FO468" s="219"/>
      <c r="FP468" s="219"/>
      <c r="FQ468" s="219"/>
      <c r="FR468" s="219"/>
      <c r="FS468" s="219"/>
      <c r="FT468" s="219"/>
      <c r="FU468" s="219"/>
      <c r="FV468" s="219"/>
      <c r="FW468" s="219"/>
      <c r="FX468" s="219"/>
      <c r="FY468" s="219"/>
      <c r="FZ468" s="219"/>
      <c r="GA468" s="219"/>
      <c r="GB468" s="219"/>
      <c r="GC468" s="219"/>
      <c r="GD468" s="219"/>
      <c r="GE468" s="219"/>
      <c r="GF468" s="219"/>
      <c r="GG468" s="219"/>
      <c r="GH468" s="219"/>
      <c r="GI468" s="219"/>
      <c r="GJ468" s="219"/>
      <c r="GK468" s="219"/>
      <c r="GL468" s="219"/>
      <c r="GM468" s="219"/>
      <c r="GN468" s="219"/>
      <c r="GO468" s="219"/>
      <c r="GP468" s="219"/>
      <c r="GQ468" s="219"/>
      <c r="GR468" s="219"/>
      <c r="GS468" s="219"/>
      <c r="GT468" s="219"/>
      <c r="GU468" s="219"/>
      <c r="GV468" s="219"/>
      <c r="GW468" s="219"/>
      <c r="GX468" s="219"/>
      <c r="GY468" s="219"/>
      <c r="GZ468" s="219"/>
      <c r="HA468" s="219"/>
      <c r="HB468" s="219"/>
      <c r="HC468" s="219"/>
      <c r="HD468" s="219"/>
      <c r="HE468" s="219"/>
      <c r="HF468" s="219"/>
      <c r="HG468" s="219"/>
      <c r="HH468" s="219"/>
      <c r="HI468" s="219"/>
      <c r="HJ468" s="219"/>
      <c r="HK468" s="219"/>
      <c r="HL468" s="219"/>
    </row>
    <row r="469" spans="1:220" s="251" customFormat="1">
      <c r="A469" s="219"/>
      <c r="B469" s="219"/>
      <c r="C469" s="219"/>
      <c r="D469" s="219"/>
      <c r="E469" s="219"/>
      <c r="F469" s="219"/>
      <c r="G469" s="261"/>
      <c r="H469" s="262"/>
      <c r="I469" s="262"/>
      <c r="J469" s="216"/>
      <c r="K469" s="219"/>
      <c r="L469" s="219"/>
      <c r="M469" s="219"/>
      <c r="N469" s="219"/>
      <c r="O469" s="219"/>
      <c r="P469" s="219"/>
      <c r="Q469" s="219"/>
      <c r="R469" s="219"/>
      <c r="S469" s="219"/>
      <c r="T469" s="219"/>
      <c r="U469" s="219"/>
      <c r="V469" s="219"/>
      <c r="W469" s="219"/>
      <c r="X469" s="219"/>
      <c r="Y469" s="219"/>
      <c r="Z469" s="219"/>
      <c r="AA469" s="219"/>
      <c r="AB469" s="219"/>
      <c r="AC469" s="219"/>
      <c r="AD469" s="219"/>
      <c r="AE469" s="219"/>
      <c r="AF469" s="219"/>
      <c r="AG469" s="219"/>
      <c r="AH469" s="219"/>
      <c r="AI469" s="219"/>
      <c r="AJ469" s="219"/>
      <c r="AK469" s="219"/>
      <c r="AL469" s="219"/>
      <c r="AM469" s="219"/>
      <c r="AN469" s="219"/>
      <c r="AO469" s="219"/>
      <c r="AP469" s="219"/>
      <c r="AQ469" s="219"/>
      <c r="AR469" s="219"/>
      <c r="AS469" s="219"/>
      <c r="AT469" s="219"/>
      <c r="AU469" s="219"/>
      <c r="AV469" s="219"/>
      <c r="AW469" s="219"/>
      <c r="AX469" s="219"/>
      <c r="AY469" s="219"/>
      <c r="AZ469" s="219"/>
      <c r="BA469" s="219"/>
      <c r="BB469" s="219"/>
      <c r="BC469" s="219"/>
      <c r="BD469" s="219"/>
      <c r="BE469" s="219"/>
      <c r="BF469" s="219"/>
      <c r="BG469" s="219"/>
      <c r="BH469" s="219"/>
      <c r="BI469" s="219"/>
      <c r="BJ469" s="219"/>
      <c r="BK469" s="219"/>
      <c r="BL469" s="219"/>
      <c r="BM469" s="219"/>
      <c r="BN469" s="219"/>
      <c r="BO469" s="219"/>
      <c r="BP469" s="219"/>
      <c r="BQ469" s="219"/>
      <c r="BR469" s="219"/>
      <c r="BS469" s="219"/>
      <c r="BT469" s="219"/>
      <c r="BU469" s="219"/>
      <c r="BV469" s="219"/>
      <c r="BW469" s="219"/>
      <c r="BX469" s="219"/>
      <c r="BY469" s="219"/>
      <c r="BZ469" s="219"/>
      <c r="CA469" s="219"/>
      <c r="CB469" s="219"/>
      <c r="CC469" s="219"/>
      <c r="CD469" s="219"/>
      <c r="CE469" s="219"/>
      <c r="CF469" s="219"/>
      <c r="CG469" s="219"/>
      <c r="CH469" s="219"/>
      <c r="CI469" s="219"/>
      <c r="CJ469" s="219"/>
      <c r="CK469" s="219"/>
      <c r="CL469" s="219"/>
      <c r="CM469" s="219"/>
      <c r="CN469" s="219"/>
      <c r="CO469" s="219"/>
      <c r="CP469" s="219"/>
      <c r="CQ469" s="219"/>
      <c r="CR469" s="219"/>
      <c r="CS469" s="219"/>
      <c r="CT469" s="219"/>
      <c r="CU469" s="219"/>
      <c r="CV469" s="219"/>
      <c r="CW469" s="219"/>
      <c r="CX469" s="219"/>
      <c r="CY469" s="219"/>
      <c r="CZ469" s="219"/>
      <c r="DA469" s="219"/>
      <c r="DB469" s="219"/>
      <c r="DC469" s="219"/>
      <c r="DD469" s="219"/>
      <c r="DE469" s="219"/>
      <c r="DF469" s="219"/>
      <c r="DG469" s="219"/>
      <c r="DH469" s="219"/>
      <c r="DI469" s="219"/>
      <c r="DJ469" s="219"/>
      <c r="DK469" s="219"/>
      <c r="DL469" s="219"/>
      <c r="DM469" s="219"/>
      <c r="DN469" s="219"/>
      <c r="DO469" s="219"/>
      <c r="DP469" s="219"/>
      <c r="DQ469" s="219"/>
      <c r="DR469" s="219"/>
      <c r="DS469" s="219"/>
      <c r="DT469" s="219"/>
      <c r="DU469" s="219"/>
      <c r="DV469" s="219"/>
      <c r="DW469" s="219"/>
      <c r="DX469" s="219"/>
      <c r="DY469" s="219"/>
      <c r="DZ469" s="219"/>
      <c r="EA469" s="219"/>
      <c r="EB469" s="219"/>
      <c r="EC469" s="219"/>
      <c r="ED469" s="219"/>
      <c r="EE469" s="219"/>
      <c r="EF469" s="219"/>
      <c r="EG469" s="219"/>
      <c r="EH469" s="219"/>
      <c r="EI469" s="219"/>
      <c r="EJ469" s="219"/>
      <c r="EK469" s="219"/>
      <c r="EL469" s="219"/>
      <c r="EM469" s="219"/>
      <c r="EN469" s="219"/>
      <c r="EO469" s="219"/>
      <c r="EP469" s="219"/>
      <c r="EQ469" s="219"/>
      <c r="ER469" s="219"/>
      <c r="ES469" s="219"/>
      <c r="ET469" s="219"/>
      <c r="EU469" s="219"/>
      <c r="EV469" s="219"/>
      <c r="EW469" s="219"/>
      <c r="EX469" s="219"/>
      <c r="EY469" s="219"/>
      <c r="EZ469" s="219"/>
      <c r="FA469" s="219"/>
      <c r="FB469" s="219"/>
      <c r="FC469" s="219"/>
      <c r="FD469" s="219"/>
      <c r="FE469" s="219"/>
      <c r="FF469" s="219"/>
      <c r="FG469" s="219"/>
      <c r="FH469" s="219"/>
      <c r="FI469" s="219"/>
      <c r="FJ469" s="219"/>
      <c r="FK469" s="219"/>
      <c r="FL469" s="219"/>
      <c r="FM469" s="219"/>
      <c r="FN469" s="219"/>
      <c r="FO469" s="219"/>
      <c r="FP469" s="219"/>
      <c r="FQ469" s="219"/>
      <c r="FR469" s="219"/>
      <c r="FS469" s="219"/>
      <c r="FT469" s="219"/>
      <c r="FU469" s="219"/>
      <c r="FV469" s="219"/>
      <c r="FW469" s="219"/>
      <c r="FX469" s="219"/>
      <c r="FY469" s="219"/>
      <c r="FZ469" s="219"/>
      <c r="GA469" s="219"/>
      <c r="GB469" s="219"/>
      <c r="GC469" s="219"/>
      <c r="GD469" s="219"/>
      <c r="GE469" s="219"/>
      <c r="GF469" s="219"/>
      <c r="GG469" s="219"/>
      <c r="GH469" s="219"/>
      <c r="GI469" s="219"/>
      <c r="GJ469" s="219"/>
      <c r="GK469" s="219"/>
      <c r="GL469" s="219"/>
      <c r="GM469" s="219"/>
      <c r="GN469" s="219"/>
      <c r="GO469" s="219"/>
      <c r="GP469" s="219"/>
      <c r="GQ469" s="219"/>
      <c r="GR469" s="219"/>
      <c r="GS469" s="219"/>
      <c r="GT469" s="219"/>
      <c r="GU469" s="219"/>
      <c r="GV469" s="219"/>
      <c r="GW469" s="219"/>
      <c r="GX469" s="219"/>
      <c r="GY469" s="219"/>
      <c r="GZ469" s="219"/>
      <c r="HA469" s="219"/>
      <c r="HB469" s="219"/>
      <c r="HC469" s="219"/>
      <c r="HD469" s="219"/>
      <c r="HE469" s="219"/>
      <c r="HF469" s="219"/>
      <c r="HG469" s="219"/>
      <c r="HH469" s="219"/>
      <c r="HI469" s="219"/>
      <c r="HJ469" s="219"/>
      <c r="HK469" s="219"/>
      <c r="HL469" s="219"/>
    </row>
    <row r="470" spans="1:220" s="251" customFormat="1">
      <c r="A470" s="219"/>
      <c r="B470" s="219"/>
      <c r="C470" s="219"/>
      <c r="D470" s="219"/>
      <c r="E470" s="219"/>
      <c r="F470" s="219"/>
      <c r="G470" s="261"/>
      <c r="H470" s="262"/>
      <c r="I470" s="262"/>
      <c r="J470" s="216"/>
      <c r="K470" s="219"/>
      <c r="L470" s="219"/>
      <c r="M470" s="219"/>
      <c r="N470" s="219"/>
      <c r="O470" s="219"/>
      <c r="P470" s="219"/>
      <c r="Q470" s="219"/>
      <c r="R470" s="219"/>
      <c r="S470" s="219"/>
      <c r="T470" s="219"/>
      <c r="U470" s="219"/>
      <c r="V470" s="219"/>
      <c r="W470" s="219"/>
      <c r="X470" s="219"/>
      <c r="Y470" s="219"/>
      <c r="Z470" s="219"/>
      <c r="AA470" s="219"/>
      <c r="AB470" s="219"/>
      <c r="AC470" s="219"/>
      <c r="AD470" s="219"/>
      <c r="AE470" s="219"/>
      <c r="AF470" s="219"/>
      <c r="AG470" s="219"/>
      <c r="AH470" s="219"/>
      <c r="AI470" s="219"/>
      <c r="AJ470" s="219"/>
      <c r="AK470" s="219"/>
      <c r="AL470" s="219"/>
      <c r="AM470" s="219"/>
      <c r="AN470" s="219"/>
      <c r="AO470" s="219"/>
      <c r="AP470" s="219"/>
      <c r="AQ470" s="219"/>
      <c r="AR470" s="219"/>
      <c r="AS470" s="219"/>
      <c r="AT470" s="219"/>
      <c r="AU470" s="219"/>
      <c r="AV470" s="219"/>
      <c r="AW470" s="219"/>
      <c r="AX470" s="219"/>
      <c r="AY470" s="219"/>
      <c r="AZ470" s="219"/>
      <c r="BA470" s="219"/>
      <c r="BB470" s="219"/>
      <c r="BC470" s="219"/>
      <c r="BD470" s="219"/>
      <c r="BE470" s="219"/>
      <c r="BF470" s="219"/>
      <c r="BG470" s="219"/>
      <c r="BH470" s="219"/>
      <c r="BI470" s="219"/>
      <c r="BJ470" s="219"/>
      <c r="BK470" s="219"/>
      <c r="BL470" s="219"/>
      <c r="BM470" s="219"/>
      <c r="BN470" s="219"/>
      <c r="BO470" s="219"/>
      <c r="BP470" s="219"/>
      <c r="BQ470" s="219"/>
      <c r="BR470" s="219"/>
      <c r="BS470" s="219"/>
      <c r="BT470" s="219"/>
      <c r="BU470" s="219"/>
      <c r="BV470" s="219"/>
      <c r="BW470" s="219"/>
      <c r="BX470" s="219"/>
      <c r="BY470" s="219"/>
      <c r="BZ470" s="219"/>
      <c r="CA470" s="219"/>
      <c r="CB470" s="219"/>
      <c r="CC470" s="219"/>
      <c r="CD470" s="219"/>
      <c r="CE470" s="219"/>
      <c r="CF470" s="219"/>
      <c r="CG470" s="219"/>
      <c r="CH470" s="219"/>
      <c r="CI470" s="219"/>
      <c r="CJ470" s="219"/>
      <c r="CK470" s="219"/>
      <c r="CL470" s="219"/>
      <c r="CM470" s="219"/>
      <c r="CN470" s="219"/>
      <c r="CO470" s="219"/>
      <c r="CP470" s="219"/>
      <c r="CQ470" s="219"/>
      <c r="CR470" s="219"/>
      <c r="CS470" s="219"/>
      <c r="CT470" s="219"/>
      <c r="CU470" s="219"/>
      <c r="CV470" s="219"/>
      <c r="CW470" s="219"/>
      <c r="CX470" s="219"/>
      <c r="CY470" s="219"/>
      <c r="CZ470" s="219"/>
      <c r="DA470" s="219"/>
      <c r="DB470" s="219"/>
      <c r="DC470" s="219"/>
      <c r="DD470" s="219"/>
      <c r="DE470" s="219"/>
      <c r="DF470" s="219"/>
      <c r="DG470" s="219"/>
      <c r="DH470" s="219"/>
      <c r="DI470" s="219"/>
      <c r="DJ470" s="219"/>
      <c r="DK470" s="219"/>
      <c r="DL470" s="219"/>
      <c r="DM470" s="219"/>
      <c r="DN470" s="219"/>
      <c r="DO470" s="219"/>
      <c r="DP470" s="219"/>
      <c r="DQ470" s="219"/>
      <c r="DR470" s="219"/>
      <c r="DS470" s="219"/>
      <c r="DT470" s="219"/>
      <c r="DU470" s="219"/>
      <c r="DV470" s="219"/>
      <c r="DW470" s="219"/>
      <c r="DX470" s="219"/>
      <c r="DY470" s="219"/>
      <c r="DZ470" s="219"/>
      <c r="EA470" s="219"/>
      <c r="EB470" s="219"/>
      <c r="EC470" s="219"/>
      <c r="ED470" s="219"/>
      <c r="EE470" s="219"/>
      <c r="EF470" s="219"/>
      <c r="EG470" s="219"/>
      <c r="EH470" s="219"/>
      <c r="EI470" s="219"/>
      <c r="EJ470" s="219"/>
      <c r="EK470" s="219"/>
      <c r="EL470" s="219"/>
      <c r="EM470" s="219"/>
      <c r="EN470" s="219"/>
      <c r="EO470" s="219"/>
      <c r="EP470" s="219"/>
      <c r="EQ470" s="219"/>
      <c r="ER470" s="219"/>
      <c r="ES470" s="219"/>
      <c r="ET470" s="219"/>
      <c r="EU470" s="219"/>
      <c r="EV470" s="219"/>
      <c r="EW470" s="219"/>
      <c r="EX470" s="219"/>
      <c r="EY470" s="219"/>
      <c r="EZ470" s="219"/>
      <c r="FA470" s="219"/>
      <c r="FB470" s="219"/>
      <c r="FC470" s="219"/>
      <c r="FD470" s="219"/>
      <c r="FE470" s="219"/>
      <c r="FF470" s="219"/>
      <c r="FG470" s="219"/>
      <c r="FH470" s="219"/>
      <c r="FI470" s="219"/>
      <c r="FJ470" s="219"/>
      <c r="FK470" s="219"/>
      <c r="FL470" s="219"/>
      <c r="FM470" s="219"/>
      <c r="FN470" s="219"/>
      <c r="FO470" s="219"/>
      <c r="FP470" s="219"/>
      <c r="FQ470" s="219"/>
      <c r="FR470" s="219"/>
      <c r="FS470" s="219"/>
      <c r="FT470" s="219"/>
      <c r="FU470" s="219"/>
      <c r="FV470" s="219"/>
      <c r="FW470" s="219"/>
      <c r="FX470" s="219"/>
      <c r="FY470" s="219"/>
      <c r="FZ470" s="219"/>
      <c r="GA470" s="219"/>
      <c r="GB470" s="219"/>
      <c r="GC470" s="219"/>
      <c r="GD470" s="219"/>
      <c r="GE470" s="219"/>
      <c r="GF470" s="219"/>
      <c r="GG470" s="219"/>
      <c r="GH470" s="219"/>
      <c r="GI470" s="219"/>
      <c r="GJ470" s="219"/>
      <c r="GK470" s="219"/>
      <c r="GL470" s="219"/>
      <c r="GM470" s="219"/>
      <c r="GN470" s="219"/>
      <c r="GO470" s="219"/>
      <c r="GP470" s="219"/>
      <c r="GQ470" s="219"/>
      <c r="GR470" s="219"/>
      <c r="GS470" s="219"/>
      <c r="GT470" s="219"/>
      <c r="GU470" s="219"/>
      <c r="GV470" s="219"/>
      <c r="GW470" s="219"/>
      <c r="GX470" s="219"/>
      <c r="GY470" s="219"/>
      <c r="GZ470" s="219"/>
      <c r="HA470" s="219"/>
      <c r="HB470" s="219"/>
      <c r="HC470" s="219"/>
      <c r="HD470" s="219"/>
      <c r="HE470" s="219"/>
      <c r="HF470" s="219"/>
      <c r="HG470" s="219"/>
      <c r="HH470" s="219"/>
      <c r="HI470" s="219"/>
      <c r="HJ470" s="219"/>
      <c r="HK470" s="219"/>
      <c r="HL470" s="219"/>
    </row>
    <row r="471" spans="1:220" s="251" customFormat="1">
      <c r="A471" s="219"/>
      <c r="B471" s="219"/>
      <c r="C471" s="219"/>
      <c r="D471" s="219"/>
      <c r="E471" s="219"/>
      <c r="F471" s="219"/>
      <c r="G471" s="261"/>
      <c r="H471" s="262"/>
      <c r="I471" s="262"/>
      <c r="J471" s="216"/>
      <c r="K471" s="219"/>
      <c r="L471" s="219"/>
      <c r="M471" s="219"/>
      <c r="N471" s="219"/>
      <c r="O471" s="219"/>
      <c r="P471" s="219"/>
      <c r="Q471" s="219"/>
      <c r="R471" s="219"/>
      <c r="S471" s="219"/>
      <c r="T471" s="219"/>
      <c r="U471" s="219"/>
      <c r="V471" s="219"/>
      <c r="W471" s="219"/>
      <c r="X471" s="219"/>
      <c r="Y471" s="219"/>
      <c r="Z471" s="219"/>
      <c r="AA471" s="219"/>
      <c r="AB471" s="219"/>
      <c r="AC471" s="219"/>
      <c r="AD471" s="219"/>
      <c r="AE471" s="219"/>
      <c r="AF471" s="219"/>
      <c r="AG471" s="219"/>
      <c r="AH471" s="219"/>
      <c r="AI471" s="219"/>
      <c r="AJ471" s="219"/>
      <c r="AK471" s="219"/>
      <c r="AL471" s="219"/>
      <c r="AM471" s="219"/>
      <c r="AN471" s="219"/>
      <c r="AO471" s="219"/>
      <c r="AP471" s="219"/>
      <c r="AQ471" s="219"/>
      <c r="AR471" s="219"/>
      <c r="AS471" s="219"/>
      <c r="AT471" s="219"/>
      <c r="AU471" s="219"/>
      <c r="AV471" s="219"/>
      <c r="AW471" s="219"/>
      <c r="AX471" s="219"/>
      <c r="AY471" s="219"/>
      <c r="AZ471" s="219"/>
      <c r="BA471" s="219"/>
      <c r="BB471" s="219"/>
      <c r="BC471" s="219"/>
      <c r="BD471" s="219"/>
      <c r="BE471" s="219"/>
      <c r="BF471" s="219"/>
      <c r="BG471" s="219"/>
      <c r="BH471" s="219"/>
      <c r="BI471" s="219"/>
      <c r="BJ471" s="219"/>
      <c r="BK471" s="219"/>
      <c r="BL471" s="219"/>
      <c r="BM471" s="219"/>
      <c r="BN471" s="219"/>
      <c r="BO471" s="219"/>
      <c r="BP471" s="219"/>
      <c r="BQ471" s="219"/>
      <c r="BR471" s="219"/>
      <c r="BS471" s="219"/>
      <c r="BT471" s="219"/>
      <c r="BU471" s="219"/>
      <c r="BV471" s="219"/>
      <c r="BW471" s="219"/>
      <c r="BX471" s="219"/>
      <c r="BY471" s="219"/>
      <c r="BZ471" s="219"/>
      <c r="CA471" s="219"/>
      <c r="CB471" s="219"/>
      <c r="CC471" s="219"/>
      <c r="CD471" s="219"/>
      <c r="CE471" s="219"/>
      <c r="CF471" s="219"/>
      <c r="CG471" s="219"/>
      <c r="CH471" s="219"/>
      <c r="CI471" s="219"/>
      <c r="CJ471" s="219"/>
      <c r="CK471" s="219"/>
      <c r="CL471" s="219"/>
      <c r="CM471" s="219"/>
      <c r="CN471" s="219"/>
      <c r="CO471" s="219"/>
      <c r="CP471" s="219"/>
      <c r="CQ471" s="219"/>
      <c r="CR471" s="219"/>
      <c r="CS471" s="219"/>
      <c r="CT471" s="219"/>
      <c r="CU471" s="219"/>
      <c r="CV471" s="219"/>
      <c r="CW471" s="219"/>
      <c r="CX471" s="219"/>
      <c r="CY471" s="219"/>
      <c r="CZ471" s="219"/>
      <c r="DA471" s="219"/>
      <c r="DB471" s="219"/>
      <c r="DC471" s="219"/>
      <c r="DD471" s="219"/>
      <c r="DE471" s="219"/>
      <c r="DF471" s="219"/>
      <c r="DG471" s="219"/>
      <c r="DH471" s="219"/>
      <c r="DI471" s="219"/>
      <c r="DJ471" s="219"/>
      <c r="DK471" s="219"/>
      <c r="DL471" s="219"/>
      <c r="DM471" s="219"/>
      <c r="DN471" s="219"/>
      <c r="DO471" s="219"/>
      <c r="DP471" s="219"/>
      <c r="DQ471" s="219"/>
      <c r="DR471" s="219"/>
      <c r="DS471" s="219"/>
      <c r="DT471" s="219"/>
      <c r="DU471" s="219"/>
      <c r="DV471" s="219"/>
      <c r="DW471" s="219"/>
      <c r="DX471" s="219"/>
      <c r="DY471" s="219"/>
      <c r="DZ471" s="219"/>
      <c r="EA471" s="219"/>
      <c r="EB471" s="219"/>
      <c r="EC471" s="219"/>
      <c r="ED471" s="219"/>
      <c r="EE471" s="219"/>
      <c r="EF471" s="219"/>
      <c r="EG471" s="219"/>
      <c r="EH471" s="219"/>
      <c r="EI471" s="219"/>
      <c r="EJ471" s="219"/>
      <c r="EK471" s="219"/>
      <c r="EL471" s="219"/>
      <c r="EM471" s="219"/>
      <c r="EN471" s="219"/>
      <c r="EO471" s="219"/>
      <c r="EP471" s="219"/>
      <c r="EQ471" s="219"/>
      <c r="ER471" s="219"/>
      <c r="ES471" s="219"/>
      <c r="ET471" s="219"/>
      <c r="EU471" s="219"/>
      <c r="EV471" s="219"/>
      <c r="EW471" s="219"/>
      <c r="EX471" s="219"/>
      <c r="EY471" s="219"/>
      <c r="EZ471" s="219"/>
      <c r="FA471" s="219"/>
      <c r="FB471" s="219"/>
      <c r="FC471" s="219"/>
      <c r="FD471" s="219"/>
      <c r="FE471" s="219"/>
      <c r="FF471" s="219"/>
      <c r="FG471" s="219"/>
      <c r="FH471" s="219"/>
      <c r="FI471" s="219"/>
      <c r="FJ471" s="219"/>
      <c r="FK471" s="219"/>
      <c r="FL471" s="219"/>
      <c r="FM471" s="219"/>
      <c r="FN471" s="219"/>
      <c r="FO471" s="219"/>
      <c r="FP471" s="219"/>
      <c r="FQ471" s="219"/>
      <c r="FR471" s="219"/>
      <c r="FS471" s="219"/>
      <c r="FT471" s="219"/>
      <c r="FU471" s="219"/>
      <c r="FV471" s="219"/>
      <c r="FW471" s="219"/>
      <c r="FX471" s="219"/>
      <c r="FY471" s="219"/>
      <c r="FZ471" s="219"/>
      <c r="GA471" s="219"/>
      <c r="GB471" s="219"/>
      <c r="GC471" s="219"/>
      <c r="GD471" s="219"/>
      <c r="GE471" s="219"/>
      <c r="GF471" s="219"/>
      <c r="GG471" s="219"/>
      <c r="GH471" s="219"/>
      <c r="GI471" s="219"/>
      <c r="GJ471" s="219"/>
      <c r="GK471" s="219"/>
      <c r="GL471" s="219"/>
      <c r="GM471" s="219"/>
      <c r="GN471" s="219"/>
      <c r="GO471" s="219"/>
      <c r="GP471" s="219"/>
      <c r="GQ471" s="219"/>
      <c r="GR471" s="219"/>
      <c r="GS471" s="219"/>
      <c r="GT471" s="219"/>
      <c r="GU471" s="219"/>
      <c r="GV471" s="219"/>
      <c r="GW471" s="219"/>
      <c r="GX471" s="219"/>
      <c r="GY471" s="219"/>
      <c r="GZ471" s="219"/>
      <c r="HA471" s="219"/>
      <c r="HB471" s="219"/>
      <c r="HC471" s="219"/>
      <c r="HD471" s="219"/>
      <c r="HE471" s="219"/>
      <c r="HF471" s="219"/>
      <c r="HG471" s="219"/>
      <c r="HH471" s="219"/>
      <c r="HI471" s="219"/>
      <c r="HJ471" s="219"/>
      <c r="HK471" s="219"/>
      <c r="HL471" s="219"/>
    </row>
    <row r="472" spans="1:220" s="251" customFormat="1">
      <c r="A472" s="219"/>
      <c r="B472" s="219"/>
      <c r="C472" s="219"/>
      <c r="D472" s="219"/>
      <c r="E472" s="219"/>
      <c r="F472" s="219"/>
      <c r="G472" s="261"/>
      <c r="H472" s="262"/>
      <c r="I472" s="262"/>
      <c r="J472" s="216"/>
      <c r="K472" s="219"/>
      <c r="L472" s="219"/>
      <c r="M472" s="219"/>
      <c r="N472" s="219"/>
      <c r="O472" s="219"/>
      <c r="P472" s="219"/>
      <c r="Q472" s="219"/>
      <c r="R472" s="219"/>
      <c r="S472" s="219"/>
      <c r="T472" s="219"/>
      <c r="U472" s="219"/>
      <c r="V472" s="219"/>
      <c r="W472" s="219"/>
      <c r="X472" s="219"/>
      <c r="Y472" s="219"/>
      <c r="Z472" s="219"/>
      <c r="AA472" s="219"/>
      <c r="AB472" s="219"/>
      <c r="AC472" s="219"/>
      <c r="AD472" s="219"/>
      <c r="AE472" s="219"/>
      <c r="AF472" s="219"/>
      <c r="AG472" s="219"/>
      <c r="AH472" s="219"/>
      <c r="AI472" s="219"/>
      <c r="AJ472" s="219"/>
      <c r="AK472" s="219"/>
      <c r="AL472" s="219"/>
      <c r="AM472" s="219"/>
      <c r="AN472" s="219"/>
      <c r="AO472" s="219"/>
      <c r="AP472" s="219"/>
      <c r="AQ472" s="219"/>
      <c r="AR472" s="219"/>
      <c r="AS472" s="219"/>
      <c r="AT472" s="219"/>
      <c r="AU472" s="219"/>
      <c r="AV472" s="219"/>
      <c r="AW472" s="219"/>
      <c r="AX472" s="219"/>
      <c r="AY472" s="219"/>
      <c r="AZ472" s="219"/>
      <c r="BA472" s="219"/>
      <c r="BB472" s="219"/>
      <c r="BC472" s="219"/>
      <c r="BD472" s="219"/>
      <c r="BE472" s="219"/>
      <c r="BF472" s="219"/>
      <c r="BG472" s="219"/>
      <c r="BH472" s="219"/>
      <c r="BI472" s="219"/>
      <c r="BJ472" s="219"/>
      <c r="BK472" s="219"/>
      <c r="BL472" s="219"/>
      <c r="BM472" s="219"/>
      <c r="BN472" s="219"/>
      <c r="BO472" s="219"/>
      <c r="BP472" s="219"/>
      <c r="BQ472" s="219"/>
      <c r="BR472" s="219"/>
      <c r="BS472" s="219"/>
      <c r="BT472" s="219"/>
      <c r="BU472" s="219"/>
      <c r="BV472" s="219"/>
      <c r="BW472" s="219"/>
      <c r="BX472" s="219"/>
      <c r="BY472" s="219"/>
      <c r="BZ472" s="219"/>
      <c r="CA472" s="219"/>
      <c r="CB472" s="219"/>
      <c r="CC472" s="219"/>
      <c r="CD472" s="219"/>
      <c r="CE472" s="219"/>
      <c r="CF472" s="219"/>
      <c r="CG472" s="219"/>
      <c r="CH472" s="219"/>
      <c r="CI472" s="219"/>
      <c r="CJ472" s="219"/>
      <c r="CK472" s="219"/>
      <c r="CL472" s="219"/>
      <c r="CM472" s="219"/>
      <c r="CN472" s="219"/>
      <c r="CO472" s="219"/>
      <c r="CP472" s="219"/>
      <c r="CQ472" s="219"/>
      <c r="CR472" s="219"/>
      <c r="CS472" s="219"/>
      <c r="CT472" s="219"/>
      <c r="CU472" s="219"/>
      <c r="CV472" s="219"/>
      <c r="CW472" s="219"/>
      <c r="CX472" s="219"/>
      <c r="CY472" s="219"/>
      <c r="CZ472" s="219"/>
      <c r="DA472" s="219"/>
      <c r="DB472" s="219"/>
      <c r="DC472" s="219"/>
      <c r="DD472" s="219"/>
      <c r="DE472" s="219"/>
      <c r="DF472" s="219"/>
      <c r="DG472" s="219"/>
      <c r="DH472" s="219"/>
      <c r="DI472" s="219"/>
      <c r="DJ472" s="219"/>
      <c r="DK472" s="219"/>
      <c r="DL472" s="219"/>
      <c r="DM472" s="219"/>
      <c r="DN472" s="219"/>
      <c r="DO472" s="219"/>
      <c r="DP472" s="219"/>
      <c r="DQ472" s="219"/>
      <c r="DR472" s="219"/>
      <c r="DS472" s="219"/>
      <c r="DT472" s="219"/>
      <c r="DU472" s="219"/>
      <c r="DV472" s="219"/>
      <c r="DW472" s="219"/>
      <c r="DX472" s="219"/>
      <c r="DY472" s="219"/>
      <c r="DZ472" s="219"/>
      <c r="EA472" s="219"/>
      <c r="EB472" s="219"/>
      <c r="EC472" s="219"/>
      <c r="ED472" s="219"/>
      <c r="EE472" s="219"/>
      <c r="EF472" s="219"/>
      <c r="EG472" s="219"/>
      <c r="EH472" s="219"/>
      <c r="EI472" s="219"/>
      <c r="EJ472" s="219"/>
      <c r="EK472" s="219"/>
      <c r="EL472" s="219"/>
      <c r="EM472" s="219"/>
      <c r="EN472" s="219"/>
      <c r="EO472" s="219"/>
      <c r="EP472" s="219"/>
      <c r="EQ472" s="219"/>
      <c r="ER472" s="219"/>
      <c r="ES472" s="219"/>
      <c r="ET472" s="219"/>
      <c r="EU472" s="219"/>
      <c r="EV472" s="219"/>
      <c r="EW472" s="219"/>
      <c r="EX472" s="219"/>
      <c r="EY472" s="219"/>
      <c r="EZ472" s="219"/>
      <c r="FA472" s="219"/>
      <c r="FB472" s="219"/>
      <c r="FC472" s="219"/>
      <c r="FD472" s="219"/>
      <c r="FE472" s="219"/>
      <c r="FF472" s="219"/>
      <c r="FG472" s="219"/>
      <c r="FH472" s="219"/>
      <c r="FI472" s="219"/>
      <c r="FJ472" s="219"/>
      <c r="FK472" s="219"/>
      <c r="FL472" s="219"/>
      <c r="FM472" s="219"/>
      <c r="FN472" s="219"/>
      <c r="FO472" s="219"/>
      <c r="FP472" s="219"/>
      <c r="FQ472" s="219"/>
      <c r="FR472" s="219"/>
      <c r="FS472" s="219"/>
      <c r="FT472" s="219"/>
      <c r="FU472" s="219"/>
      <c r="FV472" s="219"/>
      <c r="FW472" s="219"/>
      <c r="FX472" s="219"/>
      <c r="FY472" s="219"/>
      <c r="FZ472" s="219"/>
      <c r="GA472" s="219"/>
      <c r="GB472" s="219"/>
      <c r="GC472" s="219"/>
      <c r="GD472" s="219"/>
      <c r="GE472" s="219"/>
      <c r="GF472" s="219"/>
      <c r="GG472" s="219"/>
      <c r="GH472" s="219"/>
      <c r="GI472" s="219"/>
      <c r="GJ472" s="219"/>
      <c r="GK472" s="219"/>
      <c r="GL472" s="219"/>
      <c r="GM472" s="219"/>
      <c r="GN472" s="219"/>
      <c r="GO472" s="219"/>
      <c r="GP472" s="219"/>
      <c r="GQ472" s="219"/>
      <c r="GR472" s="219"/>
      <c r="GS472" s="219"/>
      <c r="GT472" s="219"/>
      <c r="GU472" s="219"/>
      <c r="GV472" s="219"/>
      <c r="GW472" s="219"/>
      <c r="GX472" s="219"/>
      <c r="GY472" s="219"/>
      <c r="GZ472" s="219"/>
      <c r="HA472" s="219"/>
      <c r="HB472" s="219"/>
      <c r="HC472" s="219"/>
      <c r="HD472" s="219"/>
      <c r="HE472" s="219"/>
      <c r="HF472" s="219"/>
      <c r="HG472" s="219"/>
      <c r="HH472" s="219"/>
      <c r="HI472" s="219"/>
      <c r="HJ472" s="219"/>
      <c r="HK472" s="219"/>
      <c r="HL472" s="219"/>
    </row>
    <row r="473" spans="1:220" s="251" customFormat="1">
      <c r="A473" s="219"/>
      <c r="B473" s="219"/>
      <c r="C473" s="219"/>
      <c r="D473" s="219"/>
      <c r="E473" s="219"/>
      <c r="F473" s="219"/>
      <c r="G473" s="261"/>
      <c r="H473" s="262"/>
      <c r="I473" s="262"/>
      <c r="J473" s="216"/>
      <c r="K473" s="219"/>
      <c r="L473" s="219"/>
      <c r="M473" s="219"/>
      <c r="N473" s="219"/>
      <c r="O473" s="219"/>
      <c r="P473" s="219"/>
      <c r="Q473" s="219"/>
      <c r="R473" s="219"/>
      <c r="S473" s="219"/>
      <c r="T473" s="219"/>
      <c r="U473" s="219"/>
      <c r="V473" s="219"/>
      <c r="W473" s="219"/>
      <c r="X473" s="219"/>
      <c r="Y473" s="219"/>
      <c r="Z473" s="219"/>
      <c r="AA473" s="219"/>
      <c r="AB473" s="219"/>
      <c r="AC473" s="219"/>
      <c r="AD473" s="219"/>
      <c r="AE473" s="219"/>
      <c r="AF473" s="219"/>
      <c r="AG473" s="219"/>
      <c r="AH473" s="219"/>
      <c r="AI473" s="219"/>
      <c r="AJ473" s="219"/>
      <c r="AK473" s="219"/>
      <c r="AL473" s="219"/>
      <c r="AM473" s="219"/>
      <c r="AN473" s="219"/>
      <c r="AO473" s="219"/>
      <c r="AP473" s="219"/>
      <c r="AQ473" s="219"/>
      <c r="AR473" s="219"/>
      <c r="AS473" s="219"/>
      <c r="AT473" s="219"/>
      <c r="AU473" s="219"/>
      <c r="AV473" s="219"/>
      <c r="AW473" s="219"/>
      <c r="AX473" s="219"/>
      <c r="AY473" s="219"/>
      <c r="AZ473" s="219"/>
      <c r="BA473" s="219"/>
      <c r="BB473" s="219"/>
      <c r="BC473" s="219"/>
      <c r="BD473" s="219"/>
      <c r="BE473" s="219"/>
      <c r="BF473" s="219"/>
      <c r="BG473" s="219"/>
      <c r="BH473" s="219"/>
      <c r="BI473" s="219"/>
      <c r="BJ473" s="219"/>
      <c r="BK473" s="219"/>
      <c r="BL473" s="219"/>
      <c r="BM473" s="219"/>
      <c r="BN473" s="219"/>
      <c r="BO473" s="219"/>
      <c r="BP473" s="219"/>
      <c r="BQ473" s="219"/>
      <c r="BR473" s="219"/>
      <c r="BS473" s="219"/>
      <c r="BT473" s="219"/>
      <c r="BU473" s="219"/>
      <c r="BV473" s="219"/>
      <c r="BW473" s="219"/>
      <c r="BX473" s="219"/>
      <c r="BY473" s="219"/>
      <c r="BZ473" s="219"/>
      <c r="CA473" s="219"/>
      <c r="CB473" s="219"/>
      <c r="CC473" s="219"/>
      <c r="CD473" s="219"/>
      <c r="CE473" s="219"/>
      <c r="CF473" s="219"/>
      <c r="CG473" s="219"/>
      <c r="CH473" s="219"/>
      <c r="CI473" s="219"/>
      <c r="CJ473" s="219"/>
      <c r="CK473" s="219"/>
      <c r="CL473" s="219"/>
      <c r="CM473" s="219"/>
      <c r="CN473" s="219"/>
      <c r="CO473" s="219"/>
      <c r="CP473" s="219"/>
      <c r="CQ473" s="219"/>
      <c r="CR473" s="219"/>
      <c r="CS473" s="219"/>
      <c r="CT473" s="219"/>
      <c r="CU473" s="219"/>
      <c r="CV473" s="219"/>
      <c r="CW473" s="219"/>
      <c r="CX473" s="219"/>
      <c r="CY473" s="219"/>
      <c r="CZ473" s="219"/>
      <c r="DA473" s="219"/>
      <c r="DB473" s="219"/>
      <c r="DC473" s="219"/>
      <c r="DD473" s="219"/>
      <c r="DE473" s="219"/>
      <c r="DF473" s="219"/>
      <c r="DG473" s="219"/>
      <c r="DH473" s="219"/>
      <c r="DI473" s="219"/>
      <c r="DJ473" s="219"/>
      <c r="DK473" s="219"/>
      <c r="DL473" s="219"/>
      <c r="DM473" s="219"/>
      <c r="DN473" s="219"/>
      <c r="DO473" s="219"/>
      <c r="DP473" s="219"/>
      <c r="DQ473" s="219"/>
      <c r="DR473" s="219"/>
      <c r="DS473" s="219"/>
      <c r="DT473" s="219"/>
      <c r="DU473" s="219"/>
      <c r="DV473" s="219"/>
      <c r="DW473" s="219"/>
      <c r="DX473" s="219"/>
      <c r="DY473" s="219"/>
      <c r="DZ473" s="219"/>
      <c r="EA473" s="219"/>
      <c r="EB473" s="219"/>
      <c r="EC473" s="219"/>
      <c r="ED473" s="219"/>
      <c r="EE473" s="219"/>
      <c r="EF473" s="219"/>
      <c r="EG473" s="219"/>
      <c r="EH473" s="219"/>
      <c r="EI473" s="219"/>
      <c r="EJ473" s="219"/>
      <c r="EK473" s="219"/>
      <c r="EL473" s="219"/>
      <c r="EM473" s="219"/>
      <c r="EN473" s="219"/>
      <c r="EO473" s="219"/>
      <c r="EP473" s="219"/>
      <c r="EQ473" s="219"/>
      <c r="ER473" s="219"/>
      <c r="ES473" s="219"/>
      <c r="ET473" s="219"/>
      <c r="EU473" s="219"/>
      <c r="EV473" s="219"/>
      <c r="EW473" s="219"/>
      <c r="EX473" s="219"/>
      <c r="EY473" s="219"/>
      <c r="EZ473" s="219"/>
      <c r="FA473" s="219"/>
      <c r="FB473" s="219"/>
      <c r="FC473" s="219"/>
      <c r="FD473" s="219"/>
      <c r="FE473" s="219"/>
      <c r="FF473" s="219"/>
      <c r="FG473" s="219"/>
      <c r="FH473" s="219"/>
      <c r="FI473" s="219"/>
      <c r="FJ473" s="219"/>
      <c r="FK473" s="219"/>
      <c r="FL473" s="219"/>
      <c r="FM473" s="219"/>
      <c r="FN473" s="219"/>
      <c r="FO473" s="219"/>
      <c r="FP473" s="219"/>
      <c r="FQ473" s="219"/>
      <c r="FR473" s="219"/>
      <c r="FS473" s="219"/>
      <c r="FT473" s="219"/>
      <c r="FU473" s="219"/>
      <c r="FV473" s="219"/>
      <c r="FW473" s="219"/>
      <c r="FX473" s="219"/>
      <c r="FY473" s="219"/>
      <c r="FZ473" s="219"/>
      <c r="GA473" s="219"/>
      <c r="GB473" s="219"/>
      <c r="GC473" s="219"/>
      <c r="GD473" s="219"/>
      <c r="GE473" s="219"/>
      <c r="GF473" s="219"/>
      <c r="GG473" s="219"/>
      <c r="GH473" s="219"/>
      <c r="GI473" s="219"/>
      <c r="GJ473" s="219"/>
      <c r="GK473" s="219"/>
      <c r="GL473" s="219"/>
      <c r="GM473" s="219"/>
      <c r="GN473" s="219"/>
      <c r="GO473" s="219"/>
      <c r="GP473" s="219"/>
      <c r="GQ473" s="219"/>
      <c r="GR473" s="219"/>
      <c r="GS473" s="219"/>
      <c r="GT473" s="219"/>
      <c r="GU473" s="219"/>
      <c r="GV473" s="219"/>
      <c r="GW473" s="219"/>
      <c r="GX473" s="219"/>
      <c r="GY473" s="219"/>
      <c r="GZ473" s="219"/>
      <c r="HA473" s="219"/>
      <c r="HB473" s="219"/>
      <c r="HC473" s="219"/>
      <c r="HD473" s="219"/>
      <c r="HE473" s="219"/>
      <c r="HF473" s="219"/>
      <c r="HG473" s="219"/>
      <c r="HH473" s="219"/>
      <c r="HI473" s="219"/>
      <c r="HJ473" s="219"/>
      <c r="HK473" s="219"/>
      <c r="HL473" s="219"/>
    </row>
    <row r="474" spans="1:220" s="251" customFormat="1">
      <c r="A474" s="219"/>
      <c r="B474" s="219"/>
      <c r="C474" s="219"/>
      <c r="D474" s="219"/>
      <c r="E474" s="219"/>
      <c r="F474" s="219"/>
      <c r="G474" s="261"/>
      <c r="H474" s="262"/>
      <c r="I474" s="262"/>
      <c r="J474" s="216"/>
      <c r="K474" s="219"/>
      <c r="L474" s="219"/>
      <c r="M474" s="219"/>
      <c r="N474" s="219"/>
      <c r="O474" s="219"/>
      <c r="P474" s="219"/>
      <c r="Q474" s="219"/>
      <c r="R474" s="219"/>
      <c r="S474" s="219"/>
      <c r="T474" s="219"/>
      <c r="U474" s="219"/>
      <c r="V474" s="219"/>
      <c r="W474" s="219"/>
      <c r="X474" s="219"/>
      <c r="Y474" s="219"/>
      <c r="Z474" s="219"/>
      <c r="AA474" s="219"/>
      <c r="AB474" s="219"/>
      <c r="AC474" s="219"/>
      <c r="AD474" s="219"/>
      <c r="AE474" s="219"/>
      <c r="AF474" s="219"/>
      <c r="AG474" s="219"/>
      <c r="AH474" s="219"/>
      <c r="AI474" s="219"/>
      <c r="AJ474" s="219"/>
      <c r="AK474" s="219"/>
      <c r="AL474" s="219"/>
      <c r="AM474" s="219"/>
      <c r="AN474" s="219"/>
      <c r="AO474" s="219"/>
      <c r="AP474" s="219"/>
      <c r="AQ474" s="219"/>
      <c r="AR474" s="219"/>
      <c r="AS474" s="219"/>
      <c r="AT474" s="219"/>
      <c r="AU474" s="219"/>
      <c r="AV474" s="219"/>
      <c r="AW474" s="219"/>
      <c r="AX474" s="219"/>
      <c r="AY474" s="219"/>
      <c r="AZ474" s="219"/>
      <c r="BA474" s="219"/>
      <c r="BB474" s="219"/>
      <c r="BC474" s="219"/>
      <c r="BD474" s="219"/>
      <c r="BE474" s="219"/>
      <c r="BF474" s="219"/>
      <c r="BG474" s="219"/>
      <c r="BH474" s="219"/>
      <c r="BI474" s="219"/>
      <c r="BJ474" s="219"/>
      <c r="BK474" s="219"/>
      <c r="BL474" s="219"/>
      <c r="BM474" s="219"/>
      <c r="BN474" s="219"/>
      <c r="BO474" s="219"/>
      <c r="BP474" s="219"/>
      <c r="BQ474" s="219"/>
      <c r="BR474" s="219"/>
      <c r="BS474" s="219"/>
      <c r="BT474" s="219"/>
      <c r="BU474" s="219"/>
      <c r="BV474" s="219"/>
      <c r="BW474" s="219"/>
      <c r="BX474" s="219"/>
      <c r="BY474" s="219"/>
      <c r="BZ474" s="219"/>
      <c r="CA474" s="219"/>
      <c r="CB474" s="219"/>
      <c r="CC474" s="219"/>
      <c r="CD474" s="219"/>
      <c r="CE474" s="219"/>
      <c r="CF474" s="219"/>
      <c r="CG474" s="219"/>
      <c r="CH474" s="219"/>
      <c r="CI474" s="219"/>
      <c r="CJ474" s="219"/>
      <c r="CK474" s="219"/>
      <c r="CL474" s="219"/>
      <c r="CM474" s="219"/>
      <c r="CN474" s="219"/>
      <c r="CO474" s="219"/>
      <c r="CP474" s="219"/>
      <c r="CQ474" s="219"/>
      <c r="CR474" s="219"/>
      <c r="CS474" s="219"/>
      <c r="CT474" s="219"/>
      <c r="CU474" s="219"/>
      <c r="CV474" s="219"/>
      <c r="CW474" s="219"/>
      <c r="CX474" s="219"/>
      <c r="CY474" s="219"/>
      <c r="CZ474" s="219"/>
      <c r="DA474" s="219"/>
      <c r="DB474" s="219"/>
      <c r="DC474" s="219"/>
      <c r="DD474" s="219"/>
      <c r="DE474" s="219"/>
      <c r="DF474" s="219"/>
      <c r="DG474" s="219"/>
      <c r="DH474" s="219"/>
      <c r="DI474" s="219"/>
      <c r="DJ474" s="219"/>
      <c r="DK474" s="219"/>
      <c r="DL474" s="219"/>
      <c r="DM474" s="219"/>
      <c r="DN474" s="219"/>
      <c r="DO474" s="219"/>
      <c r="DP474" s="219"/>
      <c r="DQ474" s="219"/>
      <c r="DR474" s="219"/>
      <c r="DS474" s="219"/>
      <c r="DT474" s="219"/>
      <c r="DU474" s="219"/>
      <c r="DV474" s="219"/>
      <c r="DW474" s="219"/>
      <c r="DX474" s="219"/>
      <c r="DY474" s="219"/>
      <c r="DZ474" s="219"/>
      <c r="EA474" s="219"/>
      <c r="EB474" s="219"/>
      <c r="EC474" s="219"/>
      <c r="ED474" s="219"/>
      <c r="EE474" s="219"/>
      <c r="EF474" s="219"/>
      <c r="EG474" s="219"/>
      <c r="EH474" s="219"/>
      <c r="EI474" s="219"/>
      <c r="EJ474" s="219"/>
      <c r="EK474" s="219"/>
      <c r="EL474" s="219"/>
      <c r="EM474" s="219"/>
      <c r="EN474" s="219"/>
      <c r="EO474" s="219"/>
      <c r="EP474" s="219"/>
      <c r="EQ474" s="219"/>
      <c r="ER474" s="219"/>
      <c r="ES474" s="219"/>
      <c r="ET474" s="219"/>
      <c r="EU474" s="219"/>
      <c r="EV474" s="219"/>
      <c r="EW474" s="219"/>
      <c r="EX474" s="219"/>
      <c r="EY474" s="219"/>
      <c r="EZ474" s="219"/>
      <c r="FA474" s="219"/>
      <c r="FB474" s="219"/>
      <c r="FC474" s="219"/>
      <c r="FD474" s="219"/>
      <c r="FE474" s="219"/>
      <c r="FF474" s="219"/>
      <c r="FG474" s="219"/>
      <c r="FH474" s="219"/>
      <c r="FI474" s="219"/>
      <c r="FJ474" s="219"/>
      <c r="FK474" s="219"/>
      <c r="FL474" s="219"/>
      <c r="FM474" s="219"/>
      <c r="FN474" s="219"/>
      <c r="FO474" s="219"/>
      <c r="FP474" s="219"/>
      <c r="FQ474" s="219"/>
      <c r="FR474" s="219"/>
      <c r="FS474" s="219"/>
      <c r="FT474" s="219"/>
      <c r="FU474" s="219"/>
      <c r="FV474" s="219"/>
      <c r="FW474" s="219"/>
      <c r="FX474" s="219"/>
      <c r="FY474" s="219"/>
      <c r="FZ474" s="219"/>
      <c r="GA474" s="219"/>
      <c r="GB474" s="219"/>
      <c r="GC474" s="219"/>
      <c r="GD474" s="219"/>
      <c r="GE474" s="219"/>
      <c r="GF474" s="219"/>
      <c r="GG474" s="219"/>
      <c r="GH474" s="219"/>
      <c r="GI474" s="219"/>
      <c r="GJ474" s="219"/>
      <c r="GK474" s="219"/>
      <c r="GL474" s="219"/>
      <c r="GM474" s="219"/>
      <c r="GN474" s="219"/>
      <c r="GO474" s="219"/>
      <c r="GP474" s="219"/>
      <c r="GQ474" s="219"/>
      <c r="GR474" s="219"/>
      <c r="GS474" s="219"/>
      <c r="GT474" s="219"/>
      <c r="GU474" s="219"/>
      <c r="GV474" s="219"/>
      <c r="GW474" s="219"/>
      <c r="GX474" s="219"/>
      <c r="GY474" s="219"/>
      <c r="GZ474" s="219"/>
      <c r="HA474" s="219"/>
      <c r="HB474" s="219"/>
      <c r="HC474" s="219"/>
      <c r="HD474" s="219"/>
      <c r="HE474" s="219"/>
      <c r="HF474" s="219"/>
      <c r="HG474" s="219"/>
      <c r="HH474" s="219"/>
      <c r="HI474" s="219"/>
      <c r="HJ474" s="219"/>
      <c r="HK474" s="219"/>
      <c r="HL474" s="219"/>
    </row>
    <row r="475" spans="1:220" s="251" customFormat="1">
      <c r="A475" s="219"/>
      <c r="B475" s="219"/>
      <c r="C475" s="219"/>
      <c r="D475" s="219"/>
      <c r="E475" s="219"/>
      <c r="F475" s="219"/>
      <c r="G475" s="261"/>
      <c r="H475" s="262"/>
      <c r="I475" s="262"/>
      <c r="J475" s="216"/>
      <c r="K475" s="219"/>
      <c r="L475" s="219"/>
      <c r="M475" s="219"/>
      <c r="N475" s="219"/>
      <c r="O475" s="219"/>
      <c r="P475" s="219"/>
      <c r="Q475" s="219"/>
      <c r="R475" s="219"/>
      <c r="S475" s="219"/>
      <c r="T475" s="219"/>
      <c r="U475" s="219"/>
      <c r="V475" s="219"/>
      <c r="W475" s="219"/>
      <c r="X475" s="219"/>
      <c r="Y475" s="219"/>
      <c r="Z475" s="219"/>
      <c r="AA475" s="219"/>
      <c r="AB475" s="219"/>
      <c r="AC475" s="219"/>
      <c r="AD475" s="219"/>
      <c r="AE475" s="219"/>
      <c r="AF475" s="219"/>
      <c r="AG475" s="219"/>
      <c r="AH475" s="219"/>
      <c r="AI475" s="219"/>
      <c r="AJ475" s="219"/>
      <c r="AK475" s="219"/>
      <c r="AL475" s="219"/>
      <c r="AM475" s="219"/>
      <c r="AN475" s="219"/>
      <c r="AO475" s="219"/>
      <c r="AP475" s="219"/>
      <c r="AQ475" s="219"/>
      <c r="AR475" s="219"/>
      <c r="AS475" s="219"/>
      <c r="AT475" s="219"/>
      <c r="AU475" s="219"/>
      <c r="AV475" s="219"/>
      <c r="AW475" s="219"/>
      <c r="AX475" s="219"/>
      <c r="AY475" s="219"/>
      <c r="AZ475" s="219"/>
      <c r="BA475" s="219"/>
      <c r="BB475" s="219"/>
      <c r="BC475" s="219"/>
      <c r="BD475" s="219"/>
      <c r="BE475" s="219"/>
      <c r="BF475" s="219"/>
      <c r="BG475" s="219"/>
      <c r="BH475" s="219"/>
      <c r="BI475" s="219"/>
      <c r="BJ475" s="219"/>
      <c r="BK475" s="219"/>
      <c r="BL475" s="219"/>
      <c r="BM475" s="219"/>
      <c r="BN475" s="219"/>
      <c r="BO475" s="219"/>
      <c r="BP475" s="219"/>
      <c r="BQ475" s="219"/>
      <c r="BR475" s="219"/>
      <c r="BS475" s="219"/>
      <c r="BT475" s="219"/>
      <c r="BU475" s="219"/>
      <c r="BV475" s="219"/>
      <c r="BW475" s="219"/>
      <c r="BX475" s="219"/>
      <c r="BY475" s="219"/>
      <c r="BZ475" s="219"/>
      <c r="CA475" s="219"/>
      <c r="CB475" s="219"/>
      <c r="CC475" s="219"/>
      <c r="CD475" s="219"/>
      <c r="CE475" s="219"/>
      <c r="CF475" s="219"/>
      <c r="CG475" s="219"/>
      <c r="CH475" s="219"/>
      <c r="CI475" s="219"/>
      <c r="CJ475" s="219"/>
      <c r="CK475" s="219"/>
      <c r="CL475" s="219"/>
      <c r="CM475" s="219"/>
      <c r="CN475" s="219"/>
      <c r="CO475" s="219"/>
      <c r="CP475" s="219"/>
      <c r="CQ475" s="219"/>
      <c r="CR475" s="219"/>
      <c r="CS475" s="219"/>
      <c r="CT475" s="219"/>
      <c r="CU475" s="219"/>
      <c r="CV475" s="219"/>
      <c r="CW475" s="219"/>
      <c r="CX475" s="219"/>
      <c r="CY475" s="219"/>
      <c r="CZ475" s="219"/>
      <c r="DA475" s="219"/>
      <c r="DB475" s="219"/>
      <c r="DC475" s="219"/>
      <c r="DD475" s="219"/>
      <c r="DE475" s="219"/>
      <c r="DF475" s="219"/>
      <c r="DG475" s="219"/>
      <c r="DH475" s="219"/>
      <c r="DI475" s="219"/>
      <c r="DJ475" s="219"/>
      <c r="DK475" s="219"/>
      <c r="DL475" s="219"/>
      <c r="DM475" s="219"/>
      <c r="DN475" s="219"/>
      <c r="DO475" s="219"/>
      <c r="DP475" s="219"/>
      <c r="DQ475" s="219"/>
      <c r="DR475" s="219"/>
      <c r="DS475" s="219"/>
      <c r="DT475" s="219"/>
      <c r="DU475" s="219"/>
      <c r="DV475" s="219"/>
      <c r="DW475" s="219"/>
      <c r="DX475" s="219"/>
      <c r="DY475" s="219"/>
      <c r="DZ475" s="219"/>
      <c r="EA475" s="219"/>
      <c r="EB475" s="219"/>
      <c r="EC475" s="219"/>
      <c r="ED475" s="219"/>
      <c r="EE475" s="219"/>
      <c r="EF475" s="219"/>
      <c r="EG475" s="219"/>
      <c r="EH475" s="219"/>
      <c r="EI475" s="219"/>
      <c r="EJ475" s="219"/>
      <c r="EK475" s="219"/>
      <c r="EL475" s="219"/>
      <c r="EM475" s="219"/>
      <c r="EN475" s="219"/>
      <c r="EO475" s="219"/>
      <c r="EP475" s="219"/>
      <c r="EQ475" s="219"/>
      <c r="ER475" s="219"/>
      <c r="ES475" s="219"/>
      <c r="ET475" s="219"/>
      <c r="EU475" s="219"/>
      <c r="EV475" s="219"/>
      <c r="EW475" s="219"/>
      <c r="EX475" s="219"/>
      <c r="EY475" s="219"/>
      <c r="EZ475" s="219"/>
      <c r="FA475" s="219"/>
      <c r="FB475" s="219"/>
      <c r="FC475" s="219"/>
      <c r="FD475" s="219"/>
      <c r="FE475" s="219"/>
      <c r="FF475" s="219"/>
      <c r="FG475" s="219"/>
      <c r="FH475" s="219"/>
      <c r="FI475" s="219"/>
      <c r="FJ475" s="219"/>
      <c r="FK475" s="219"/>
      <c r="FL475" s="219"/>
      <c r="FM475" s="219"/>
      <c r="FN475" s="219"/>
      <c r="FO475" s="219"/>
      <c r="FP475" s="219"/>
      <c r="FQ475" s="219"/>
      <c r="FR475" s="219"/>
      <c r="FS475" s="219"/>
      <c r="FT475" s="219"/>
      <c r="FU475" s="219"/>
      <c r="FV475" s="219"/>
      <c r="FW475" s="219"/>
      <c r="FX475" s="219"/>
      <c r="FY475" s="219"/>
      <c r="FZ475" s="219"/>
      <c r="GA475" s="219"/>
      <c r="GB475" s="219"/>
      <c r="GC475" s="219"/>
      <c r="GD475" s="219"/>
      <c r="GE475" s="219"/>
      <c r="GF475" s="219"/>
      <c r="GG475" s="219"/>
      <c r="GH475" s="219"/>
      <c r="GI475" s="219"/>
      <c r="GJ475" s="219"/>
      <c r="GK475" s="219"/>
      <c r="GL475" s="219"/>
      <c r="GM475" s="219"/>
      <c r="GN475" s="219"/>
      <c r="GO475" s="219"/>
      <c r="GP475" s="219"/>
      <c r="GQ475" s="219"/>
      <c r="GR475" s="219"/>
      <c r="GS475" s="219"/>
      <c r="GT475" s="219"/>
      <c r="GU475" s="219"/>
      <c r="GV475" s="219"/>
      <c r="GW475" s="219"/>
      <c r="GX475" s="219"/>
      <c r="GY475" s="219"/>
      <c r="GZ475" s="219"/>
      <c r="HA475" s="219"/>
      <c r="HB475" s="219"/>
      <c r="HC475" s="219"/>
      <c r="HD475" s="219"/>
      <c r="HE475" s="219"/>
      <c r="HF475" s="219"/>
      <c r="HG475" s="219"/>
      <c r="HH475" s="219"/>
      <c r="HI475" s="219"/>
      <c r="HJ475" s="219"/>
      <c r="HK475" s="219"/>
      <c r="HL475" s="219"/>
    </row>
    <row r="476" spans="1:220" s="251" customFormat="1">
      <c r="A476" s="219"/>
      <c r="B476" s="219"/>
      <c r="C476" s="219"/>
      <c r="D476" s="219"/>
      <c r="E476" s="219"/>
      <c r="F476" s="219"/>
      <c r="G476" s="261"/>
      <c r="H476" s="262"/>
      <c r="I476" s="262"/>
      <c r="J476" s="216"/>
      <c r="K476" s="219"/>
      <c r="L476" s="219"/>
      <c r="M476" s="219"/>
      <c r="N476" s="219"/>
      <c r="O476" s="219"/>
      <c r="P476" s="219"/>
      <c r="Q476" s="219"/>
      <c r="R476" s="219"/>
      <c r="S476" s="219"/>
      <c r="T476" s="219"/>
      <c r="U476" s="219"/>
      <c r="V476" s="219"/>
      <c r="W476" s="219"/>
      <c r="X476" s="219"/>
      <c r="Y476" s="219"/>
      <c r="Z476" s="219"/>
      <c r="AA476" s="219"/>
      <c r="AB476" s="219"/>
      <c r="AC476" s="219"/>
      <c r="AD476" s="219"/>
      <c r="AE476" s="219"/>
      <c r="AF476" s="219"/>
      <c r="AG476" s="219"/>
      <c r="AH476" s="219"/>
      <c r="AI476" s="219"/>
      <c r="AJ476" s="219"/>
      <c r="AK476" s="219"/>
      <c r="AL476" s="219"/>
      <c r="AM476" s="219"/>
      <c r="AN476" s="219"/>
      <c r="AO476" s="219"/>
      <c r="AP476" s="219"/>
      <c r="AQ476" s="219"/>
      <c r="AR476" s="219"/>
      <c r="AS476" s="219"/>
      <c r="AT476" s="219"/>
      <c r="AU476" s="219"/>
      <c r="AV476" s="219"/>
      <c r="AW476" s="219"/>
      <c r="AX476" s="219"/>
      <c r="AY476" s="219"/>
      <c r="AZ476" s="219"/>
      <c r="BA476" s="219"/>
      <c r="BB476" s="219"/>
      <c r="BC476" s="219"/>
      <c r="BD476" s="219"/>
      <c r="BE476" s="219"/>
      <c r="BF476" s="219"/>
      <c r="BG476" s="219"/>
      <c r="BH476" s="219"/>
      <c r="BI476" s="219"/>
      <c r="BJ476" s="219"/>
      <c r="BK476" s="219"/>
      <c r="BL476" s="219"/>
      <c r="BM476" s="219"/>
      <c r="BN476" s="219"/>
      <c r="BO476" s="219"/>
      <c r="BP476" s="219"/>
      <c r="BQ476" s="219"/>
      <c r="BR476" s="219"/>
      <c r="BS476" s="219"/>
      <c r="BT476" s="219"/>
      <c r="BU476" s="219"/>
      <c r="BV476" s="219"/>
      <c r="BW476" s="219"/>
      <c r="BX476" s="219"/>
      <c r="BY476" s="219"/>
      <c r="BZ476" s="219"/>
      <c r="CA476" s="219"/>
      <c r="CB476" s="219"/>
      <c r="CC476" s="219"/>
      <c r="CD476" s="219"/>
      <c r="CE476" s="219"/>
      <c r="CF476" s="219"/>
      <c r="CG476" s="219"/>
      <c r="CH476" s="219"/>
      <c r="CI476" s="219"/>
      <c r="CJ476" s="219"/>
      <c r="CK476" s="219"/>
      <c r="CL476" s="219"/>
      <c r="CM476" s="219"/>
      <c r="CN476" s="219"/>
      <c r="CO476" s="219"/>
      <c r="CP476" s="219"/>
      <c r="CQ476" s="219"/>
      <c r="CR476" s="219"/>
      <c r="CS476" s="219"/>
      <c r="CT476" s="219"/>
      <c r="CU476" s="219"/>
      <c r="CV476" s="219"/>
      <c r="CW476" s="219"/>
      <c r="CX476" s="219"/>
      <c r="CY476" s="219"/>
      <c r="CZ476" s="219"/>
      <c r="DA476" s="219"/>
      <c r="DB476" s="219"/>
      <c r="DC476" s="219"/>
      <c r="DD476" s="219"/>
      <c r="DE476" s="219"/>
      <c r="DF476" s="219"/>
      <c r="DG476" s="219"/>
      <c r="DH476" s="219"/>
      <c r="DI476" s="219"/>
      <c r="DJ476" s="219"/>
      <c r="DK476" s="219"/>
      <c r="DL476" s="219"/>
      <c r="DM476" s="219"/>
      <c r="DN476" s="219"/>
      <c r="DO476" s="219"/>
      <c r="DP476" s="219"/>
      <c r="DQ476" s="219"/>
      <c r="DR476" s="219"/>
      <c r="DS476" s="219"/>
      <c r="DT476" s="219"/>
      <c r="DU476" s="219"/>
      <c r="DV476" s="219"/>
      <c r="DW476" s="219"/>
      <c r="DX476" s="219"/>
      <c r="DY476" s="219"/>
      <c r="DZ476" s="219"/>
      <c r="EA476" s="219"/>
      <c r="EB476" s="219"/>
      <c r="EC476" s="219"/>
      <c r="ED476" s="219"/>
      <c r="EE476" s="219"/>
      <c r="EF476" s="219"/>
      <c r="EG476" s="219"/>
      <c r="EH476" s="219"/>
      <c r="EI476" s="219"/>
      <c r="EJ476" s="219"/>
      <c r="EK476" s="219"/>
      <c r="EL476" s="219"/>
      <c r="EM476" s="219"/>
      <c r="EN476" s="219"/>
      <c r="EO476" s="219"/>
      <c r="EP476" s="219"/>
      <c r="EQ476" s="219"/>
      <c r="ER476" s="219"/>
      <c r="ES476" s="219"/>
      <c r="ET476" s="219"/>
      <c r="EU476" s="219"/>
      <c r="EV476" s="219"/>
      <c r="EW476" s="219"/>
      <c r="EX476" s="219"/>
      <c r="EY476" s="219"/>
      <c r="EZ476" s="219"/>
      <c r="FA476" s="219"/>
      <c r="FB476" s="219"/>
      <c r="FC476" s="219"/>
      <c r="FD476" s="219"/>
      <c r="FE476" s="219"/>
      <c r="FF476" s="219"/>
      <c r="FG476" s="219"/>
      <c r="FH476" s="219"/>
      <c r="FI476" s="219"/>
      <c r="FJ476" s="219"/>
      <c r="FK476" s="219"/>
      <c r="FL476" s="219"/>
      <c r="FM476" s="219"/>
      <c r="FN476" s="219"/>
      <c r="FO476" s="219"/>
      <c r="FP476" s="219"/>
      <c r="FQ476" s="219"/>
      <c r="FR476" s="219"/>
      <c r="FS476" s="219"/>
      <c r="FT476" s="219"/>
      <c r="FU476" s="219"/>
      <c r="FV476" s="219"/>
      <c r="FW476" s="219"/>
      <c r="FX476" s="219"/>
      <c r="FY476" s="219"/>
      <c r="FZ476" s="219"/>
      <c r="GA476" s="219"/>
      <c r="GB476" s="219"/>
      <c r="GC476" s="219"/>
      <c r="GD476" s="219"/>
      <c r="GE476" s="219"/>
      <c r="GF476" s="219"/>
      <c r="GG476" s="219"/>
      <c r="GH476" s="219"/>
      <c r="GI476" s="219"/>
      <c r="GJ476" s="219"/>
      <c r="GK476" s="219"/>
      <c r="GL476" s="219"/>
      <c r="GM476" s="219"/>
      <c r="GN476" s="219"/>
      <c r="GO476" s="219"/>
      <c r="GP476" s="219"/>
      <c r="GQ476" s="219"/>
      <c r="GR476" s="219"/>
      <c r="GS476" s="219"/>
      <c r="GT476" s="219"/>
      <c r="GU476" s="219"/>
      <c r="GV476" s="219"/>
      <c r="GW476" s="219"/>
      <c r="GX476" s="219"/>
      <c r="GY476" s="219"/>
      <c r="GZ476" s="219"/>
      <c r="HA476" s="219"/>
      <c r="HB476" s="219"/>
      <c r="HC476" s="219"/>
      <c r="HD476" s="219"/>
      <c r="HE476" s="219"/>
      <c r="HF476" s="219"/>
      <c r="HG476" s="219"/>
      <c r="HH476" s="219"/>
      <c r="HI476" s="219"/>
      <c r="HJ476" s="219"/>
      <c r="HK476" s="219"/>
      <c r="HL476" s="219"/>
    </row>
    <row r="477" spans="1:220" s="251" customFormat="1">
      <c r="A477" s="219"/>
      <c r="B477" s="219"/>
      <c r="C477" s="219"/>
      <c r="D477" s="219"/>
      <c r="E477" s="219"/>
      <c r="F477" s="219"/>
      <c r="G477" s="261"/>
      <c r="H477" s="262"/>
      <c r="I477" s="262"/>
      <c r="J477" s="216"/>
      <c r="K477" s="219"/>
      <c r="L477" s="219"/>
      <c r="M477" s="219"/>
      <c r="N477" s="219"/>
      <c r="O477" s="219"/>
      <c r="P477" s="219"/>
      <c r="Q477" s="219"/>
      <c r="R477" s="219"/>
      <c r="S477" s="219"/>
      <c r="T477" s="219"/>
      <c r="U477" s="219"/>
      <c r="V477" s="219"/>
      <c r="W477" s="219"/>
      <c r="X477" s="219"/>
      <c r="Y477" s="219"/>
      <c r="Z477" s="219"/>
      <c r="AA477" s="219"/>
      <c r="AB477" s="219"/>
      <c r="AC477" s="219"/>
      <c r="AD477" s="219"/>
      <c r="AE477" s="219"/>
      <c r="AF477" s="219"/>
      <c r="AG477" s="219"/>
      <c r="AH477" s="219"/>
      <c r="AI477" s="219"/>
      <c r="AJ477" s="219"/>
      <c r="AK477" s="219"/>
      <c r="AL477" s="219"/>
      <c r="AM477" s="219"/>
      <c r="AN477" s="219"/>
      <c r="AO477" s="219"/>
      <c r="AP477" s="219"/>
      <c r="AQ477" s="219"/>
      <c r="AR477" s="219"/>
      <c r="AS477" s="219"/>
      <c r="AT477" s="219"/>
      <c r="AU477" s="219"/>
      <c r="AV477" s="219"/>
      <c r="AW477" s="219"/>
      <c r="AX477" s="219"/>
      <c r="AY477" s="219"/>
      <c r="AZ477" s="219"/>
      <c r="BA477" s="219"/>
      <c r="BB477" s="219"/>
      <c r="BC477" s="219"/>
      <c r="BD477" s="219"/>
      <c r="BE477" s="219"/>
      <c r="BF477" s="219"/>
      <c r="BG477" s="219"/>
      <c r="BH477" s="219"/>
      <c r="BI477" s="219"/>
      <c r="BJ477" s="219"/>
      <c r="BK477" s="219"/>
      <c r="BL477" s="219"/>
      <c r="BM477" s="219"/>
      <c r="BN477" s="219"/>
      <c r="BO477" s="219"/>
      <c r="BP477" s="219"/>
      <c r="BQ477" s="219"/>
      <c r="BR477" s="219"/>
      <c r="BS477" s="219"/>
      <c r="BT477" s="219"/>
      <c r="BU477" s="219"/>
      <c r="BV477" s="219"/>
      <c r="BW477" s="219"/>
      <c r="BX477" s="219"/>
      <c r="BY477" s="219"/>
      <c r="BZ477" s="219"/>
      <c r="CA477" s="219"/>
      <c r="CB477" s="219"/>
      <c r="CC477" s="219"/>
      <c r="CD477" s="219"/>
      <c r="CE477" s="219"/>
      <c r="CF477" s="219"/>
      <c r="CG477" s="219"/>
      <c r="CH477" s="219"/>
      <c r="CI477" s="219"/>
      <c r="CJ477" s="219"/>
      <c r="CK477" s="219"/>
      <c r="CL477" s="219"/>
      <c r="CM477" s="219"/>
      <c r="CN477" s="219"/>
      <c r="CO477" s="219"/>
      <c r="CP477" s="219"/>
      <c r="CQ477" s="219"/>
      <c r="CR477" s="219"/>
      <c r="CS477" s="219"/>
      <c r="CT477" s="219"/>
      <c r="CU477" s="219"/>
      <c r="CV477" s="219"/>
      <c r="CW477" s="219"/>
      <c r="CX477" s="219"/>
      <c r="CY477" s="219"/>
      <c r="CZ477" s="219"/>
      <c r="DA477" s="219"/>
      <c r="DB477" s="219"/>
      <c r="DC477" s="219"/>
      <c r="DD477" s="219"/>
      <c r="DE477" s="219"/>
      <c r="DF477" s="219"/>
      <c r="DG477" s="219"/>
      <c r="DH477" s="219"/>
      <c r="DI477" s="219"/>
      <c r="DJ477" s="219"/>
      <c r="DK477" s="219"/>
      <c r="DL477" s="219"/>
      <c r="DM477" s="219"/>
      <c r="DN477" s="219"/>
      <c r="DO477" s="219"/>
      <c r="DP477" s="219"/>
      <c r="DQ477" s="219"/>
      <c r="DR477" s="219"/>
      <c r="DS477" s="219"/>
      <c r="DT477" s="219"/>
      <c r="DU477" s="219"/>
      <c r="DV477" s="219"/>
      <c r="DW477" s="219"/>
      <c r="DX477" s="219"/>
      <c r="DY477" s="219"/>
      <c r="DZ477" s="219"/>
      <c r="EA477" s="219"/>
      <c r="EB477" s="219"/>
      <c r="EC477" s="219"/>
      <c r="ED477" s="219"/>
      <c r="EE477" s="219"/>
      <c r="EF477" s="219"/>
      <c r="EG477" s="219"/>
      <c r="EH477" s="219"/>
      <c r="EI477" s="219"/>
      <c r="EJ477" s="219"/>
      <c r="EK477" s="219"/>
      <c r="EL477" s="219"/>
      <c r="EM477" s="219"/>
      <c r="EN477" s="219"/>
      <c r="EO477" s="219"/>
      <c r="EP477" s="219"/>
      <c r="EQ477" s="219"/>
      <c r="ER477" s="219"/>
      <c r="ES477" s="219"/>
      <c r="ET477" s="219"/>
      <c r="EU477" s="219"/>
      <c r="EV477" s="219"/>
      <c r="EW477" s="219"/>
      <c r="EX477" s="219"/>
      <c r="EY477" s="219"/>
      <c r="EZ477" s="219"/>
      <c r="FA477" s="219"/>
      <c r="FB477" s="219"/>
      <c r="FC477" s="219"/>
      <c r="FD477" s="219"/>
      <c r="FE477" s="219"/>
      <c r="FF477" s="219"/>
      <c r="FG477" s="219"/>
      <c r="FH477" s="219"/>
      <c r="FI477" s="219"/>
      <c r="FJ477" s="219"/>
      <c r="FK477" s="219"/>
      <c r="FL477" s="219"/>
      <c r="FM477" s="219"/>
      <c r="FN477" s="219"/>
      <c r="FO477" s="219"/>
      <c r="FP477" s="219"/>
      <c r="FQ477" s="219"/>
      <c r="FR477" s="219"/>
      <c r="FS477" s="219"/>
      <c r="FT477" s="219"/>
      <c r="FU477" s="219"/>
      <c r="FV477" s="219"/>
      <c r="FW477" s="219"/>
      <c r="FX477" s="219"/>
      <c r="FY477" s="219"/>
      <c r="FZ477" s="219"/>
      <c r="GA477" s="219"/>
      <c r="GB477" s="219"/>
      <c r="GC477" s="219"/>
      <c r="GD477" s="219"/>
      <c r="GE477" s="219"/>
      <c r="GF477" s="219"/>
      <c r="GG477" s="219"/>
      <c r="GH477" s="219"/>
      <c r="GI477" s="219"/>
      <c r="GJ477" s="219"/>
      <c r="GK477" s="219"/>
      <c r="GL477" s="219"/>
      <c r="GM477" s="219"/>
      <c r="GN477" s="219"/>
      <c r="GO477" s="219"/>
      <c r="GP477" s="219"/>
      <c r="GQ477" s="219"/>
      <c r="GR477" s="219"/>
      <c r="GS477" s="219"/>
      <c r="GT477" s="219"/>
      <c r="GU477" s="219"/>
      <c r="GV477" s="219"/>
      <c r="GW477" s="219"/>
      <c r="GX477" s="219"/>
      <c r="GY477" s="219"/>
      <c r="GZ477" s="219"/>
      <c r="HA477" s="219"/>
      <c r="HB477" s="219"/>
      <c r="HC477" s="219"/>
      <c r="HD477" s="219"/>
      <c r="HE477" s="219"/>
      <c r="HF477" s="219"/>
      <c r="HG477" s="219"/>
      <c r="HH477" s="219"/>
      <c r="HI477" s="219"/>
      <c r="HJ477" s="219"/>
      <c r="HK477" s="219"/>
      <c r="HL477" s="219"/>
    </row>
    <row r="478" spans="1:220" s="251" customFormat="1">
      <c r="A478" s="219"/>
      <c r="B478" s="219"/>
      <c r="C478" s="219"/>
      <c r="D478" s="219"/>
      <c r="E478" s="219"/>
      <c r="F478" s="219"/>
      <c r="G478" s="261"/>
      <c r="H478" s="262"/>
      <c r="I478" s="262"/>
      <c r="J478" s="216"/>
      <c r="K478" s="219"/>
      <c r="L478" s="219"/>
      <c r="M478" s="219"/>
      <c r="N478" s="219"/>
      <c r="O478" s="219"/>
      <c r="P478" s="219"/>
      <c r="Q478" s="219"/>
      <c r="R478" s="219"/>
      <c r="S478" s="219"/>
      <c r="T478" s="219"/>
      <c r="U478" s="219"/>
      <c r="V478" s="219"/>
      <c r="W478" s="219"/>
      <c r="X478" s="219"/>
      <c r="Y478" s="219"/>
      <c r="Z478" s="219"/>
      <c r="AA478" s="219"/>
      <c r="AB478" s="219"/>
      <c r="AC478" s="219"/>
      <c r="AD478" s="219"/>
      <c r="AE478" s="219"/>
      <c r="AF478" s="219"/>
      <c r="AG478" s="219"/>
      <c r="AH478" s="219"/>
      <c r="AI478" s="219"/>
      <c r="AJ478" s="219"/>
      <c r="AK478" s="219"/>
      <c r="AL478" s="219"/>
      <c r="AM478" s="219"/>
      <c r="AN478" s="219"/>
      <c r="AO478" s="219"/>
      <c r="AP478" s="219"/>
      <c r="AQ478" s="219"/>
      <c r="AR478" s="219"/>
      <c r="AS478" s="219"/>
      <c r="AT478" s="219"/>
      <c r="AU478" s="219"/>
      <c r="AV478" s="219"/>
      <c r="AW478" s="219"/>
      <c r="AX478" s="219"/>
      <c r="AY478" s="219"/>
      <c r="AZ478" s="219"/>
      <c r="BA478" s="219"/>
      <c r="BB478" s="219"/>
      <c r="BC478" s="219"/>
      <c r="BD478" s="219"/>
      <c r="BE478" s="219"/>
      <c r="BF478" s="219"/>
      <c r="BG478" s="219"/>
      <c r="BH478" s="219"/>
      <c r="BI478" s="219"/>
      <c r="BJ478" s="219"/>
      <c r="BK478" s="219"/>
      <c r="BL478" s="219"/>
      <c r="BM478" s="219"/>
      <c r="BN478" s="219"/>
      <c r="BO478" s="219"/>
      <c r="BP478" s="219"/>
      <c r="BQ478" s="219"/>
      <c r="BR478" s="219"/>
      <c r="BS478" s="219"/>
      <c r="BT478" s="219"/>
      <c r="BU478" s="219"/>
      <c r="BV478" s="219"/>
      <c r="BW478" s="219"/>
      <c r="BX478" s="219"/>
      <c r="BY478" s="219"/>
      <c r="BZ478" s="219"/>
      <c r="CA478" s="219"/>
      <c r="CB478" s="219"/>
      <c r="CC478" s="219"/>
      <c r="CD478" s="219"/>
      <c r="CE478" s="219"/>
      <c r="CF478" s="219"/>
      <c r="CG478" s="219"/>
      <c r="CH478" s="219"/>
      <c r="CI478" s="219"/>
      <c r="CJ478" s="219"/>
      <c r="CK478" s="219"/>
      <c r="CL478" s="219"/>
      <c r="CM478" s="219"/>
      <c r="CN478" s="219"/>
      <c r="CO478" s="219"/>
      <c r="CP478" s="219"/>
      <c r="CQ478" s="219"/>
      <c r="CR478" s="219"/>
      <c r="CS478" s="219"/>
      <c r="CT478" s="219"/>
      <c r="CU478" s="219"/>
      <c r="CV478" s="219"/>
      <c r="CW478" s="219"/>
      <c r="CX478" s="219"/>
      <c r="CY478" s="219"/>
      <c r="CZ478" s="219"/>
      <c r="DA478" s="219"/>
      <c r="DB478" s="219"/>
      <c r="DC478" s="219"/>
      <c r="DD478" s="219"/>
      <c r="DE478" s="219"/>
      <c r="DF478" s="219"/>
      <c r="DG478" s="219"/>
      <c r="DH478" s="219"/>
      <c r="DI478" s="219"/>
      <c r="DJ478" s="219"/>
      <c r="DK478" s="219"/>
      <c r="DL478" s="219"/>
      <c r="DM478" s="219"/>
      <c r="DN478" s="219"/>
      <c r="DO478" s="219"/>
      <c r="DP478" s="219"/>
      <c r="DQ478" s="219"/>
      <c r="DR478" s="219"/>
      <c r="DS478" s="219"/>
      <c r="DT478" s="219"/>
      <c r="DU478" s="219"/>
      <c r="DV478" s="219"/>
      <c r="DW478" s="219"/>
      <c r="DX478" s="219"/>
      <c r="DY478" s="219"/>
      <c r="DZ478" s="219"/>
      <c r="EA478" s="219"/>
      <c r="EB478" s="219"/>
      <c r="EC478" s="219"/>
      <c r="ED478" s="219"/>
      <c r="EE478" s="219"/>
      <c r="EF478" s="219"/>
      <c r="EG478" s="219"/>
      <c r="EH478" s="219"/>
      <c r="EI478" s="219"/>
      <c r="EJ478" s="219"/>
      <c r="EK478" s="219"/>
      <c r="EL478" s="219"/>
      <c r="EM478" s="219"/>
      <c r="EN478" s="219"/>
      <c r="EO478" s="219"/>
      <c r="EP478" s="219"/>
      <c r="EQ478" s="219"/>
      <c r="ER478" s="219"/>
      <c r="ES478" s="219"/>
      <c r="ET478" s="219"/>
      <c r="EU478" s="219"/>
      <c r="EV478" s="219"/>
      <c r="EW478" s="219"/>
      <c r="EX478" s="219"/>
      <c r="EY478" s="219"/>
      <c r="EZ478" s="219"/>
      <c r="FA478" s="219"/>
      <c r="FB478" s="219"/>
      <c r="FC478" s="219"/>
      <c r="FD478" s="219"/>
      <c r="FE478" s="219"/>
      <c r="FF478" s="219"/>
      <c r="FG478" s="219"/>
      <c r="FH478" s="219"/>
      <c r="FI478" s="219"/>
      <c r="FJ478" s="219"/>
      <c r="FK478" s="219"/>
      <c r="FL478" s="219"/>
      <c r="FM478" s="219"/>
      <c r="FN478" s="219"/>
      <c r="FO478" s="219"/>
      <c r="FP478" s="219"/>
      <c r="FQ478" s="219"/>
      <c r="FR478" s="219"/>
      <c r="FS478" s="219"/>
      <c r="FT478" s="219"/>
      <c r="FU478" s="219"/>
      <c r="FV478" s="219"/>
      <c r="FW478" s="219"/>
      <c r="FX478" s="219"/>
      <c r="FY478" s="219"/>
      <c r="FZ478" s="219"/>
      <c r="GA478" s="219"/>
      <c r="GB478" s="219"/>
      <c r="GC478" s="219"/>
      <c r="GD478" s="219"/>
      <c r="GE478" s="219"/>
      <c r="GF478" s="219"/>
      <c r="GG478" s="219"/>
      <c r="GH478" s="219"/>
      <c r="GI478" s="219"/>
      <c r="GJ478" s="219"/>
      <c r="GK478" s="219"/>
      <c r="GL478" s="219"/>
      <c r="GM478" s="219"/>
      <c r="GN478" s="219"/>
      <c r="GO478" s="219"/>
      <c r="GP478" s="219"/>
      <c r="GQ478" s="219"/>
      <c r="GR478" s="219"/>
      <c r="GS478" s="219"/>
      <c r="GT478" s="219"/>
      <c r="GU478" s="219"/>
      <c r="GV478" s="219"/>
      <c r="GW478" s="219"/>
      <c r="GX478" s="219"/>
      <c r="GY478" s="219"/>
      <c r="GZ478" s="219"/>
      <c r="HA478" s="219"/>
      <c r="HB478" s="219"/>
      <c r="HC478" s="219"/>
      <c r="HD478" s="219"/>
      <c r="HE478" s="219"/>
      <c r="HF478" s="219"/>
      <c r="HG478" s="219"/>
      <c r="HH478" s="219"/>
      <c r="HI478" s="219"/>
      <c r="HJ478" s="219"/>
      <c r="HK478" s="219"/>
      <c r="HL478" s="219"/>
    </row>
    <row r="479" spans="1:220" s="251" customFormat="1">
      <c r="A479" s="219"/>
      <c r="B479" s="219"/>
      <c r="C479" s="219"/>
      <c r="D479" s="219"/>
      <c r="E479" s="219"/>
      <c r="F479" s="219"/>
      <c r="G479" s="261"/>
      <c r="H479" s="262"/>
      <c r="I479" s="262"/>
      <c r="J479" s="216"/>
      <c r="K479" s="219"/>
      <c r="L479" s="219"/>
      <c r="M479" s="219"/>
      <c r="N479" s="219"/>
      <c r="O479" s="219"/>
      <c r="P479" s="219"/>
      <c r="Q479" s="219"/>
      <c r="R479" s="219"/>
      <c r="S479" s="219"/>
      <c r="T479" s="219"/>
      <c r="U479" s="219"/>
      <c r="V479" s="219"/>
      <c r="W479" s="219"/>
      <c r="X479" s="219"/>
      <c r="Y479" s="219"/>
      <c r="Z479" s="219"/>
      <c r="AA479" s="219"/>
      <c r="AB479" s="219"/>
      <c r="AC479" s="219"/>
      <c r="AD479" s="219"/>
      <c r="AE479" s="219"/>
      <c r="AF479" s="219"/>
      <c r="AG479" s="219"/>
      <c r="AH479" s="219"/>
      <c r="AI479" s="219"/>
      <c r="AJ479" s="219"/>
      <c r="AK479" s="219"/>
      <c r="AL479" s="219"/>
      <c r="AM479" s="219"/>
      <c r="AN479" s="219"/>
      <c r="AO479" s="219"/>
      <c r="AP479" s="219"/>
      <c r="AQ479" s="219"/>
      <c r="AR479" s="219"/>
      <c r="AS479" s="219"/>
      <c r="AT479" s="219"/>
      <c r="AU479" s="219"/>
      <c r="AV479" s="219"/>
      <c r="AW479" s="219"/>
      <c r="AX479" s="219"/>
      <c r="AY479" s="219"/>
      <c r="AZ479" s="219"/>
      <c r="BA479" s="219"/>
      <c r="BB479" s="219"/>
      <c r="BC479" s="219"/>
      <c r="BD479" s="219"/>
      <c r="BE479" s="219"/>
      <c r="BF479" s="219"/>
      <c r="BG479" s="219"/>
      <c r="BH479" s="219"/>
      <c r="BI479" s="219"/>
      <c r="BJ479" s="219"/>
      <c r="BK479" s="219"/>
      <c r="BL479" s="219"/>
      <c r="BM479" s="219"/>
      <c r="BN479" s="219"/>
      <c r="BO479" s="219"/>
      <c r="BP479" s="219"/>
      <c r="BQ479" s="219"/>
      <c r="BR479" s="219"/>
      <c r="BS479" s="219"/>
      <c r="BT479" s="219"/>
      <c r="BU479" s="219"/>
      <c r="BV479" s="219"/>
      <c r="BW479" s="219"/>
      <c r="BX479" s="219"/>
      <c r="BY479" s="219"/>
      <c r="BZ479" s="219"/>
      <c r="CA479" s="219"/>
      <c r="CB479" s="219"/>
      <c r="CC479" s="219"/>
      <c r="CD479" s="219"/>
      <c r="CE479" s="219"/>
      <c r="CF479" s="219"/>
      <c r="CG479" s="219"/>
      <c r="CH479" s="219"/>
      <c r="CI479" s="219"/>
      <c r="CJ479" s="219"/>
      <c r="CK479" s="219"/>
      <c r="CL479" s="219"/>
      <c r="CM479" s="219"/>
      <c r="CN479" s="219"/>
      <c r="CO479" s="219"/>
      <c r="CP479" s="219"/>
      <c r="CQ479" s="219"/>
      <c r="CR479" s="219"/>
      <c r="CS479" s="219"/>
      <c r="CT479" s="219"/>
      <c r="CU479" s="219"/>
      <c r="CV479" s="219"/>
      <c r="CW479" s="219"/>
      <c r="CX479" s="219"/>
      <c r="CY479" s="219"/>
      <c r="CZ479" s="219"/>
      <c r="DA479" s="219"/>
      <c r="DB479" s="219"/>
      <c r="DC479" s="219"/>
      <c r="DD479" s="219"/>
      <c r="DE479" s="219"/>
      <c r="DF479" s="219"/>
      <c r="DG479" s="219"/>
      <c r="DH479" s="219"/>
      <c r="DI479" s="219"/>
      <c r="DJ479" s="219"/>
      <c r="DK479" s="219"/>
      <c r="DL479" s="219"/>
      <c r="DM479" s="219"/>
      <c r="DN479" s="219"/>
      <c r="DO479" s="219"/>
      <c r="DP479" s="219"/>
      <c r="DQ479" s="219"/>
      <c r="DR479" s="219"/>
      <c r="DS479" s="219"/>
      <c r="DT479" s="219"/>
      <c r="DU479" s="219"/>
      <c r="DV479" s="219"/>
      <c r="DW479" s="219"/>
      <c r="DX479" s="219"/>
      <c r="DY479" s="219"/>
      <c r="DZ479" s="219"/>
      <c r="EA479" s="219"/>
      <c r="EB479" s="219"/>
      <c r="EC479" s="219"/>
      <c r="ED479" s="219"/>
      <c r="EE479" s="219"/>
      <c r="EF479" s="219"/>
      <c r="EG479" s="219"/>
      <c r="EH479" s="219"/>
      <c r="EI479" s="219"/>
      <c r="EJ479" s="219"/>
      <c r="EK479" s="219"/>
      <c r="EL479" s="219"/>
      <c r="EM479" s="219"/>
      <c r="EN479" s="219"/>
      <c r="EO479" s="219"/>
      <c r="EP479" s="219"/>
      <c r="EQ479" s="219"/>
      <c r="ER479" s="219"/>
      <c r="ES479" s="219"/>
      <c r="ET479" s="219"/>
      <c r="EU479" s="219"/>
      <c r="EV479" s="219"/>
      <c r="EW479" s="219"/>
      <c r="EX479" s="219"/>
      <c r="EY479" s="219"/>
      <c r="EZ479" s="219"/>
      <c r="FA479" s="219"/>
      <c r="FB479" s="219"/>
      <c r="FC479" s="219"/>
      <c r="FD479" s="219"/>
      <c r="FE479" s="219"/>
      <c r="FF479" s="219"/>
      <c r="FG479" s="219"/>
      <c r="FH479" s="219"/>
      <c r="FI479" s="219"/>
      <c r="FJ479" s="219"/>
      <c r="FK479" s="219"/>
      <c r="FL479" s="219"/>
      <c r="FM479" s="219"/>
      <c r="FN479" s="219"/>
      <c r="FO479" s="219"/>
      <c r="FP479" s="219"/>
      <c r="FQ479" s="219"/>
      <c r="FR479" s="219"/>
      <c r="FS479" s="219"/>
      <c r="FT479" s="219"/>
      <c r="FU479" s="219"/>
      <c r="FV479" s="219"/>
      <c r="FW479" s="219"/>
      <c r="FX479" s="219"/>
      <c r="FY479" s="219"/>
      <c r="FZ479" s="219"/>
      <c r="GA479" s="219"/>
      <c r="GB479" s="219"/>
      <c r="GC479" s="219"/>
      <c r="GD479" s="219"/>
      <c r="GE479" s="219"/>
      <c r="GF479" s="219"/>
      <c r="GG479" s="219"/>
      <c r="GH479" s="219"/>
      <c r="GI479" s="219"/>
      <c r="GJ479" s="219"/>
      <c r="GK479" s="219"/>
      <c r="GL479" s="219"/>
      <c r="GM479" s="219"/>
      <c r="GN479" s="219"/>
      <c r="GO479" s="219"/>
      <c r="GP479" s="219"/>
      <c r="GQ479" s="219"/>
      <c r="GR479" s="219"/>
      <c r="GS479" s="219"/>
      <c r="GT479" s="219"/>
      <c r="GU479" s="219"/>
      <c r="GV479" s="219"/>
      <c r="GW479" s="219"/>
      <c r="GX479" s="219"/>
      <c r="GY479" s="219"/>
      <c r="GZ479" s="219"/>
      <c r="HA479" s="219"/>
      <c r="HB479" s="219"/>
      <c r="HC479" s="219"/>
      <c r="HD479" s="219"/>
      <c r="HE479" s="219"/>
      <c r="HF479" s="219"/>
      <c r="HG479" s="219"/>
      <c r="HH479" s="219"/>
      <c r="HI479" s="219"/>
      <c r="HJ479" s="219"/>
      <c r="HK479" s="219"/>
      <c r="HL479" s="219"/>
    </row>
    <row r="480" spans="1:220" s="251" customFormat="1">
      <c r="A480" s="219"/>
      <c r="B480" s="219"/>
      <c r="C480" s="219"/>
      <c r="D480" s="219"/>
      <c r="E480" s="219"/>
      <c r="F480" s="219"/>
      <c r="G480" s="261"/>
      <c r="H480" s="262"/>
      <c r="I480" s="262"/>
      <c r="J480" s="216"/>
      <c r="K480" s="219"/>
      <c r="L480" s="219"/>
      <c r="M480" s="219"/>
      <c r="N480" s="219"/>
      <c r="O480" s="219"/>
      <c r="P480" s="219"/>
      <c r="Q480" s="219"/>
      <c r="R480" s="219"/>
      <c r="S480" s="219"/>
      <c r="T480" s="219"/>
      <c r="U480" s="219"/>
      <c r="V480" s="219"/>
      <c r="W480" s="219"/>
      <c r="X480" s="219"/>
      <c r="Y480" s="219"/>
      <c r="Z480" s="219"/>
      <c r="AA480" s="219"/>
      <c r="AB480" s="219"/>
      <c r="AC480" s="219"/>
      <c r="AD480" s="219"/>
      <c r="AE480" s="219"/>
      <c r="AF480" s="219"/>
      <c r="AG480" s="219"/>
      <c r="AH480" s="219"/>
      <c r="AI480" s="219"/>
      <c r="AJ480" s="219"/>
      <c r="AK480" s="219"/>
      <c r="AL480" s="219"/>
      <c r="AM480" s="219"/>
      <c r="AN480" s="219"/>
      <c r="AO480" s="219"/>
      <c r="AP480" s="219"/>
      <c r="AQ480" s="219"/>
      <c r="AR480" s="219"/>
      <c r="AS480" s="219"/>
      <c r="AT480" s="219"/>
      <c r="AU480" s="219"/>
      <c r="AV480" s="219"/>
      <c r="AW480" s="219"/>
      <c r="AX480" s="219"/>
      <c r="AY480" s="219"/>
      <c r="AZ480" s="219"/>
      <c r="BA480" s="219"/>
      <c r="BB480" s="219"/>
      <c r="BC480" s="219"/>
      <c r="BD480" s="219"/>
      <c r="BE480" s="219"/>
      <c r="BF480" s="219"/>
      <c r="BG480" s="219"/>
      <c r="BH480" s="219"/>
      <c r="BI480" s="219"/>
      <c r="BJ480" s="219"/>
      <c r="BK480" s="219"/>
      <c r="BL480" s="219"/>
      <c r="BM480" s="219"/>
      <c r="BN480" s="219"/>
      <c r="BO480" s="219"/>
      <c r="BP480" s="219"/>
      <c r="BQ480" s="219"/>
      <c r="BR480" s="219"/>
      <c r="BS480" s="219"/>
      <c r="BT480" s="219"/>
      <c r="BU480" s="219"/>
      <c r="BV480" s="219"/>
      <c r="BW480" s="219"/>
      <c r="BX480" s="219"/>
      <c r="BY480" s="219"/>
      <c r="BZ480" s="219"/>
      <c r="CA480" s="219"/>
      <c r="CB480" s="219"/>
      <c r="CC480" s="219"/>
      <c r="CD480" s="219"/>
      <c r="CE480" s="219"/>
      <c r="CF480" s="219"/>
      <c r="CG480" s="219"/>
      <c r="CH480" s="219"/>
      <c r="CI480" s="219"/>
      <c r="CJ480" s="219"/>
      <c r="CK480" s="219"/>
      <c r="CL480" s="219"/>
      <c r="CM480" s="219"/>
      <c r="CN480" s="219"/>
      <c r="CO480" s="219"/>
      <c r="CP480" s="219"/>
      <c r="CQ480" s="219"/>
      <c r="CR480" s="219"/>
      <c r="CS480" s="219"/>
      <c r="CT480" s="219"/>
      <c r="CU480" s="219"/>
      <c r="CV480" s="219"/>
      <c r="CW480" s="219"/>
      <c r="CX480" s="219"/>
      <c r="CY480" s="219"/>
      <c r="CZ480" s="219"/>
      <c r="DA480" s="219"/>
      <c r="DB480" s="219"/>
      <c r="DC480" s="219"/>
      <c r="DD480" s="219"/>
      <c r="DE480" s="219"/>
      <c r="DF480" s="219"/>
      <c r="DG480" s="219"/>
      <c r="DH480" s="219"/>
      <c r="DI480" s="219"/>
      <c r="DJ480" s="219"/>
      <c r="DK480" s="219"/>
      <c r="DL480" s="219"/>
      <c r="DM480" s="219"/>
      <c r="DN480" s="219"/>
      <c r="DO480" s="219"/>
      <c r="DP480" s="219"/>
      <c r="DQ480" s="219"/>
      <c r="DR480" s="219"/>
      <c r="DS480" s="219"/>
      <c r="DT480" s="219"/>
      <c r="DU480" s="219"/>
      <c r="DV480" s="219"/>
      <c r="DW480" s="219"/>
      <c r="DX480" s="219"/>
      <c r="DY480" s="219"/>
      <c r="DZ480" s="219"/>
      <c r="EA480" s="219"/>
      <c r="EB480" s="219"/>
      <c r="EC480" s="219"/>
      <c r="ED480" s="219"/>
      <c r="EE480" s="219"/>
      <c r="EF480" s="219"/>
      <c r="EG480" s="219"/>
      <c r="EH480" s="219"/>
      <c r="EI480" s="219"/>
      <c r="EJ480" s="219"/>
      <c r="EK480" s="219"/>
      <c r="EL480" s="219"/>
      <c r="EM480" s="219"/>
      <c r="EN480" s="219"/>
      <c r="EO480" s="219"/>
      <c r="EP480" s="219"/>
      <c r="EQ480" s="219"/>
      <c r="ER480" s="219"/>
      <c r="ES480" s="219"/>
      <c r="ET480" s="219"/>
      <c r="EU480" s="219"/>
      <c r="EV480" s="219"/>
      <c r="EW480" s="219"/>
      <c r="EX480" s="219"/>
      <c r="EY480" s="219"/>
      <c r="EZ480" s="219"/>
      <c r="FA480" s="219"/>
      <c r="FB480" s="219"/>
      <c r="FC480" s="219"/>
      <c r="FD480" s="219"/>
      <c r="FE480" s="219"/>
      <c r="FF480" s="219"/>
      <c r="FG480" s="219"/>
      <c r="FH480" s="219"/>
      <c r="FI480" s="219"/>
      <c r="FJ480" s="219"/>
      <c r="FK480" s="219"/>
      <c r="FL480" s="219"/>
      <c r="FM480" s="219"/>
      <c r="FN480" s="219"/>
      <c r="FO480" s="219"/>
      <c r="FP480" s="219"/>
      <c r="FQ480" s="219"/>
      <c r="FR480" s="219"/>
      <c r="FS480" s="219"/>
      <c r="FT480" s="219"/>
      <c r="FU480" s="219"/>
      <c r="FV480" s="219"/>
      <c r="FW480" s="219"/>
      <c r="FX480" s="219"/>
      <c r="FY480" s="219"/>
      <c r="FZ480" s="219"/>
      <c r="GA480" s="219"/>
      <c r="GB480" s="219"/>
      <c r="GC480" s="219"/>
      <c r="GD480" s="219"/>
      <c r="GE480" s="219"/>
      <c r="GF480" s="219"/>
      <c r="GG480" s="219"/>
      <c r="GH480" s="219"/>
      <c r="GI480" s="219"/>
      <c r="GJ480" s="219"/>
      <c r="GK480" s="219"/>
      <c r="GL480" s="219"/>
      <c r="GM480" s="219"/>
      <c r="GN480" s="219"/>
      <c r="GO480" s="219"/>
      <c r="GP480" s="219"/>
      <c r="GQ480" s="219"/>
      <c r="GR480" s="219"/>
      <c r="GS480" s="219"/>
      <c r="GT480" s="219"/>
      <c r="GU480" s="219"/>
      <c r="GV480" s="219"/>
      <c r="GW480" s="219"/>
      <c r="GX480" s="219"/>
      <c r="GY480" s="219"/>
      <c r="GZ480" s="219"/>
      <c r="HA480" s="219"/>
      <c r="HB480" s="219"/>
      <c r="HC480" s="219"/>
      <c r="HD480" s="219"/>
      <c r="HE480" s="219"/>
      <c r="HF480" s="219"/>
      <c r="HG480" s="219"/>
      <c r="HH480" s="219"/>
      <c r="HI480" s="219"/>
      <c r="HJ480" s="219"/>
      <c r="HK480" s="219"/>
      <c r="HL480" s="219"/>
    </row>
    <row r="481" spans="1:220" s="251" customFormat="1">
      <c r="A481" s="219"/>
      <c r="B481" s="219"/>
      <c r="C481" s="219"/>
      <c r="D481" s="219"/>
      <c r="E481" s="219"/>
      <c r="F481" s="219"/>
      <c r="G481" s="261"/>
      <c r="H481" s="262"/>
      <c r="I481" s="262"/>
      <c r="J481" s="216"/>
      <c r="K481" s="219"/>
      <c r="L481" s="219"/>
      <c r="M481" s="219"/>
      <c r="N481" s="219"/>
      <c r="O481" s="219"/>
      <c r="P481" s="219"/>
      <c r="Q481" s="219"/>
      <c r="R481" s="219"/>
      <c r="S481" s="219"/>
      <c r="T481" s="219"/>
      <c r="U481" s="219"/>
      <c r="V481" s="219"/>
      <c r="W481" s="219"/>
      <c r="X481" s="219"/>
      <c r="Y481" s="219"/>
      <c r="Z481" s="219"/>
      <c r="AA481" s="219"/>
      <c r="AB481" s="219"/>
      <c r="AC481" s="219"/>
      <c r="AD481" s="219"/>
      <c r="AE481" s="219"/>
      <c r="AF481" s="219"/>
      <c r="AG481" s="219"/>
      <c r="AH481" s="219"/>
      <c r="AI481" s="219"/>
      <c r="AJ481" s="219"/>
      <c r="AK481" s="219"/>
      <c r="AL481" s="219"/>
      <c r="AM481" s="219"/>
      <c r="AN481" s="219"/>
      <c r="AO481" s="219"/>
      <c r="AP481" s="219"/>
      <c r="AQ481" s="219"/>
      <c r="AR481" s="219"/>
      <c r="AS481" s="219"/>
      <c r="AT481" s="219"/>
      <c r="AU481" s="219"/>
      <c r="AV481" s="219"/>
      <c r="AW481" s="219"/>
      <c r="AX481" s="219"/>
      <c r="AY481" s="219"/>
      <c r="AZ481" s="219"/>
      <c r="BA481" s="219"/>
      <c r="BB481" s="219"/>
      <c r="BC481" s="219"/>
      <c r="BD481" s="219"/>
      <c r="BE481" s="219"/>
      <c r="BF481" s="219"/>
      <c r="BG481" s="219"/>
      <c r="BH481" s="219"/>
      <c r="BI481" s="219"/>
      <c r="BJ481" s="219"/>
      <c r="BK481" s="219"/>
      <c r="BL481" s="219"/>
      <c r="BM481" s="219"/>
      <c r="BN481" s="219"/>
      <c r="BO481" s="219"/>
      <c r="BP481" s="219"/>
      <c r="BQ481" s="219"/>
      <c r="BR481" s="219"/>
      <c r="BS481" s="219"/>
      <c r="BT481" s="219"/>
      <c r="BU481" s="219"/>
      <c r="BV481" s="219"/>
      <c r="BW481" s="219"/>
      <c r="BX481" s="219"/>
      <c r="BY481" s="219"/>
      <c r="BZ481" s="219"/>
      <c r="CA481" s="219"/>
      <c r="CB481" s="219"/>
      <c r="CC481" s="219"/>
      <c r="CD481" s="219"/>
      <c r="CE481" s="219"/>
      <c r="CF481" s="219"/>
      <c r="CG481" s="219"/>
      <c r="CH481" s="219"/>
      <c r="CI481" s="219"/>
      <c r="CJ481" s="219"/>
      <c r="CK481" s="219"/>
      <c r="CL481" s="219"/>
      <c r="CM481" s="219"/>
      <c r="CN481" s="219"/>
      <c r="CO481" s="219"/>
      <c r="CP481" s="219"/>
      <c r="CQ481" s="219"/>
      <c r="CR481" s="219"/>
      <c r="CS481" s="219"/>
      <c r="CT481" s="219"/>
      <c r="CU481" s="219"/>
      <c r="CV481" s="219"/>
      <c r="CW481" s="219"/>
      <c r="CX481" s="219"/>
      <c r="CY481" s="219"/>
      <c r="CZ481" s="219"/>
      <c r="DA481" s="219"/>
      <c r="DB481" s="219"/>
      <c r="DC481" s="219"/>
      <c r="DD481" s="219"/>
      <c r="DE481" s="219"/>
      <c r="DF481" s="219"/>
      <c r="DG481" s="219"/>
      <c r="DH481" s="219"/>
      <c r="DI481" s="219"/>
      <c r="DJ481" s="219"/>
      <c r="DK481" s="219"/>
      <c r="DL481" s="219"/>
      <c r="DM481" s="219"/>
      <c r="DN481" s="219"/>
      <c r="DO481" s="219"/>
      <c r="DP481" s="219"/>
      <c r="DQ481" s="219"/>
      <c r="DR481" s="219"/>
      <c r="DS481" s="219"/>
      <c r="DT481" s="219"/>
      <c r="DU481" s="219"/>
      <c r="DV481" s="219"/>
      <c r="DW481" s="219"/>
      <c r="DX481" s="219"/>
      <c r="DY481" s="219"/>
      <c r="DZ481" s="219"/>
      <c r="EA481" s="219"/>
      <c r="EB481" s="219"/>
      <c r="EC481" s="219"/>
      <c r="ED481" s="219"/>
      <c r="EE481" s="219"/>
      <c r="EF481" s="219"/>
      <c r="EG481" s="219"/>
      <c r="EH481" s="219"/>
      <c r="EI481" s="219"/>
      <c r="EJ481" s="219"/>
      <c r="EK481" s="219"/>
      <c r="EL481" s="219"/>
      <c r="EM481" s="219"/>
      <c r="EN481" s="219"/>
      <c r="EO481" s="219"/>
      <c r="EP481" s="219"/>
      <c r="EQ481" s="219"/>
      <c r="ER481" s="219"/>
      <c r="ES481" s="219"/>
      <c r="ET481" s="219"/>
      <c r="EU481" s="219"/>
      <c r="EV481" s="219"/>
      <c r="EW481" s="219"/>
      <c r="EX481" s="219"/>
      <c r="EY481" s="219"/>
      <c r="EZ481" s="219"/>
      <c r="FA481" s="219"/>
      <c r="FB481" s="219"/>
      <c r="FC481" s="219"/>
      <c r="FD481" s="219"/>
      <c r="FE481" s="219"/>
      <c r="FF481" s="219"/>
      <c r="FG481" s="219"/>
      <c r="FH481" s="219"/>
      <c r="FI481" s="219"/>
      <c r="FJ481" s="219"/>
      <c r="FK481" s="219"/>
      <c r="FL481" s="219"/>
      <c r="FM481" s="219"/>
      <c r="FN481" s="219"/>
      <c r="FO481" s="219"/>
      <c r="FP481" s="219"/>
      <c r="FQ481" s="219"/>
      <c r="FR481" s="219"/>
      <c r="FS481" s="219"/>
      <c r="FT481" s="219"/>
      <c r="FU481" s="219"/>
      <c r="FV481" s="219"/>
      <c r="FW481" s="219"/>
      <c r="FX481" s="219"/>
      <c r="FY481" s="219"/>
      <c r="FZ481" s="219"/>
      <c r="GA481" s="219"/>
      <c r="GB481" s="219"/>
      <c r="GC481" s="219"/>
      <c r="GD481" s="219"/>
      <c r="GE481" s="219"/>
      <c r="GF481" s="219"/>
      <c r="GG481" s="219"/>
      <c r="GH481" s="219"/>
      <c r="GI481" s="219"/>
      <c r="GJ481" s="219"/>
      <c r="GK481" s="219"/>
      <c r="GL481" s="219"/>
      <c r="GM481" s="219"/>
      <c r="GN481" s="219"/>
      <c r="GO481" s="219"/>
      <c r="GP481" s="219"/>
      <c r="GQ481" s="219"/>
      <c r="GR481" s="219"/>
      <c r="GS481" s="219"/>
      <c r="GT481" s="219"/>
      <c r="GU481" s="219"/>
      <c r="GV481" s="219"/>
      <c r="GW481" s="219"/>
      <c r="GX481" s="219"/>
      <c r="GY481" s="219"/>
      <c r="GZ481" s="219"/>
      <c r="HA481" s="219"/>
      <c r="HB481" s="219"/>
      <c r="HC481" s="219"/>
      <c r="HD481" s="219"/>
      <c r="HE481" s="219"/>
      <c r="HF481" s="219"/>
      <c r="HG481" s="219"/>
      <c r="HH481" s="219"/>
      <c r="HI481" s="219"/>
      <c r="HJ481" s="219"/>
      <c r="HK481" s="219"/>
      <c r="HL481" s="219"/>
    </row>
    <row r="482" spans="1:220" s="251" customFormat="1">
      <c r="A482" s="219"/>
      <c r="B482" s="219"/>
      <c r="C482" s="219"/>
      <c r="D482" s="219"/>
      <c r="E482" s="219"/>
      <c r="F482" s="219"/>
      <c r="G482" s="261"/>
      <c r="H482" s="262"/>
      <c r="I482" s="262"/>
      <c r="J482" s="216"/>
      <c r="K482" s="219"/>
      <c r="L482" s="219"/>
      <c r="M482" s="219"/>
      <c r="N482" s="219"/>
      <c r="O482" s="219"/>
      <c r="P482" s="219"/>
      <c r="Q482" s="219"/>
      <c r="R482" s="219"/>
      <c r="S482" s="219"/>
      <c r="T482" s="219"/>
      <c r="U482" s="219"/>
      <c r="V482" s="219"/>
      <c r="W482" s="219"/>
      <c r="X482" s="219"/>
      <c r="Y482" s="219"/>
      <c r="Z482" s="219"/>
      <c r="AA482" s="219"/>
      <c r="AB482" s="219"/>
      <c r="AC482" s="219"/>
      <c r="AD482" s="219"/>
      <c r="AE482" s="219"/>
      <c r="AF482" s="219"/>
      <c r="AG482" s="219"/>
      <c r="AH482" s="219"/>
      <c r="AI482" s="219"/>
      <c r="AJ482" s="219"/>
      <c r="AK482" s="219"/>
      <c r="AL482" s="219"/>
      <c r="AM482" s="219"/>
      <c r="AN482" s="219"/>
      <c r="AO482" s="219"/>
      <c r="AP482" s="219"/>
      <c r="AQ482" s="219"/>
      <c r="AR482" s="219"/>
      <c r="AS482" s="219"/>
      <c r="AT482" s="219"/>
      <c r="AU482" s="219"/>
      <c r="AV482" s="219"/>
      <c r="AW482" s="219"/>
      <c r="AX482" s="219"/>
      <c r="AY482" s="219"/>
      <c r="AZ482" s="219"/>
      <c r="BA482" s="219"/>
      <c r="BB482" s="219"/>
      <c r="BC482" s="219"/>
      <c r="BD482" s="219"/>
      <c r="BE482" s="219"/>
      <c r="BF482" s="219"/>
      <c r="BG482" s="219"/>
      <c r="BH482" s="219"/>
      <c r="BI482" s="219"/>
      <c r="BJ482" s="219"/>
      <c r="BK482" s="219"/>
      <c r="BL482" s="219"/>
      <c r="BM482" s="219"/>
      <c r="BN482" s="219"/>
      <c r="BO482" s="219"/>
      <c r="BP482" s="219"/>
      <c r="BQ482" s="219"/>
      <c r="BR482" s="219"/>
      <c r="BS482" s="219"/>
      <c r="BT482" s="219"/>
      <c r="BU482" s="219"/>
      <c r="BV482" s="219"/>
      <c r="BW482" s="219"/>
      <c r="BX482" s="219"/>
      <c r="BY482" s="219"/>
      <c r="BZ482" s="219"/>
      <c r="CA482" s="219"/>
      <c r="CB482" s="219"/>
      <c r="CC482" s="219"/>
      <c r="CD482" s="219"/>
      <c r="CE482" s="219"/>
      <c r="CF482" s="219"/>
      <c r="CG482" s="219"/>
      <c r="CH482" s="219"/>
      <c r="CI482" s="219"/>
      <c r="CJ482" s="219"/>
      <c r="CK482" s="219"/>
      <c r="CL482" s="219"/>
      <c r="CM482" s="219"/>
      <c r="CN482" s="219"/>
      <c r="CO482" s="219"/>
      <c r="CP482" s="219"/>
      <c r="CQ482" s="219"/>
      <c r="CR482" s="219"/>
      <c r="CS482" s="219"/>
      <c r="CT482" s="219"/>
      <c r="CU482" s="219"/>
      <c r="CV482" s="219"/>
      <c r="CW482" s="219"/>
      <c r="CX482" s="219"/>
      <c r="CY482" s="219"/>
      <c r="CZ482" s="219"/>
      <c r="DA482" s="219"/>
      <c r="DB482" s="219"/>
      <c r="DC482" s="219"/>
      <c r="DD482" s="219"/>
      <c r="DE482" s="219"/>
      <c r="DF482" s="219"/>
      <c r="DG482" s="219"/>
      <c r="DH482" s="219"/>
      <c r="DI482" s="219"/>
      <c r="DJ482" s="219"/>
      <c r="DK482" s="219"/>
      <c r="DL482" s="219"/>
      <c r="DM482" s="219"/>
      <c r="DN482" s="219"/>
      <c r="DO482" s="219"/>
      <c r="DP482" s="219"/>
      <c r="DQ482" s="219"/>
      <c r="DR482" s="219"/>
      <c r="DS482" s="219"/>
      <c r="DT482" s="219"/>
      <c r="DU482" s="219"/>
      <c r="DV482" s="219"/>
      <c r="DW482" s="219"/>
      <c r="DX482" s="219"/>
      <c r="DY482" s="219"/>
      <c r="DZ482" s="219"/>
      <c r="EA482" s="219"/>
      <c r="EB482" s="219"/>
      <c r="EC482" s="219"/>
      <c r="ED482" s="219"/>
      <c r="EE482" s="219"/>
      <c r="EF482" s="219"/>
      <c r="EG482" s="219"/>
      <c r="EH482" s="219"/>
      <c r="EI482" s="219"/>
      <c r="EJ482" s="219"/>
      <c r="EK482" s="219"/>
      <c r="EL482" s="219"/>
      <c r="EM482" s="219"/>
      <c r="EN482" s="219"/>
      <c r="EO482" s="219"/>
      <c r="EP482" s="219"/>
      <c r="EQ482" s="219"/>
      <c r="ER482" s="219"/>
      <c r="ES482" s="219"/>
      <c r="ET482" s="219"/>
      <c r="EU482" s="219"/>
      <c r="EV482" s="219"/>
      <c r="EW482" s="219"/>
      <c r="EX482" s="219"/>
      <c r="EY482" s="219"/>
      <c r="EZ482" s="219"/>
      <c r="FA482" s="219"/>
      <c r="FB482" s="219"/>
      <c r="FC482" s="219"/>
      <c r="FD482" s="219"/>
      <c r="FE482" s="219"/>
      <c r="FF482" s="219"/>
      <c r="FG482" s="219"/>
      <c r="FH482" s="219"/>
      <c r="FI482" s="219"/>
      <c r="FJ482" s="219"/>
      <c r="FK482" s="219"/>
      <c r="FL482" s="219"/>
      <c r="FM482" s="219"/>
      <c r="FN482" s="219"/>
      <c r="FO482" s="219"/>
      <c r="FP482" s="219"/>
      <c r="FQ482" s="219"/>
      <c r="FR482" s="219"/>
      <c r="FS482" s="219"/>
      <c r="FT482" s="219"/>
      <c r="FU482" s="219"/>
      <c r="FV482" s="219"/>
      <c r="FW482" s="219"/>
      <c r="FX482" s="219"/>
      <c r="FY482" s="219"/>
      <c r="FZ482" s="219"/>
      <c r="GA482" s="219"/>
      <c r="GB482" s="219"/>
      <c r="GC482" s="219"/>
      <c r="GD482" s="219"/>
      <c r="GE482" s="219"/>
      <c r="GF482" s="219"/>
      <c r="GG482" s="219"/>
      <c r="GH482" s="219"/>
      <c r="GI482" s="219"/>
      <c r="GJ482" s="219"/>
      <c r="GK482" s="219"/>
      <c r="GL482" s="219"/>
      <c r="GM482" s="219"/>
      <c r="GN482" s="219"/>
      <c r="GO482" s="219"/>
      <c r="GP482" s="219"/>
      <c r="GQ482" s="219"/>
      <c r="GR482" s="219"/>
      <c r="GS482" s="219"/>
      <c r="GT482" s="219"/>
      <c r="GU482" s="219"/>
      <c r="GV482" s="219"/>
      <c r="GW482" s="219"/>
      <c r="GX482" s="219"/>
      <c r="GY482" s="219"/>
      <c r="GZ482" s="219"/>
      <c r="HA482" s="219"/>
      <c r="HB482" s="219"/>
      <c r="HC482" s="219"/>
      <c r="HD482" s="219"/>
      <c r="HE482" s="219"/>
      <c r="HF482" s="219"/>
      <c r="HG482" s="219"/>
      <c r="HH482" s="219"/>
      <c r="HI482" s="219"/>
      <c r="HJ482" s="219"/>
      <c r="HK482" s="219"/>
      <c r="HL482" s="219"/>
    </row>
    <row r="483" spans="1:220" s="251" customFormat="1">
      <c r="A483" s="219"/>
      <c r="B483" s="219"/>
      <c r="C483" s="219"/>
      <c r="D483" s="219"/>
      <c r="E483" s="219"/>
      <c r="F483" s="219"/>
      <c r="G483" s="261"/>
      <c r="H483" s="262"/>
      <c r="I483" s="262"/>
      <c r="J483" s="216"/>
      <c r="K483" s="219"/>
      <c r="L483" s="219"/>
      <c r="M483" s="219"/>
      <c r="N483" s="219"/>
      <c r="O483" s="219"/>
      <c r="P483" s="219"/>
      <c r="Q483" s="219"/>
      <c r="R483" s="219"/>
      <c r="S483" s="219"/>
      <c r="T483" s="219"/>
      <c r="U483" s="219"/>
      <c r="V483" s="219"/>
      <c r="W483" s="219"/>
      <c r="X483" s="219"/>
      <c r="Y483" s="219"/>
      <c r="Z483" s="219"/>
      <c r="AA483" s="219"/>
      <c r="AB483" s="219"/>
      <c r="AC483" s="219"/>
      <c r="AD483" s="219"/>
      <c r="AE483" s="219"/>
      <c r="AF483" s="219"/>
      <c r="AG483" s="219"/>
      <c r="AH483" s="219"/>
      <c r="AI483" s="219"/>
      <c r="AJ483" s="219"/>
      <c r="AK483" s="219"/>
      <c r="AL483" s="219"/>
      <c r="AM483" s="219"/>
      <c r="AN483" s="219"/>
      <c r="AO483" s="219"/>
      <c r="AP483" s="219"/>
      <c r="AQ483" s="219"/>
      <c r="AR483" s="219"/>
      <c r="AS483" s="219"/>
      <c r="AT483" s="219"/>
      <c r="AU483" s="219"/>
      <c r="AV483" s="219"/>
      <c r="AW483" s="219"/>
      <c r="AX483" s="219"/>
      <c r="AY483" s="219"/>
      <c r="AZ483" s="219"/>
      <c r="BA483" s="219"/>
      <c r="BB483" s="219"/>
      <c r="BC483" s="219"/>
      <c r="BD483" s="219"/>
      <c r="BE483" s="219"/>
      <c r="BF483" s="219"/>
      <c r="BG483" s="219"/>
      <c r="BH483" s="219"/>
      <c r="BI483" s="219"/>
      <c r="BJ483" s="219"/>
      <c r="BK483" s="219"/>
      <c r="BL483" s="219"/>
      <c r="BM483" s="219"/>
      <c r="BN483" s="219"/>
      <c r="BO483" s="219"/>
      <c r="BP483" s="219"/>
      <c r="BQ483" s="219"/>
      <c r="BR483" s="219"/>
      <c r="BS483" s="219"/>
      <c r="BT483" s="219"/>
      <c r="BU483" s="219"/>
      <c r="BV483" s="219"/>
      <c r="BW483" s="219"/>
      <c r="BX483" s="219"/>
      <c r="BY483" s="219"/>
      <c r="BZ483" s="219"/>
      <c r="CA483" s="219"/>
      <c r="CB483" s="219"/>
      <c r="CC483" s="219"/>
      <c r="CD483" s="219"/>
      <c r="CE483" s="219"/>
      <c r="CF483" s="219"/>
      <c r="CG483" s="219"/>
      <c r="CH483" s="219"/>
      <c r="CI483" s="219"/>
      <c r="CJ483" s="219"/>
      <c r="CK483" s="219"/>
      <c r="CL483" s="219"/>
      <c r="CM483" s="219"/>
      <c r="CN483" s="219"/>
      <c r="CO483" s="219"/>
      <c r="CP483" s="219"/>
      <c r="CQ483" s="219"/>
      <c r="CR483" s="219"/>
      <c r="CS483" s="219"/>
      <c r="CT483" s="219"/>
      <c r="CU483" s="219"/>
      <c r="CV483" s="219"/>
      <c r="CW483" s="219"/>
      <c r="CX483" s="219"/>
      <c r="CY483" s="219"/>
      <c r="CZ483" s="219"/>
      <c r="DA483" s="219"/>
      <c r="DB483" s="219"/>
      <c r="DC483" s="219"/>
      <c r="DD483" s="219"/>
      <c r="DE483" s="219"/>
      <c r="DF483" s="219"/>
      <c r="DG483" s="219"/>
      <c r="DH483" s="219"/>
      <c r="DI483" s="219"/>
      <c r="DJ483" s="219"/>
      <c r="DK483" s="219"/>
      <c r="DL483" s="219"/>
      <c r="DM483" s="219"/>
      <c r="DN483" s="219"/>
      <c r="DO483" s="219"/>
      <c r="DP483" s="219"/>
      <c r="DQ483" s="219"/>
      <c r="DR483" s="219"/>
      <c r="DS483" s="219"/>
      <c r="DT483" s="219"/>
      <c r="DU483" s="219"/>
      <c r="DV483" s="219"/>
      <c r="DW483" s="219"/>
      <c r="DX483" s="219"/>
      <c r="DY483" s="219"/>
      <c r="DZ483" s="219"/>
      <c r="EA483" s="219"/>
      <c r="EB483" s="219"/>
      <c r="EC483" s="219"/>
      <c r="ED483" s="219"/>
      <c r="EE483" s="219"/>
      <c r="EF483" s="219"/>
      <c r="EG483" s="219"/>
      <c r="EH483" s="219"/>
      <c r="EI483" s="219"/>
      <c r="EJ483" s="219"/>
      <c r="EK483" s="219"/>
      <c r="EL483" s="219"/>
      <c r="EM483" s="219"/>
      <c r="EN483" s="219"/>
      <c r="EO483" s="219"/>
      <c r="EP483" s="219"/>
      <c r="EQ483" s="219"/>
      <c r="ER483" s="219"/>
      <c r="ES483" s="219"/>
      <c r="ET483" s="219"/>
      <c r="EU483" s="219"/>
      <c r="EV483" s="219"/>
      <c r="EW483" s="219"/>
      <c r="EX483" s="219"/>
      <c r="EY483" s="219"/>
      <c r="EZ483" s="219"/>
      <c r="FA483" s="219"/>
      <c r="FB483" s="219"/>
      <c r="FC483" s="219"/>
      <c r="FD483" s="219"/>
      <c r="FE483" s="219"/>
      <c r="FF483" s="219"/>
      <c r="FG483" s="219"/>
      <c r="FH483" s="219"/>
      <c r="FI483" s="219"/>
      <c r="FJ483" s="219"/>
      <c r="FK483" s="219"/>
      <c r="FL483" s="219"/>
      <c r="FM483" s="219"/>
      <c r="FN483" s="219"/>
      <c r="FO483" s="219"/>
      <c r="FP483" s="219"/>
      <c r="FQ483" s="219"/>
      <c r="FR483" s="219"/>
      <c r="FS483" s="219"/>
      <c r="FT483" s="219"/>
      <c r="FU483" s="219"/>
      <c r="FV483" s="219"/>
      <c r="FW483" s="219"/>
      <c r="FX483" s="219"/>
      <c r="FY483" s="219"/>
      <c r="FZ483" s="219"/>
      <c r="GA483" s="219"/>
      <c r="GB483" s="219"/>
      <c r="GC483" s="219"/>
      <c r="GD483" s="219"/>
      <c r="GE483" s="219"/>
      <c r="GF483" s="219"/>
      <c r="GG483" s="219"/>
      <c r="GH483" s="219"/>
      <c r="GI483" s="219"/>
      <c r="GJ483" s="219"/>
      <c r="GK483" s="219"/>
      <c r="GL483" s="219"/>
      <c r="GM483" s="219"/>
      <c r="GN483" s="219"/>
      <c r="GO483" s="219"/>
      <c r="GP483" s="219"/>
      <c r="GQ483" s="219"/>
      <c r="GR483" s="219"/>
      <c r="GS483" s="219"/>
      <c r="GT483" s="219"/>
      <c r="GU483" s="219"/>
      <c r="GV483" s="219"/>
      <c r="GW483" s="219"/>
      <c r="GX483" s="219"/>
      <c r="GY483" s="219"/>
      <c r="GZ483" s="219"/>
      <c r="HA483" s="219"/>
      <c r="HB483" s="219"/>
      <c r="HC483" s="219"/>
      <c r="HD483" s="219"/>
      <c r="HE483" s="219"/>
      <c r="HF483" s="219"/>
      <c r="HG483" s="219"/>
      <c r="HH483" s="219"/>
      <c r="HI483" s="219"/>
      <c r="HJ483" s="219"/>
      <c r="HK483" s="219"/>
      <c r="HL483" s="219"/>
    </row>
    <row r="484" spans="1:220" s="251" customFormat="1">
      <c r="A484" s="219"/>
      <c r="B484" s="219"/>
      <c r="C484" s="219"/>
      <c r="D484" s="219"/>
      <c r="E484" s="219"/>
      <c r="F484" s="219"/>
      <c r="G484" s="261"/>
      <c r="H484" s="262"/>
      <c r="I484" s="262"/>
      <c r="J484" s="216"/>
      <c r="K484" s="219"/>
      <c r="L484" s="219"/>
      <c r="M484" s="219"/>
      <c r="N484" s="219"/>
      <c r="O484" s="219"/>
      <c r="P484" s="219"/>
      <c r="Q484" s="219"/>
      <c r="R484" s="219"/>
      <c r="S484" s="219"/>
      <c r="T484" s="219"/>
      <c r="U484" s="219"/>
      <c r="V484" s="219"/>
      <c r="W484" s="219"/>
      <c r="X484" s="219"/>
      <c r="Y484" s="219"/>
      <c r="Z484" s="219"/>
      <c r="AA484" s="219"/>
      <c r="AB484" s="219"/>
      <c r="AC484" s="219"/>
      <c r="AD484" s="219"/>
      <c r="AE484" s="219"/>
      <c r="AF484" s="219"/>
      <c r="AG484" s="219"/>
      <c r="AH484" s="219"/>
      <c r="AI484" s="219"/>
      <c r="AJ484" s="219"/>
      <c r="AK484" s="219"/>
      <c r="AL484" s="219"/>
      <c r="AM484" s="219"/>
      <c r="AN484" s="219"/>
      <c r="AO484" s="219"/>
      <c r="AP484" s="219"/>
      <c r="AQ484" s="219"/>
      <c r="AR484" s="219"/>
      <c r="AS484" s="219"/>
      <c r="AT484" s="219"/>
      <c r="AU484" s="219"/>
      <c r="AV484" s="219"/>
      <c r="AW484" s="219"/>
      <c r="AX484" s="219"/>
      <c r="AY484" s="219"/>
      <c r="AZ484" s="219"/>
      <c r="BA484" s="219"/>
      <c r="BB484" s="219"/>
      <c r="BC484" s="219"/>
      <c r="BD484" s="219"/>
      <c r="BE484" s="219"/>
      <c r="BF484" s="219"/>
      <c r="BG484" s="219"/>
      <c r="BH484" s="219"/>
      <c r="BI484" s="219"/>
      <c r="BJ484" s="219"/>
      <c r="BK484" s="219"/>
      <c r="BL484" s="219"/>
      <c r="BM484" s="219"/>
      <c r="BN484" s="219"/>
      <c r="BO484" s="219"/>
      <c r="BP484" s="219"/>
      <c r="BQ484" s="219"/>
      <c r="BR484" s="219"/>
      <c r="BS484" s="219"/>
      <c r="BT484" s="219"/>
      <c r="BU484" s="219"/>
      <c r="BV484" s="219"/>
      <c r="BW484" s="219"/>
      <c r="BX484" s="219"/>
      <c r="BY484" s="219"/>
      <c r="BZ484" s="219"/>
      <c r="CA484" s="219"/>
      <c r="CB484" s="219"/>
      <c r="CC484" s="219"/>
      <c r="CD484" s="219"/>
      <c r="CE484" s="219"/>
      <c r="CF484" s="219"/>
      <c r="CG484" s="219"/>
      <c r="CH484" s="219"/>
      <c r="CI484" s="219"/>
      <c r="CJ484" s="219"/>
      <c r="CK484" s="219"/>
      <c r="CL484" s="219"/>
      <c r="CM484" s="219"/>
      <c r="CN484" s="219"/>
      <c r="CO484" s="219"/>
      <c r="CP484" s="219"/>
      <c r="CQ484" s="219"/>
      <c r="CR484" s="219"/>
      <c r="CS484" s="219"/>
      <c r="CT484" s="219"/>
      <c r="CU484" s="219"/>
      <c r="CV484" s="219"/>
      <c r="CW484" s="219"/>
      <c r="CX484" s="219"/>
      <c r="CY484" s="219"/>
      <c r="CZ484" s="219"/>
      <c r="DA484" s="219"/>
      <c r="DB484" s="219"/>
      <c r="DC484" s="219"/>
      <c r="DD484" s="219"/>
      <c r="DE484" s="219"/>
      <c r="DF484" s="219"/>
      <c r="DG484" s="219"/>
      <c r="DH484" s="219"/>
      <c r="DI484" s="219"/>
      <c r="DJ484" s="219"/>
      <c r="DK484" s="219"/>
      <c r="DL484" s="219"/>
      <c r="DM484" s="219"/>
      <c r="DN484" s="219"/>
      <c r="DO484" s="219"/>
      <c r="DP484" s="219"/>
      <c r="DQ484" s="219"/>
      <c r="DR484" s="219"/>
      <c r="DS484" s="219"/>
      <c r="DT484" s="219"/>
      <c r="DU484" s="219"/>
      <c r="DV484" s="219"/>
      <c r="DW484" s="219"/>
      <c r="DX484" s="219"/>
      <c r="DY484" s="219"/>
      <c r="DZ484" s="219"/>
      <c r="EA484" s="219"/>
      <c r="EB484" s="219"/>
      <c r="EC484" s="219"/>
      <c r="ED484" s="219"/>
      <c r="EE484" s="219"/>
      <c r="EF484" s="219"/>
      <c r="EG484" s="219"/>
      <c r="EH484" s="219"/>
      <c r="EI484" s="219"/>
      <c r="EJ484" s="219"/>
      <c r="EK484" s="219"/>
      <c r="EL484" s="219"/>
      <c r="EM484" s="219"/>
      <c r="EN484" s="219"/>
      <c r="EO484" s="219"/>
      <c r="EP484" s="219"/>
      <c r="EQ484" s="219"/>
      <c r="ER484" s="219"/>
      <c r="ES484" s="219"/>
      <c r="ET484" s="219"/>
      <c r="EU484" s="219"/>
      <c r="EV484" s="219"/>
      <c r="EW484" s="219"/>
      <c r="EX484" s="219"/>
      <c r="EY484" s="219"/>
      <c r="EZ484" s="219"/>
      <c r="FA484" s="219"/>
      <c r="FB484" s="219"/>
      <c r="FC484" s="219"/>
      <c r="FD484" s="219"/>
      <c r="FE484" s="219"/>
      <c r="FF484" s="219"/>
      <c r="FG484" s="219"/>
      <c r="FH484" s="219"/>
      <c r="FI484" s="219"/>
      <c r="FJ484" s="219"/>
      <c r="FK484" s="219"/>
      <c r="FL484" s="219"/>
      <c r="FM484" s="219"/>
      <c r="FN484" s="219"/>
      <c r="FO484" s="219"/>
      <c r="FP484" s="219"/>
      <c r="FQ484" s="219"/>
      <c r="FR484" s="219"/>
      <c r="FS484" s="219"/>
      <c r="FT484" s="219"/>
      <c r="FU484" s="219"/>
      <c r="FV484" s="219"/>
      <c r="FW484" s="219"/>
      <c r="FX484" s="219"/>
      <c r="FY484" s="219"/>
      <c r="FZ484" s="219"/>
      <c r="GA484" s="219"/>
      <c r="GB484" s="219"/>
      <c r="GC484" s="219"/>
      <c r="GD484" s="219"/>
      <c r="GE484" s="219"/>
      <c r="GF484" s="219"/>
      <c r="GG484" s="219"/>
      <c r="GH484" s="219"/>
      <c r="GI484" s="219"/>
      <c r="GJ484" s="219"/>
      <c r="GK484" s="219"/>
      <c r="GL484" s="219"/>
      <c r="GM484" s="219"/>
      <c r="GN484" s="219"/>
      <c r="GO484" s="219"/>
      <c r="GP484" s="219"/>
      <c r="GQ484" s="219"/>
      <c r="GR484" s="219"/>
      <c r="GS484" s="219"/>
      <c r="GT484" s="219"/>
      <c r="GU484" s="219"/>
      <c r="GV484" s="219"/>
      <c r="GW484" s="219"/>
      <c r="GX484" s="219"/>
      <c r="GY484" s="219"/>
      <c r="GZ484" s="219"/>
      <c r="HA484" s="219"/>
      <c r="HB484" s="219"/>
      <c r="HC484" s="219"/>
      <c r="HD484" s="219"/>
      <c r="HE484" s="219"/>
      <c r="HF484" s="219"/>
      <c r="HG484" s="219"/>
      <c r="HH484" s="219"/>
      <c r="HI484" s="219"/>
      <c r="HJ484" s="219"/>
      <c r="HK484" s="219"/>
      <c r="HL484" s="219"/>
    </row>
    <row r="485" spans="1:220" s="251" customFormat="1">
      <c r="A485" s="219"/>
      <c r="B485" s="219"/>
      <c r="C485" s="219"/>
      <c r="D485" s="219"/>
      <c r="E485" s="219"/>
      <c r="F485" s="219"/>
      <c r="G485" s="261"/>
      <c r="H485" s="262"/>
      <c r="I485" s="262"/>
      <c r="J485" s="216"/>
      <c r="K485" s="219"/>
      <c r="L485" s="219"/>
      <c r="M485" s="219"/>
      <c r="N485" s="219"/>
      <c r="O485" s="219"/>
      <c r="P485" s="219"/>
      <c r="Q485" s="219"/>
      <c r="R485" s="219"/>
      <c r="S485" s="219"/>
      <c r="T485" s="219"/>
      <c r="U485" s="219"/>
      <c r="V485" s="219"/>
      <c r="W485" s="219"/>
      <c r="X485" s="219"/>
      <c r="Y485" s="219"/>
      <c r="Z485" s="219"/>
      <c r="AA485" s="219"/>
      <c r="AB485" s="219"/>
      <c r="AC485" s="219"/>
      <c r="AD485" s="219"/>
      <c r="AE485" s="219"/>
      <c r="AF485" s="219"/>
      <c r="AG485" s="219"/>
      <c r="AH485" s="219"/>
      <c r="AI485" s="219"/>
      <c r="AJ485" s="219"/>
      <c r="AK485" s="219"/>
      <c r="AL485" s="219"/>
      <c r="AM485" s="219"/>
      <c r="AN485" s="219"/>
      <c r="AO485" s="219"/>
      <c r="AP485" s="219"/>
      <c r="AQ485" s="219"/>
      <c r="AR485" s="219"/>
      <c r="AS485" s="219"/>
      <c r="AT485" s="219"/>
      <c r="AU485" s="219"/>
      <c r="AV485" s="219"/>
      <c r="AW485" s="219"/>
      <c r="AX485" s="219"/>
      <c r="AY485" s="219"/>
      <c r="AZ485" s="219"/>
      <c r="BA485" s="219"/>
      <c r="BB485" s="219"/>
      <c r="BC485" s="219"/>
      <c r="BD485" s="219"/>
      <c r="BE485" s="219"/>
      <c r="BF485" s="219"/>
      <c r="BG485" s="219"/>
      <c r="BH485" s="219"/>
      <c r="BI485" s="219"/>
      <c r="BJ485" s="219"/>
      <c r="BK485" s="219"/>
      <c r="BL485" s="219"/>
      <c r="BM485" s="219"/>
      <c r="BN485" s="219"/>
      <c r="BO485" s="219"/>
      <c r="BP485" s="219"/>
      <c r="BQ485" s="219"/>
      <c r="BR485" s="219"/>
      <c r="BS485" s="219"/>
      <c r="BT485" s="219"/>
      <c r="BU485" s="219"/>
      <c r="BV485" s="219"/>
      <c r="BW485" s="219"/>
      <c r="BX485" s="219"/>
      <c r="BY485" s="219"/>
      <c r="BZ485" s="219"/>
      <c r="CA485" s="219"/>
      <c r="CB485" s="219"/>
      <c r="CC485" s="219"/>
      <c r="CD485" s="219"/>
      <c r="CE485" s="219"/>
      <c r="CF485" s="219"/>
      <c r="CG485" s="219"/>
      <c r="CH485" s="219"/>
      <c r="CI485" s="219"/>
      <c r="CJ485" s="219"/>
      <c r="CK485" s="219"/>
      <c r="CL485" s="219"/>
      <c r="CM485" s="219"/>
      <c r="CN485" s="219"/>
      <c r="CO485" s="219"/>
      <c r="CP485" s="219"/>
      <c r="CQ485" s="219"/>
      <c r="CR485" s="219"/>
      <c r="CS485" s="219"/>
      <c r="CT485" s="219"/>
      <c r="CU485" s="219"/>
      <c r="CV485" s="219"/>
      <c r="CW485" s="219"/>
      <c r="CX485" s="219"/>
      <c r="CY485" s="219"/>
      <c r="CZ485" s="219"/>
      <c r="DA485" s="219"/>
      <c r="DB485" s="219"/>
      <c r="DC485" s="219"/>
      <c r="DD485" s="219"/>
      <c r="DE485" s="219"/>
      <c r="DF485" s="219"/>
      <c r="DG485" s="219"/>
      <c r="DH485" s="219"/>
      <c r="DI485" s="219"/>
      <c r="DJ485" s="219"/>
      <c r="DK485" s="219"/>
      <c r="DL485" s="219"/>
      <c r="DM485" s="219"/>
      <c r="DN485" s="219"/>
      <c r="DO485" s="219"/>
      <c r="DP485" s="219"/>
      <c r="DQ485" s="219"/>
      <c r="DR485" s="219"/>
      <c r="DS485" s="219"/>
      <c r="DT485" s="219"/>
      <c r="DU485" s="219"/>
      <c r="DV485" s="219"/>
      <c r="DW485" s="219"/>
      <c r="DX485" s="219"/>
      <c r="DY485" s="219"/>
      <c r="DZ485" s="219"/>
      <c r="EA485" s="219"/>
      <c r="EB485" s="219"/>
      <c r="EC485" s="219"/>
      <c r="ED485" s="219"/>
      <c r="EE485" s="219"/>
      <c r="EF485" s="219"/>
      <c r="EG485" s="219"/>
      <c r="EH485" s="219"/>
      <c r="EI485" s="219"/>
      <c r="EJ485" s="219"/>
      <c r="EK485" s="219"/>
      <c r="EL485" s="219"/>
      <c r="EM485" s="219"/>
      <c r="EN485" s="219"/>
      <c r="EO485" s="219"/>
      <c r="EP485" s="219"/>
      <c r="EQ485" s="219"/>
      <c r="ER485" s="219"/>
      <c r="ES485" s="219"/>
      <c r="ET485" s="219"/>
      <c r="EU485" s="219"/>
      <c r="EV485" s="219"/>
      <c r="EW485" s="219"/>
      <c r="EX485" s="219"/>
      <c r="EY485" s="219"/>
      <c r="EZ485" s="219"/>
      <c r="FA485" s="219"/>
      <c r="FB485" s="219"/>
      <c r="FC485" s="219"/>
      <c r="FD485" s="219"/>
      <c r="FE485" s="219"/>
      <c r="FF485" s="219"/>
      <c r="FG485" s="219"/>
      <c r="FH485" s="219"/>
      <c r="FI485" s="219"/>
      <c r="FJ485" s="219"/>
      <c r="FK485" s="219"/>
      <c r="FL485" s="219"/>
      <c r="FM485" s="219"/>
      <c r="FN485" s="219"/>
      <c r="FO485" s="219"/>
      <c r="FP485" s="219"/>
      <c r="FQ485" s="219"/>
      <c r="FR485" s="219"/>
      <c r="FS485" s="219"/>
      <c r="FT485" s="219"/>
      <c r="FU485" s="219"/>
      <c r="FV485" s="219"/>
      <c r="FW485" s="219"/>
      <c r="FX485" s="219"/>
      <c r="FY485" s="219"/>
      <c r="FZ485" s="219"/>
      <c r="GA485" s="219"/>
      <c r="GB485" s="219"/>
      <c r="GC485" s="219"/>
      <c r="GD485" s="219"/>
      <c r="GE485" s="219"/>
      <c r="GF485" s="219"/>
      <c r="GG485" s="219"/>
      <c r="GH485" s="219"/>
      <c r="GI485" s="219"/>
      <c r="GJ485" s="219"/>
      <c r="GK485" s="219"/>
      <c r="GL485" s="219"/>
      <c r="GM485" s="219"/>
      <c r="GN485" s="219"/>
      <c r="GO485" s="219"/>
      <c r="GP485" s="219"/>
      <c r="GQ485" s="219"/>
      <c r="GR485" s="219"/>
      <c r="GS485" s="219"/>
      <c r="GT485" s="219"/>
      <c r="GU485" s="219"/>
      <c r="GV485" s="219"/>
      <c r="GW485" s="219"/>
      <c r="GX485" s="219"/>
      <c r="GY485" s="219"/>
      <c r="GZ485" s="219"/>
      <c r="HA485" s="219"/>
      <c r="HB485" s="219"/>
      <c r="HC485" s="219"/>
      <c r="HD485" s="219"/>
      <c r="HE485" s="219"/>
      <c r="HF485" s="219"/>
      <c r="HG485" s="219"/>
      <c r="HH485" s="219"/>
      <c r="HI485" s="219"/>
      <c r="HJ485" s="219"/>
      <c r="HK485" s="219"/>
      <c r="HL485" s="219"/>
    </row>
    <row r="486" spans="1:220" s="251" customFormat="1">
      <c r="A486" s="219"/>
      <c r="B486" s="219"/>
      <c r="C486" s="219"/>
      <c r="D486" s="219"/>
      <c r="E486" s="219"/>
      <c r="F486" s="219"/>
      <c r="G486" s="261"/>
      <c r="H486" s="262"/>
      <c r="I486" s="262"/>
      <c r="J486" s="216"/>
      <c r="K486" s="219"/>
      <c r="L486" s="219"/>
      <c r="M486" s="219"/>
      <c r="N486" s="219"/>
      <c r="O486" s="219"/>
      <c r="P486" s="219"/>
      <c r="Q486" s="219"/>
      <c r="R486" s="219"/>
      <c r="S486" s="219"/>
      <c r="T486" s="219"/>
      <c r="U486" s="219"/>
      <c r="V486" s="219"/>
      <c r="W486" s="219"/>
      <c r="X486" s="219"/>
      <c r="Y486" s="219"/>
      <c r="Z486" s="219"/>
      <c r="AA486" s="219"/>
      <c r="AB486" s="219"/>
      <c r="AC486" s="219"/>
      <c r="AD486" s="219"/>
      <c r="AE486" s="219"/>
      <c r="AF486" s="219"/>
      <c r="AG486" s="219"/>
      <c r="AH486" s="219"/>
      <c r="AI486" s="219"/>
      <c r="AJ486" s="219"/>
      <c r="AK486" s="219"/>
      <c r="AL486" s="219"/>
      <c r="AM486" s="219"/>
      <c r="AN486" s="219"/>
      <c r="AO486" s="219"/>
      <c r="AP486" s="219"/>
      <c r="AQ486" s="219"/>
      <c r="AR486" s="219"/>
      <c r="AS486" s="219"/>
      <c r="AT486" s="219"/>
      <c r="AU486" s="219"/>
      <c r="AV486" s="219"/>
      <c r="AW486" s="219"/>
      <c r="AX486" s="219"/>
      <c r="AY486" s="219"/>
      <c r="AZ486" s="219"/>
      <c r="BA486" s="219"/>
      <c r="BB486" s="219"/>
      <c r="BC486" s="219"/>
      <c r="BD486" s="219"/>
      <c r="BE486" s="219"/>
      <c r="BF486" s="219"/>
      <c r="BG486" s="219"/>
      <c r="BH486" s="219"/>
      <c r="BI486" s="219"/>
      <c r="BJ486" s="219"/>
      <c r="BK486" s="219"/>
      <c r="BL486" s="219"/>
      <c r="BM486" s="219"/>
      <c r="BN486" s="219"/>
      <c r="BO486" s="219"/>
      <c r="BP486" s="219"/>
      <c r="BQ486" s="219"/>
      <c r="BR486" s="219"/>
      <c r="BS486" s="219"/>
      <c r="BT486" s="219"/>
      <c r="BU486" s="219"/>
      <c r="BV486" s="219"/>
      <c r="BW486" s="219"/>
      <c r="BX486" s="219"/>
      <c r="BY486" s="219"/>
      <c r="BZ486" s="219"/>
      <c r="CA486" s="219"/>
      <c r="CB486" s="219"/>
      <c r="CC486" s="219"/>
      <c r="CD486" s="219"/>
      <c r="CE486" s="219"/>
      <c r="CF486" s="219"/>
      <c r="CG486" s="219"/>
      <c r="CH486" s="219"/>
      <c r="CI486" s="219"/>
      <c r="CJ486" s="219"/>
      <c r="CK486" s="219"/>
      <c r="CL486" s="219"/>
      <c r="CM486" s="219"/>
      <c r="CN486" s="219"/>
      <c r="CO486" s="219"/>
      <c r="CP486" s="219"/>
      <c r="CQ486" s="219"/>
      <c r="CR486" s="219"/>
      <c r="CS486" s="219"/>
      <c r="CT486" s="219"/>
      <c r="CU486" s="219"/>
      <c r="CV486" s="219"/>
      <c r="CW486" s="219"/>
      <c r="CX486" s="219"/>
      <c r="CY486" s="219"/>
      <c r="CZ486" s="219"/>
      <c r="DA486" s="219"/>
      <c r="DB486" s="219"/>
      <c r="DC486" s="219"/>
      <c r="DD486" s="219"/>
      <c r="DE486" s="219"/>
      <c r="DF486" s="219"/>
      <c r="DG486" s="219"/>
      <c r="DH486" s="219"/>
      <c r="DI486" s="219"/>
      <c r="DJ486" s="219"/>
      <c r="DK486" s="219"/>
      <c r="DL486" s="219"/>
      <c r="DM486" s="219"/>
      <c r="DN486" s="219"/>
      <c r="DO486" s="219"/>
      <c r="DP486" s="219"/>
      <c r="DQ486" s="219"/>
      <c r="DR486" s="219"/>
      <c r="DS486" s="219"/>
      <c r="DT486" s="219"/>
      <c r="DU486" s="219"/>
      <c r="DV486" s="219"/>
      <c r="DW486" s="219"/>
      <c r="DX486" s="219"/>
      <c r="DY486" s="219"/>
      <c r="DZ486" s="219"/>
      <c r="EA486" s="219"/>
      <c r="EB486" s="219"/>
      <c r="EC486" s="219"/>
      <c r="ED486" s="219"/>
      <c r="EE486" s="219"/>
      <c r="EF486" s="219"/>
      <c r="EG486" s="219"/>
      <c r="EH486" s="219"/>
      <c r="EI486" s="219"/>
      <c r="EJ486" s="219"/>
      <c r="EK486" s="219"/>
      <c r="EL486" s="219"/>
      <c r="EM486" s="219"/>
      <c r="EN486" s="219"/>
      <c r="EO486" s="219"/>
      <c r="EP486" s="219"/>
      <c r="EQ486" s="219"/>
      <c r="ER486" s="219"/>
      <c r="ES486" s="219"/>
      <c r="ET486" s="219"/>
      <c r="EU486" s="219"/>
      <c r="EV486" s="219"/>
      <c r="EW486" s="219"/>
      <c r="EX486" s="219"/>
      <c r="EY486" s="219"/>
      <c r="EZ486" s="219"/>
      <c r="FA486" s="219"/>
      <c r="FB486" s="219"/>
      <c r="FC486" s="219"/>
      <c r="FD486" s="219"/>
      <c r="FE486" s="219"/>
      <c r="FF486" s="219"/>
      <c r="FG486" s="219"/>
      <c r="FH486" s="219"/>
      <c r="FI486" s="219"/>
      <c r="FJ486" s="219"/>
      <c r="FK486" s="219"/>
      <c r="FL486" s="219"/>
      <c r="FM486" s="219"/>
      <c r="FN486" s="219"/>
      <c r="FO486" s="219"/>
      <c r="FP486" s="219"/>
      <c r="FQ486" s="219"/>
      <c r="FR486" s="219"/>
      <c r="FS486" s="219"/>
      <c r="FT486" s="219"/>
      <c r="FU486" s="219"/>
      <c r="FV486" s="219"/>
      <c r="FW486" s="219"/>
      <c r="FX486" s="219"/>
      <c r="FY486" s="219"/>
      <c r="FZ486" s="219"/>
      <c r="GA486" s="219"/>
      <c r="GB486" s="219"/>
      <c r="GC486" s="219"/>
      <c r="GD486" s="219"/>
      <c r="GE486" s="219"/>
      <c r="GF486" s="219"/>
      <c r="GG486" s="219"/>
      <c r="GH486" s="219"/>
      <c r="GI486" s="219"/>
      <c r="GJ486" s="219"/>
      <c r="GK486" s="219"/>
      <c r="GL486" s="219"/>
      <c r="GM486" s="219"/>
      <c r="GN486" s="219"/>
      <c r="GO486" s="219"/>
      <c r="GP486" s="219"/>
      <c r="GQ486" s="219"/>
      <c r="GR486" s="219"/>
      <c r="GS486" s="219"/>
      <c r="GT486" s="219"/>
      <c r="GU486" s="219"/>
      <c r="GV486" s="219"/>
      <c r="GW486" s="219"/>
      <c r="GX486" s="219"/>
      <c r="GY486" s="219"/>
      <c r="GZ486" s="219"/>
      <c r="HA486" s="219"/>
      <c r="HB486" s="219"/>
      <c r="HC486" s="219"/>
      <c r="HD486" s="219"/>
      <c r="HE486" s="219"/>
      <c r="HF486" s="219"/>
      <c r="HG486" s="219"/>
      <c r="HH486" s="219"/>
      <c r="HI486" s="219"/>
      <c r="HJ486" s="219"/>
      <c r="HK486" s="219"/>
      <c r="HL486" s="219"/>
    </row>
    <row r="487" spans="1:220" s="251" customFormat="1">
      <c r="A487" s="219"/>
      <c r="B487" s="219"/>
      <c r="C487" s="219"/>
      <c r="D487" s="219"/>
      <c r="E487" s="219"/>
      <c r="F487" s="219"/>
      <c r="G487" s="261"/>
      <c r="H487" s="262"/>
      <c r="I487" s="262"/>
      <c r="J487" s="216"/>
      <c r="K487" s="219"/>
      <c r="L487" s="219"/>
      <c r="M487" s="219"/>
      <c r="N487" s="219"/>
      <c r="O487" s="219"/>
      <c r="P487" s="219"/>
      <c r="Q487" s="219"/>
      <c r="R487" s="219"/>
      <c r="S487" s="219"/>
      <c r="T487" s="219"/>
      <c r="U487" s="219"/>
      <c r="V487" s="219"/>
      <c r="W487" s="219"/>
      <c r="X487" s="219"/>
      <c r="Y487" s="219"/>
      <c r="Z487" s="219"/>
      <c r="AA487" s="219"/>
      <c r="AB487" s="219"/>
      <c r="AC487" s="219"/>
      <c r="AD487" s="219"/>
      <c r="AE487" s="219"/>
      <c r="AF487" s="219"/>
      <c r="AG487" s="219"/>
      <c r="AH487" s="219"/>
      <c r="AI487" s="219"/>
      <c r="AJ487" s="219"/>
      <c r="AK487" s="219"/>
      <c r="AL487" s="219"/>
      <c r="AM487" s="219"/>
      <c r="AN487" s="219"/>
      <c r="AO487" s="219"/>
      <c r="AP487" s="219"/>
      <c r="AQ487" s="219"/>
      <c r="AR487" s="219"/>
      <c r="AS487" s="219"/>
      <c r="AT487" s="219"/>
      <c r="AU487" s="219"/>
      <c r="AV487" s="219"/>
      <c r="AW487" s="219"/>
      <c r="AX487" s="219"/>
      <c r="AY487" s="219"/>
      <c r="AZ487" s="219"/>
      <c r="BA487" s="219"/>
      <c r="BB487" s="219"/>
      <c r="BC487" s="219"/>
      <c r="BD487" s="219"/>
      <c r="BE487" s="219"/>
      <c r="BF487" s="219"/>
      <c r="BG487" s="219"/>
      <c r="BH487" s="219"/>
      <c r="BI487" s="219"/>
      <c r="BJ487" s="219"/>
      <c r="BK487" s="219"/>
      <c r="BL487" s="219"/>
      <c r="BM487" s="219"/>
      <c r="BN487" s="219"/>
      <c r="BO487" s="219"/>
      <c r="BP487" s="219"/>
      <c r="BQ487" s="219"/>
      <c r="BR487" s="219"/>
      <c r="BS487" s="219"/>
      <c r="BT487" s="219"/>
      <c r="BU487" s="219"/>
      <c r="BV487" s="219"/>
      <c r="BW487" s="219"/>
      <c r="BX487" s="219"/>
      <c r="BY487" s="219"/>
      <c r="BZ487" s="219"/>
      <c r="CA487" s="219"/>
      <c r="CB487" s="219"/>
      <c r="CC487" s="219"/>
      <c r="CD487" s="219"/>
      <c r="CE487" s="219"/>
      <c r="CF487" s="219"/>
      <c r="CG487" s="219"/>
      <c r="CH487" s="219"/>
      <c r="CI487" s="219"/>
      <c r="CJ487" s="219"/>
      <c r="CK487" s="219"/>
      <c r="CL487" s="219"/>
      <c r="CM487" s="219"/>
      <c r="CN487" s="219"/>
      <c r="CO487" s="219"/>
      <c r="CP487" s="219"/>
      <c r="CQ487" s="219"/>
      <c r="CR487" s="219"/>
      <c r="CS487" s="219"/>
      <c r="CT487" s="219"/>
      <c r="CU487" s="219"/>
      <c r="CV487" s="219"/>
      <c r="CW487" s="219"/>
      <c r="CX487" s="219"/>
      <c r="CY487" s="219"/>
      <c r="CZ487" s="219"/>
      <c r="DA487" s="219"/>
      <c r="DB487" s="219"/>
      <c r="DC487" s="219"/>
      <c r="DD487" s="219"/>
      <c r="DE487" s="219"/>
      <c r="DF487" s="219"/>
      <c r="DG487" s="219"/>
      <c r="DH487" s="219"/>
      <c r="DI487" s="219"/>
      <c r="DJ487" s="219"/>
      <c r="DK487" s="219"/>
      <c r="DL487" s="219"/>
      <c r="DM487" s="219"/>
      <c r="DN487" s="219"/>
      <c r="DO487" s="219"/>
      <c r="DP487" s="219"/>
      <c r="DQ487" s="219"/>
      <c r="DR487" s="219"/>
      <c r="DS487" s="219"/>
      <c r="DT487" s="219"/>
      <c r="DU487" s="219"/>
      <c r="DV487" s="219"/>
      <c r="DW487" s="219"/>
      <c r="DX487" s="219"/>
      <c r="DY487" s="219"/>
      <c r="DZ487" s="219"/>
      <c r="EA487" s="219"/>
      <c r="EB487" s="219"/>
      <c r="EC487" s="219"/>
      <c r="ED487" s="219"/>
      <c r="EE487" s="219"/>
      <c r="EF487" s="219"/>
      <c r="EG487" s="219"/>
      <c r="EH487" s="219"/>
      <c r="EI487" s="219"/>
      <c r="EJ487" s="219"/>
      <c r="EK487" s="219"/>
      <c r="EL487" s="219"/>
      <c r="EM487" s="219"/>
      <c r="EN487" s="219"/>
      <c r="EO487" s="219"/>
      <c r="EP487" s="219"/>
      <c r="EQ487" s="219"/>
      <c r="ER487" s="219"/>
      <c r="ES487" s="219"/>
      <c r="ET487" s="219"/>
      <c r="EU487" s="219"/>
      <c r="EV487" s="219"/>
      <c r="EW487" s="219"/>
      <c r="EX487" s="219"/>
      <c r="EY487" s="219"/>
      <c r="EZ487" s="219"/>
      <c r="FA487" s="219"/>
      <c r="FB487" s="219"/>
      <c r="FC487" s="219"/>
      <c r="FD487" s="219"/>
      <c r="FE487" s="219"/>
      <c r="FF487" s="219"/>
      <c r="FG487" s="219"/>
      <c r="FH487" s="219"/>
      <c r="FI487" s="219"/>
      <c r="FJ487" s="219"/>
      <c r="FK487" s="219"/>
      <c r="FL487" s="219"/>
      <c r="FM487" s="219"/>
      <c r="FN487" s="219"/>
      <c r="FO487" s="219"/>
      <c r="FP487" s="219"/>
      <c r="FQ487" s="219"/>
      <c r="FR487" s="219"/>
      <c r="FS487" s="219"/>
      <c r="FT487" s="219"/>
      <c r="FU487" s="219"/>
      <c r="FV487" s="219"/>
      <c r="FW487" s="219"/>
      <c r="FX487" s="219"/>
      <c r="FY487" s="219"/>
      <c r="FZ487" s="219"/>
      <c r="GA487" s="219"/>
      <c r="GB487" s="219"/>
      <c r="GC487" s="219"/>
      <c r="GD487" s="219"/>
      <c r="GE487" s="219"/>
      <c r="GF487" s="219"/>
      <c r="GG487" s="219"/>
      <c r="GH487" s="219"/>
      <c r="GI487" s="219"/>
      <c r="GJ487" s="219"/>
      <c r="GK487" s="219"/>
      <c r="GL487" s="219"/>
      <c r="GM487" s="219"/>
      <c r="GN487" s="219"/>
      <c r="GO487" s="219"/>
      <c r="GP487" s="219"/>
      <c r="GQ487" s="219"/>
      <c r="GR487" s="219"/>
      <c r="GS487" s="219"/>
      <c r="GT487" s="219"/>
      <c r="GU487" s="219"/>
      <c r="GV487" s="219"/>
      <c r="GW487" s="219"/>
      <c r="GX487" s="219"/>
      <c r="GY487" s="219"/>
      <c r="GZ487" s="219"/>
      <c r="HA487" s="219"/>
      <c r="HB487" s="219"/>
      <c r="HC487" s="219"/>
      <c r="HD487" s="219"/>
      <c r="HE487" s="219"/>
      <c r="HF487" s="219"/>
      <c r="HG487" s="219"/>
      <c r="HH487" s="219"/>
      <c r="HI487" s="219"/>
      <c r="HJ487" s="219"/>
      <c r="HK487" s="219"/>
      <c r="HL487" s="219"/>
    </row>
    <row r="488" spans="1:220" s="251" customFormat="1">
      <c r="A488" s="219"/>
      <c r="B488" s="219"/>
      <c r="C488" s="219"/>
      <c r="D488" s="219"/>
      <c r="E488" s="219"/>
      <c r="F488" s="219"/>
      <c r="G488" s="261"/>
      <c r="H488" s="262"/>
      <c r="I488" s="262"/>
      <c r="J488" s="216"/>
      <c r="K488" s="219"/>
      <c r="L488" s="219"/>
      <c r="M488" s="219"/>
      <c r="N488" s="219"/>
      <c r="O488" s="219"/>
      <c r="P488" s="219"/>
      <c r="Q488" s="219"/>
      <c r="R488" s="219"/>
      <c r="S488" s="219"/>
      <c r="T488" s="219"/>
      <c r="U488" s="219"/>
      <c r="V488" s="219"/>
      <c r="W488" s="219"/>
      <c r="X488" s="219"/>
      <c r="Y488" s="219"/>
      <c r="Z488" s="219"/>
      <c r="AA488" s="219"/>
      <c r="AB488" s="219"/>
      <c r="AC488" s="219"/>
      <c r="AD488" s="219"/>
      <c r="AE488" s="219"/>
      <c r="AF488" s="219"/>
      <c r="AG488" s="219"/>
      <c r="AH488" s="219"/>
      <c r="AI488" s="219"/>
      <c r="AJ488" s="219"/>
      <c r="AK488" s="219"/>
      <c r="AL488" s="219"/>
      <c r="AM488" s="219"/>
      <c r="AN488" s="219"/>
      <c r="AO488" s="219"/>
      <c r="AP488" s="219"/>
      <c r="AQ488" s="219"/>
      <c r="AR488" s="219"/>
      <c r="AS488" s="219"/>
      <c r="AT488" s="219"/>
      <c r="AU488" s="219"/>
      <c r="AV488" s="219"/>
      <c r="AW488" s="219"/>
      <c r="AX488" s="219"/>
      <c r="AY488" s="219"/>
      <c r="AZ488" s="219"/>
      <c r="BA488" s="219"/>
      <c r="BB488" s="219"/>
      <c r="BC488" s="219"/>
      <c r="BD488" s="219"/>
      <c r="BE488" s="219"/>
      <c r="BF488" s="219"/>
      <c r="BG488" s="219"/>
      <c r="BH488" s="219"/>
      <c r="BI488" s="219"/>
      <c r="BJ488" s="219"/>
      <c r="BK488" s="219"/>
      <c r="BL488" s="219"/>
      <c r="BM488" s="219"/>
      <c r="BN488" s="219"/>
      <c r="BO488" s="219"/>
      <c r="BP488" s="219"/>
      <c r="BQ488" s="219"/>
      <c r="BR488" s="219"/>
      <c r="BS488" s="219"/>
      <c r="BT488" s="219"/>
      <c r="BU488" s="219"/>
      <c r="BV488" s="219"/>
      <c r="BW488" s="219"/>
      <c r="BX488" s="219"/>
      <c r="BY488" s="219"/>
      <c r="BZ488" s="219"/>
      <c r="CA488" s="219"/>
      <c r="CB488" s="219"/>
      <c r="CC488" s="219"/>
      <c r="CD488" s="219"/>
      <c r="CE488" s="219"/>
      <c r="CF488" s="219"/>
      <c r="CG488" s="219"/>
      <c r="CH488" s="219"/>
      <c r="CI488" s="219"/>
      <c r="CJ488" s="219"/>
      <c r="CK488" s="219"/>
      <c r="CL488" s="219"/>
      <c r="CM488" s="219"/>
      <c r="CN488" s="219"/>
      <c r="CO488" s="219"/>
      <c r="CP488" s="219"/>
      <c r="CQ488" s="219"/>
      <c r="CR488" s="219"/>
      <c r="CS488" s="219"/>
      <c r="CT488" s="219"/>
      <c r="CU488" s="219"/>
      <c r="CV488" s="219"/>
      <c r="CW488" s="219"/>
      <c r="CX488" s="219"/>
      <c r="CY488" s="219"/>
      <c r="CZ488" s="219"/>
      <c r="DA488" s="219"/>
      <c r="DB488" s="219"/>
      <c r="DC488" s="219"/>
      <c r="DD488" s="219"/>
      <c r="DE488" s="219"/>
      <c r="DF488" s="219"/>
      <c r="DG488" s="219"/>
      <c r="DH488" s="219"/>
      <c r="DI488" s="219"/>
      <c r="DJ488" s="219"/>
      <c r="DK488" s="219"/>
      <c r="DL488" s="219"/>
      <c r="DM488" s="219"/>
      <c r="DN488" s="219"/>
      <c r="DO488" s="219"/>
      <c r="DP488" s="219"/>
      <c r="DQ488" s="219"/>
      <c r="DR488" s="219"/>
      <c r="DS488" s="219"/>
      <c r="DT488" s="219"/>
      <c r="DU488" s="219"/>
      <c r="DV488" s="219"/>
      <c r="DW488" s="219"/>
      <c r="DX488" s="219"/>
      <c r="DY488" s="219"/>
      <c r="DZ488" s="219"/>
      <c r="EA488" s="219"/>
      <c r="EB488" s="219"/>
      <c r="EC488" s="219"/>
      <c r="ED488" s="219"/>
      <c r="EE488" s="219"/>
      <c r="EF488" s="219"/>
      <c r="EG488" s="219"/>
      <c r="EH488" s="219"/>
      <c r="EI488" s="219"/>
      <c r="EJ488" s="219"/>
      <c r="EK488" s="219"/>
      <c r="EL488" s="219"/>
      <c r="EM488" s="219"/>
      <c r="EN488" s="219"/>
      <c r="EO488" s="219"/>
      <c r="EP488" s="219"/>
      <c r="EQ488" s="219"/>
      <c r="ER488" s="219"/>
      <c r="ES488" s="219"/>
      <c r="ET488" s="219"/>
      <c r="EU488" s="219"/>
      <c r="EV488" s="219"/>
      <c r="EW488" s="219"/>
      <c r="EX488" s="219"/>
      <c r="EY488" s="219"/>
      <c r="EZ488" s="219"/>
      <c r="FA488" s="219"/>
      <c r="FB488" s="219"/>
      <c r="FC488" s="219"/>
      <c r="FD488" s="219"/>
      <c r="FE488" s="219"/>
      <c r="FF488" s="219"/>
      <c r="FG488" s="219"/>
      <c r="FH488" s="219"/>
      <c r="FI488" s="219"/>
      <c r="FJ488" s="219"/>
      <c r="FK488" s="219"/>
      <c r="FL488" s="219"/>
      <c r="FM488" s="219"/>
      <c r="FN488" s="219"/>
      <c r="FO488" s="219"/>
      <c r="FP488" s="219"/>
      <c r="FQ488" s="219"/>
      <c r="FR488" s="219"/>
      <c r="FS488" s="219"/>
      <c r="FT488" s="219"/>
      <c r="FU488" s="219"/>
      <c r="FV488" s="219"/>
      <c r="FW488" s="219"/>
      <c r="FX488" s="219"/>
      <c r="FY488" s="219"/>
      <c r="FZ488" s="219"/>
      <c r="GA488" s="219"/>
      <c r="GB488" s="219"/>
      <c r="GC488" s="219"/>
      <c r="GD488" s="219"/>
      <c r="GE488" s="219"/>
      <c r="GF488" s="219"/>
      <c r="GG488" s="219"/>
      <c r="GH488" s="219"/>
      <c r="GI488" s="219"/>
      <c r="GJ488" s="219"/>
      <c r="GK488" s="219"/>
      <c r="GL488" s="219"/>
      <c r="GM488" s="219"/>
      <c r="GN488" s="219"/>
      <c r="GO488" s="219"/>
      <c r="GP488" s="219"/>
      <c r="GQ488" s="219"/>
      <c r="GR488" s="219"/>
      <c r="GS488" s="219"/>
      <c r="GT488" s="219"/>
      <c r="GU488" s="219"/>
      <c r="GV488" s="219"/>
      <c r="GW488" s="219"/>
      <c r="GX488" s="219"/>
      <c r="GY488" s="219"/>
      <c r="GZ488" s="219"/>
      <c r="HA488" s="219"/>
      <c r="HB488" s="219"/>
      <c r="HC488" s="219"/>
      <c r="HD488" s="219"/>
      <c r="HE488" s="219"/>
      <c r="HF488" s="219"/>
      <c r="HG488" s="219"/>
      <c r="HH488" s="219"/>
      <c r="HI488" s="219"/>
      <c r="HJ488" s="219"/>
      <c r="HK488" s="219"/>
      <c r="HL488" s="219"/>
    </row>
    <row r="489" spans="1:220" s="251" customFormat="1">
      <c r="A489" s="219"/>
      <c r="B489" s="219"/>
      <c r="C489" s="219"/>
      <c r="D489" s="219"/>
      <c r="E489" s="219"/>
      <c r="F489" s="219"/>
      <c r="G489" s="261"/>
      <c r="H489" s="262"/>
      <c r="I489" s="262"/>
      <c r="J489" s="216"/>
      <c r="K489" s="219"/>
      <c r="L489" s="219"/>
      <c r="M489" s="219"/>
      <c r="N489" s="219"/>
      <c r="O489" s="219"/>
      <c r="P489" s="219"/>
      <c r="Q489" s="219"/>
      <c r="R489" s="219"/>
      <c r="S489" s="219"/>
      <c r="T489" s="219"/>
      <c r="U489" s="219"/>
      <c r="V489" s="219"/>
      <c r="W489" s="219"/>
      <c r="X489" s="219"/>
      <c r="Y489" s="219"/>
      <c r="Z489" s="219"/>
      <c r="AA489" s="219"/>
      <c r="AB489" s="219"/>
      <c r="AC489" s="219"/>
      <c r="AD489" s="219"/>
      <c r="AE489" s="219"/>
      <c r="AF489" s="219"/>
      <c r="AG489" s="219"/>
      <c r="AH489" s="219"/>
      <c r="AI489" s="219"/>
      <c r="AJ489" s="219"/>
      <c r="AK489" s="219"/>
      <c r="AL489" s="219"/>
      <c r="AM489" s="219"/>
      <c r="AN489" s="219"/>
      <c r="AO489" s="219"/>
      <c r="AP489" s="219"/>
      <c r="AQ489" s="219"/>
      <c r="AR489" s="219"/>
      <c r="AS489" s="219"/>
      <c r="AT489" s="219"/>
      <c r="AU489" s="219"/>
      <c r="AV489" s="219"/>
      <c r="AW489" s="219"/>
      <c r="AX489" s="219"/>
      <c r="AY489" s="219"/>
      <c r="AZ489" s="219"/>
      <c r="BA489" s="219"/>
      <c r="BB489" s="219"/>
      <c r="BC489" s="219"/>
      <c r="BD489" s="219"/>
      <c r="BE489" s="219"/>
      <c r="BF489" s="219"/>
      <c r="BG489" s="219"/>
      <c r="BH489" s="219"/>
      <c r="BI489" s="219"/>
      <c r="BJ489" s="219"/>
      <c r="BK489" s="219"/>
      <c r="BL489" s="219"/>
      <c r="BM489" s="219"/>
      <c r="BN489" s="219"/>
      <c r="BO489" s="219"/>
      <c r="BP489" s="219"/>
      <c r="BQ489" s="219"/>
      <c r="BR489" s="219"/>
      <c r="BS489" s="219"/>
      <c r="BT489" s="219"/>
      <c r="BU489" s="219"/>
      <c r="BV489" s="219"/>
      <c r="BW489" s="219"/>
      <c r="BX489" s="219"/>
      <c r="BY489" s="219"/>
      <c r="BZ489" s="219"/>
      <c r="CA489" s="219"/>
      <c r="CB489" s="219"/>
      <c r="CC489" s="219"/>
      <c r="CD489" s="219"/>
      <c r="CE489" s="219"/>
      <c r="CF489" s="219"/>
      <c r="CG489" s="219"/>
      <c r="CH489" s="219"/>
      <c r="CI489" s="219"/>
      <c r="CJ489" s="219"/>
      <c r="CK489" s="219"/>
      <c r="CL489" s="219"/>
      <c r="CM489" s="219"/>
      <c r="CN489" s="219"/>
      <c r="CO489" s="219"/>
      <c r="CP489" s="219"/>
      <c r="CQ489" s="219"/>
      <c r="CR489" s="219"/>
      <c r="CS489" s="219"/>
      <c r="CT489" s="219"/>
      <c r="CU489" s="219"/>
      <c r="CV489" s="219"/>
      <c r="CW489" s="219"/>
      <c r="CX489" s="219"/>
      <c r="CY489" s="219"/>
      <c r="CZ489" s="219"/>
      <c r="DA489" s="219"/>
      <c r="DB489" s="219"/>
      <c r="DC489" s="219"/>
      <c r="DD489" s="219"/>
      <c r="DE489" s="219"/>
      <c r="DF489" s="219"/>
      <c r="DG489" s="219"/>
      <c r="DH489" s="219"/>
      <c r="DI489" s="219"/>
      <c r="DJ489" s="219"/>
      <c r="DK489" s="219"/>
      <c r="DL489" s="219"/>
      <c r="DM489" s="219"/>
      <c r="DN489" s="219"/>
      <c r="DO489" s="219"/>
      <c r="DP489" s="219"/>
      <c r="DQ489" s="219"/>
      <c r="DR489" s="219"/>
      <c r="DS489" s="219"/>
      <c r="DT489" s="219"/>
      <c r="DU489" s="219"/>
      <c r="DV489" s="219"/>
      <c r="DW489" s="219"/>
      <c r="DX489" s="219"/>
      <c r="DY489" s="219"/>
      <c r="DZ489" s="219"/>
      <c r="EA489" s="219"/>
      <c r="EB489" s="219"/>
      <c r="EC489" s="219"/>
      <c r="ED489" s="219"/>
      <c r="EE489" s="219"/>
      <c r="EF489" s="219"/>
      <c r="EG489" s="219"/>
      <c r="EH489" s="219"/>
      <c r="EI489" s="219"/>
      <c r="EJ489" s="219"/>
      <c r="EK489" s="219"/>
      <c r="EL489" s="219"/>
      <c r="EM489" s="219"/>
      <c r="EN489" s="219"/>
      <c r="EO489" s="219"/>
      <c r="EP489" s="219"/>
      <c r="EQ489" s="219"/>
      <c r="ER489" s="219"/>
      <c r="ES489" s="219"/>
      <c r="ET489" s="219"/>
      <c r="EU489" s="219"/>
      <c r="EV489" s="219"/>
      <c r="EW489" s="219"/>
      <c r="EX489" s="219"/>
      <c r="EY489" s="219"/>
      <c r="EZ489" s="219"/>
      <c r="FA489" s="219"/>
      <c r="FB489" s="219"/>
      <c r="FC489" s="219"/>
      <c r="FD489" s="219"/>
      <c r="FE489" s="219"/>
      <c r="FF489" s="219"/>
      <c r="FG489" s="219"/>
      <c r="FH489" s="219"/>
      <c r="FI489" s="219"/>
      <c r="FJ489" s="219"/>
      <c r="FK489" s="219"/>
      <c r="FL489" s="219"/>
      <c r="FM489" s="219"/>
      <c r="FN489" s="219"/>
      <c r="FO489" s="219"/>
      <c r="FP489" s="219"/>
      <c r="FQ489" s="219"/>
      <c r="FR489" s="219"/>
      <c r="FS489" s="219"/>
      <c r="FT489" s="219"/>
      <c r="FU489" s="219"/>
      <c r="FV489" s="219"/>
      <c r="FW489" s="219"/>
      <c r="FX489" s="219"/>
      <c r="FY489" s="219"/>
      <c r="FZ489" s="219"/>
      <c r="GA489" s="219"/>
      <c r="GB489" s="219"/>
      <c r="GC489" s="219"/>
      <c r="GD489" s="219"/>
      <c r="GE489" s="219"/>
      <c r="GF489" s="219"/>
      <c r="GG489" s="219"/>
      <c r="GH489" s="219"/>
      <c r="GI489" s="219"/>
      <c r="GJ489" s="219"/>
      <c r="GK489" s="219"/>
      <c r="GL489" s="219"/>
      <c r="GM489" s="219"/>
      <c r="GN489" s="219"/>
      <c r="GO489" s="219"/>
      <c r="GP489" s="219"/>
      <c r="GQ489" s="219"/>
      <c r="GR489" s="219"/>
      <c r="GS489" s="219"/>
      <c r="GT489" s="219"/>
      <c r="GU489" s="219"/>
      <c r="GV489" s="219"/>
      <c r="GW489" s="219"/>
      <c r="GX489" s="219"/>
      <c r="GY489" s="219"/>
      <c r="GZ489" s="219"/>
      <c r="HA489" s="219"/>
      <c r="HB489" s="219"/>
      <c r="HC489" s="219"/>
      <c r="HD489" s="219"/>
      <c r="HE489" s="219"/>
      <c r="HF489" s="219"/>
      <c r="HG489" s="219"/>
      <c r="HH489" s="219"/>
      <c r="HI489" s="219"/>
      <c r="HJ489" s="219"/>
      <c r="HK489" s="219"/>
      <c r="HL489" s="219"/>
    </row>
    <row r="490" spans="1:220" s="251" customFormat="1">
      <c r="A490" s="219"/>
      <c r="B490" s="219"/>
      <c r="C490" s="219"/>
      <c r="D490" s="219"/>
      <c r="E490" s="219"/>
      <c r="F490" s="219"/>
      <c r="G490" s="261"/>
      <c r="H490" s="262"/>
      <c r="I490" s="262"/>
      <c r="J490" s="216"/>
      <c r="K490" s="219"/>
      <c r="L490" s="219"/>
      <c r="M490" s="219"/>
      <c r="N490" s="219"/>
      <c r="O490" s="219"/>
      <c r="P490" s="219"/>
      <c r="Q490" s="219"/>
      <c r="R490" s="219"/>
      <c r="S490" s="219"/>
      <c r="T490" s="219"/>
      <c r="U490" s="219"/>
      <c r="V490" s="219"/>
      <c r="W490" s="219"/>
      <c r="X490" s="219"/>
      <c r="Y490" s="219"/>
      <c r="Z490" s="219"/>
      <c r="AA490" s="219"/>
      <c r="AB490" s="219"/>
      <c r="AC490" s="219"/>
      <c r="AD490" s="219"/>
      <c r="AE490" s="219"/>
      <c r="AF490" s="219"/>
      <c r="AG490" s="219"/>
      <c r="AH490" s="219"/>
      <c r="AI490" s="219"/>
      <c r="AJ490" s="219"/>
      <c r="AK490" s="219"/>
      <c r="AL490" s="219"/>
      <c r="AM490" s="219"/>
      <c r="AN490" s="219"/>
      <c r="AO490" s="219"/>
      <c r="AP490" s="219"/>
      <c r="AQ490" s="219"/>
      <c r="AR490" s="219"/>
      <c r="AS490" s="219"/>
      <c r="AT490" s="219"/>
      <c r="AU490" s="219"/>
      <c r="AV490" s="219"/>
      <c r="AW490" s="219"/>
      <c r="AX490" s="219"/>
      <c r="AY490" s="219"/>
      <c r="AZ490" s="219"/>
      <c r="BA490" s="219"/>
      <c r="BB490" s="219"/>
      <c r="BC490" s="219"/>
      <c r="BD490" s="219"/>
      <c r="BE490" s="219"/>
      <c r="BF490" s="219"/>
      <c r="BG490" s="219"/>
      <c r="BH490" s="219"/>
      <c r="BI490" s="219"/>
      <c r="BJ490" s="219"/>
      <c r="BK490" s="219"/>
      <c r="BL490" s="219"/>
      <c r="BM490" s="219"/>
      <c r="BN490" s="219"/>
      <c r="BO490" s="219"/>
      <c r="BP490" s="219"/>
      <c r="BQ490" s="219"/>
      <c r="BR490" s="219"/>
      <c r="BS490" s="219"/>
      <c r="BT490" s="219"/>
      <c r="BU490" s="219"/>
      <c r="BV490" s="219"/>
      <c r="BW490" s="219"/>
      <c r="BX490" s="219"/>
      <c r="BY490" s="219"/>
      <c r="BZ490" s="219"/>
      <c r="CA490" s="219"/>
      <c r="CB490" s="219"/>
      <c r="CC490" s="219"/>
      <c r="CD490" s="219"/>
      <c r="CE490" s="219"/>
      <c r="CF490" s="219"/>
      <c r="CG490" s="219"/>
      <c r="CH490" s="219"/>
      <c r="CI490" s="219"/>
      <c r="CJ490" s="219"/>
      <c r="CK490" s="219"/>
      <c r="CL490" s="219"/>
      <c r="CM490" s="219"/>
      <c r="CN490" s="219"/>
      <c r="CO490" s="219"/>
      <c r="CP490" s="219"/>
      <c r="CQ490" s="219"/>
      <c r="CR490" s="219"/>
      <c r="CS490" s="219"/>
      <c r="CT490" s="219"/>
      <c r="CU490" s="219"/>
      <c r="CV490" s="219"/>
      <c r="CW490" s="219"/>
      <c r="CX490" s="219"/>
      <c r="CY490" s="219"/>
      <c r="CZ490" s="219"/>
      <c r="DA490" s="219"/>
      <c r="DB490" s="219"/>
      <c r="DC490" s="219"/>
      <c r="DD490" s="219"/>
      <c r="DE490" s="219"/>
      <c r="DF490" s="219"/>
      <c r="DG490" s="219"/>
      <c r="DH490" s="219"/>
      <c r="DI490" s="219"/>
      <c r="DJ490" s="219"/>
      <c r="DK490" s="219"/>
      <c r="DL490" s="219"/>
      <c r="DM490" s="219"/>
      <c r="DN490" s="219"/>
      <c r="DO490" s="219"/>
      <c r="DP490" s="219"/>
      <c r="DQ490" s="219"/>
      <c r="DR490" s="219"/>
      <c r="DS490" s="219"/>
      <c r="DT490" s="219"/>
      <c r="DU490" s="219"/>
      <c r="DV490" s="219"/>
      <c r="DW490" s="219"/>
      <c r="DX490" s="219"/>
      <c r="DY490" s="219"/>
      <c r="DZ490" s="219"/>
      <c r="EA490" s="219"/>
      <c r="EB490" s="219"/>
      <c r="EC490" s="219"/>
      <c r="ED490" s="219"/>
      <c r="EE490" s="219"/>
      <c r="EF490" s="219"/>
      <c r="EG490" s="219"/>
      <c r="EH490" s="219"/>
      <c r="EI490" s="219"/>
      <c r="EJ490" s="219"/>
      <c r="EK490" s="219"/>
      <c r="EL490" s="219"/>
      <c r="EM490" s="219"/>
      <c r="EN490" s="219"/>
      <c r="EO490" s="219"/>
      <c r="EP490" s="219"/>
      <c r="EQ490" s="219"/>
      <c r="ER490" s="219"/>
      <c r="ES490" s="219"/>
      <c r="ET490" s="219"/>
      <c r="EU490" s="219"/>
      <c r="EV490" s="219"/>
      <c r="EW490" s="219"/>
      <c r="EX490" s="219"/>
      <c r="EY490" s="219"/>
      <c r="EZ490" s="219"/>
      <c r="FA490" s="219"/>
      <c r="FB490" s="219"/>
      <c r="FC490" s="219"/>
      <c r="FD490" s="219"/>
      <c r="FE490" s="219"/>
      <c r="FF490" s="219"/>
      <c r="FG490" s="219"/>
      <c r="FH490" s="219"/>
      <c r="FI490" s="219"/>
      <c r="FJ490" s="219"/>
      <c r="FK490" s="219"/>
      <c r="FL490" s="219"/>
      <c r="FM490" s="219"/>
      <c r="FN490" s="219"/>
      <c r="FO490" s="219"/>
      <c r="FP490" s="219"/>
      <c r="FQ490" s="219"/>
      <c r="FR490" s="219"/>
      <c r="FS490" s="219"/>
      <c r="FT490" s="219"/>
      <c r="FU490" s="219"/>
      <c r="FV490" s="219"/>
      <c r="FW490" s="219"/>
      <c r="FX490" s="219"/>
      <c r="FY490" s="219"/>
      <c r="FZ490" s="219"/>
      <c r="GA490" s="219"/>
      <c r="GB490" s="219"/>
      <c r="GC490" s="219"/>
      <c r="GD490" s="219"/>
      <c r="GE490" s="219"/>
      <c r="GF490" s="219"/>
      <c r="GG490" s="219"/>
      <c r="GH490" s="219"/>
      <c r="GI490" s="219"/>
      <c r="GJ490" s="219"/>
      <c r="GK490" s="219"/>
      <c r="GL490" s="219"/>
      <c r="GM490" s="219"/>
      <c r="GN490" s="219"/>
      <c r="GO490" s="219"/>
      <c r="GP490" s="219"/>
      <c r="GQ490" s="219"/>
      <c r="GR490" s="219"/>
      <c r="GS490" s="219"/>
      <c r="GT490" s="219"/>
      <c r="GU490" s="219"/>
      <c r="GV490" s="219"/>
      <c r="GW490" s="219"/>
      <c r="GX490" s="219"/>
      <c r="GY490" s="219"/>
      <c r="GZ490" s="219"/>
      <c r="HA490" s="219"/>
      <c r="HB490" s="219"/>
      <c r="HC490" s="219"/>
      <c r="HD490" s="219"/>
      <c r="HE490" s="219"/>
      <c r="HF490" s="219"/>
      <c r="HG490" s="219"/>
      <c r="HH490" s="219"/>
      <c r="HI490" s="219"/>
      <c r="HJ490" s="219"/>
      <c r="HK490" s="219"/>
      <c r="HL490" s="219"/>
    </row>
    <row r="491" spans="1:220" s="251" customFormat="1">
      <c r="A491" s="219"/>
      <c r="B491" s="219"/>
      <c r="C491" s="219"/>
      <c r="D491" s="219"/>
      <c r="E491" s="219"/>
      <c r="F491" s="219"/>
      <c r="G491" s="261"/>
      <c r="H491" s="262"/>
      <c r="I491" s="262"/>
      <c r="J491" s="216"/>
      <c r="K491" s="219"/>
      <c r="L491" s="219"/>
      <c r="M491" s="219"/>
      <c r="N491" s="219"/>
      <c r="O491" s="219"/>
      <c r="P491" s="219"/>
      <c r="Q491" s="219"/>
      <c r="R491" s="219"/>
      <c r="S491" s="219"/>
      <c r="T491" s="219"/>
      <c r="U491" s="219"/>
      <c r="V491" s="219"/>
      <c r="W491" s="219"/>
      <c r="X491" s="219"/>
      <c r="Y491" s="219"/>
      <c r="Z491" s="219"/>
      <c r="AA491" s="219"/>
      <c r="AB491" s="219"/>
      <c r="AC491" s="219"/>
      <c r="AD491" s="219"/>
      <c r="AE491" s="219"/>
      <c r="AF491" s="219"/>
      <c r="AG491" s="219"/>
      <c r="AH491" s="219"/>
      <c r="AI491" s="219"/>
      <c r="AJ491" s="219"/>
      <c r="AK491" s="219"/>
      <c r="AL491" s="219"/>
      <c r="AM491" s="219"/>
      <c r="AN491" s="219"/>
      <c r="AO491" s="219"/>
      <c r="AP491" s="219"/>
      <c r="AQ491" s="219"/>
      <c r="AR491" s="219"/>
      <c r="AS491" s="219"/>
      <c r="AT491" s="219"/>
      <c r="AU491" s="219"/>
      <c r="AV491" s="219"/>
      <c r="AW491" s="219"/>
      <c r="AX491" s="219"/>
      <c r="AY491" s="219"/>
      <c r="AZ491" s="219"/>
      <c r="BA491" s="219"/>
      <c r="BB491" s="219"/>
      <c r="BC491" s="219"/>
      <c r="BD491" s="219"/>
      <c r="BE491" s="219"/>
      <c r="BF491" s="219"/>
      <c r="BG491" s="219"/>
      <c r="BH491" s="219"/>
      <c r="BI491" s="219"/>
      <c r="BJ491" s="219"/>
      <c r="BK491" s="219"/>
      <c r="BL491" s="219"/>
      <c r="BM491" s="219"/>
      <c r="BN491" s="219"/>
      <c r="BO491" s="219"/>
      <c r="BP491" s="219"/>
      <c r="BQ491" s="219"/>
      <c r="BR491" s="219"/>
      <c r="BS491" s="219"/>
      <c r="BT491" s="219"/>
      <c r="BU491" s="219"/>
      <c r="BV491" s="219"/>
      <c r="BW491" s="219"/>
      <c r="BX491" s="219"/>
      <c r="BY491" s="219"/>
      <c r="BZ491" s="219"/>
      <c r="CA491" s="219"/>
      <c r="CB491" s="219"/>
      <c r="CC491" s="219"/>
      <c r="CD491" s="219"/>
      <c r="CE491" s="219"/>
      <c r="CF491" s="219"/>
      <c r="CG491" s="219"/>
      <c r="CH491" s="219"/>
      <c r="CI491" s="219"/>
      <c r="CJ491" s="219"/>
      <c r="CK491" s="219"/>
      <c r="CL491" s="219"/>
      <c r="CM491" s="219"/>
      <c r="CN491" s="219"/>
      <c r="CO491" s="219"/>
      <c r="CP491" s="219"/>
      <c r="CQ491" s="219"/>
      <c r="CR491" s="219"/>
      <c r="CS491" s="219"/>
      <c r="CT491" s="219"/>
      <c r="CU491" s="219"/>
      <c r="CV491" s="219"/>
      <c r="CW491" s="219"/>
      <c r="CX491" s="219"/>
      <c r="CY491" s="219"/>
      <c r="CZ491" s="219"/>
      <c r="DA491" s="219"/>
      <c r="DB491" s="219"/>
      <c r="DC491" s="219"/>
      <c r="DD491" s="219"/>
      <c r="DE491" s="219"/>
      <c r="DF491" s="219"/>
      <c r="DG491" s="219"/>
      <c r="DH491" s="219"/>
      <c r="DI491" s="219"/>
      <c r="DJ491" s="219"/>
      <c r="DK491" s="219"/>
      <c r="DL491" s="219"/>
      <c r="DM491" s="219"/>
      <c r="DN491" s="219"/>
      <c r="DO491" s="219"/>
      <c r="DP491" s="219"/>
      <c r="DQ491" s="219"/>
      <c r="DR491" s="219"/>
      <c r="DS491" s="219"/>
      <c r="DT491" s="219"/>
      <c r="DU491" s="219"/>
      <c r="DV491" s="219"/>
      <c r="DW491" s="219"/>
      <c r="DX491" s="219"/>
      <c r="DY491" s="219"/>
      <c r="DZ491" s="219"/>
      <c r="EA491" s="219"/>
      <c r="EB491" s="219"/>
      <c r="EC491" s="219"/>
      <c r="ED491" s="219"/>
      <c r="EE491" s="219"/>
      <c r="EF491" s="219"/>
      <c r="EG491" s="219"/>
      <c r="EH491" s="219"/>
      <c r="EI491" s="219"/>
      <c r="EJ491" s="219"/>
      <c r="EK491" s="219"/>
      <c r="EL491" s="219"/>
      <c r="EM491" s="219"/>
      <c r="EN491" s="219"/>
      <c r="EO491" s="219"/>
      <c r="EP491" s="219"/>
      <c r="EQ491" s="219"/>
      <c r="ER491" s="219"/>
      <c r="ES491" s="219"/>
      <c r="ET491" s="219"/>
      <c r="EU491" s="219"/>
      <c r="EV491" s="219"/>
      <c r="EW491" s="219"/>
      <c r="EX491" s="219"/>
      <c r="EY491" s="219"/>
      <c r="EZ491" s="219"/>
      <c r="FA491" s="219"/>
      <c r="FB491" s="219"/>
      <c r="FC491" s="219"/>
      <c r="FD491" s="219"/>
      <c r="FE491" s="219"/>
      <c r="FF491" s="219"/>
      <c r="FG491" s="219"/>
      <c r="FH491" s="219"/>
      <c r="FI491" s="219"/>
      <c r="FJ491" s="219"/>
      <c r="FK491" s="219"/>
      <c r="FL491" s="219"/>
      <c r="FM491" s="219"/>
      <c r="FN491" s="219"/>
      <c r="FO491" s="219"/>
      <c r="FP491" s="219"/>
      <c r="FQ491" s="219"/>
      <c r="FR491" s="219"/>
      <c r="FS491" s="219"/>
      <c r="FT491" s="219"/>
      <c r="FU491" s="219"/>
      <c r="FV491" s="219"/>
      <c r="FW491" s="219"/>
      <c r="FX491" s="219"/>
      <c r="FY491" s="219"/>
      <c r="FZ491" s="219"/>
      <c r="GA491" s="219"/>
      <c r="GB491" s="219"/>
      <c r="GC491" s="219"/>
      <c r="GD491" s="219"/>
      <c r="GE491" s="219"/>
      <c r="GF491" s="219"/>
      <c r="GG491" s="219"/>
      <c r="GH491" s="219"/>
      <c r="GI491" s="219"/>
      <c r="GJ491" s="219"/>
      <c r="GK491" s="219"/>
      <c r="GL491" s="219"/>
      <c r="GM491" s="219"/>
      <c r="GN491" s="219"/>
      <c r="GO491" s="219"/>
      <c r="GP491" s="219"/>
      <c r="GQ491" s="219"/>
      <c r="GR491" s="219"/>
      <c r="GS491" s="219"/>
      <c r="GT491" s="219"/>
      <c r="GU491" s="219"/>
      <c r="GV491" s="219"/>
      <c r="GW491" s="219"/>
      <c r="GX491" s="219"/>
      <c r="GY491" s="219"/>
      <c r="GZ491" s="219"/>
      <c r="HA491" s="219"/>
      <c r="HB491" s="219"/>
      <c r="HC491" s="219"/>
      <c r="HD491" s="219"/>
      <c r="HE491" s="219"/>
      <c r="HF491" s="219"/>
      <c r="HG491" s="219"/>
      <c r="HH491" s="219"/>
      <c r="HI491" s="219"/>
      <c r="HJ491" s="219"/>
      <c r="HK491" s="219"/>
      <c r="HL491" s="219"/>
    </row>
    <row r="492" spans="1:220" s="251" customFormat="1">
      <c r="A492" s="219"/>
      <c r="B492" s="219"/>
      <c r="C492" s="219"/>
      <c r="D492" s="219"/>
      <c r="E492" s="219"/>
      <c r="F492" s="219"/>
      <c r="G492" s="261"/>
      <c r="H492" s="262"/>
      <c r="I492" s="262"/>
      <c r="J492" s="216"/>
      <c r="K492" s="219"/>
      <c r="L492" s="219"/>
      <c r="M492" s="219"/>
      <c r="N492" s="219"/>
      <c r="O492" s="219"/>
      <c r="P492" s="219"/>
      <c r="Q492" s="219"/>
      <c r="R492" s="219"/>
      <c r="S492" s="219"/>
      <c r="T492" s="219"/>
      <c r="U492" s="219"/>
      <c r="V492" s="219"/>
      <c r="W492" s="219"/>
      <c r="X492" s="219"/>
      <c r="Y492" s="219"/>
      <c r="Z492" s="219"/>
      <c r="AA492" s="219"/>
      <c r="AB492" s="219"/>
      <c r="AC492" s="219"/>
      <c r="AD492" s="219"/>
      <c r="AE492" s="219"/>
      <c r="AF492" s="219"/>
      <c r="AG492" s="219"/>
      <c r="AH492" s="219"/>
      <c r="AI492" s="219"/>
      <c r="AJ492" s="219"/>
      <c r="AK492" s="219"/>
      <c r="AL492" s="219"/>
      <c r="AM492" s="219"/>
      <c r="AN492" s="219"/>
      <c r="AO492" s="219"/>
      <c r="AP492" s="219"/>
      <c r="AQ492" s="219"/>
      <c r="AR492" s="219"/>
      <c r="AS492" s="219"/>
      <c r="AT492" s="219"/>
      <c r="AU492" s="219"/>
      <c r="AV492" s="219"/>
      <c r="AW492" s="219"/>
      <c r="AX492" s="219"/>
      <c r="AY492" s="219"/>
      <c r="AZ492" s="219"/>
      <c r="BA492" s="219"/>
      <c r="BB492" s="219"/>
      <c r="BC492" s="219"/>
      <c r="BD492" s="219"/>
      <c r="BE492" s="219"/>
      <c r="BF492" s="219"/>
      <c r="BG492" s="219"/>
      <c r="BH492" s="219"/>
      <c r="BI492" s="219"/>
      <c r="BJ492" s="219"/>
      <c r="BK492" s="219"/>
      <c r="BL492" s="219"/>
      <c r="BM492" s="219"/>
      <c r="BN492" s="219"/>
      <c r="BO492" s="219"/>
      <c r="BP492" s="219"/>
      <c r="BQ492" s="219"/>
      <c r="BR492" s="219"/>
      <c r="BS492" s="219"/>
      <c r="BT492" s="219"/>
      <c r="BU492" s="219"/>
      <c r="BV492" s="219"/>
      <c r="BW492" s="219"/>
      <c r="BX492" s="219"/>
      <c r="BY492" s="219"/>
      <c r="BZ492" s="219"/>
      <c r="CA492" s="219"/>
      <c r="CB492" s="219"/>
      <c r="CC492" s="219"/>
      <c r="CD492" s="219"/>
      <c r="CE492" s="219"/>
      <c r="CF492" s="219"/>
      <c r="CG492" s="219"/>
      <c r="CH492" s="219"/>
      <c r="CI492" s="219"/>
      <c r="CJ492" s="219"/>
      <c r="CK492" s="219"/>
      <c r="CL492" s="219"/>
      <c r="CM492" s="219"/>
      <c r="CN492" s="219"/>
      <c r="CO492" s="219"/>
      <c r="CP492" s="219"/>
      <c r="CQ492" s="219"/>
      <c r="CR492" s="219"/>
      <c r="CS492" s="219"/>
      <c r="CT492" s="219"/>
      <c r="CU492" s="219"/>
      <c r="CV492" s="219"/>
      <c r="CW492" s="219"/>
      <c r="CX492" s="219"/>
      <c r="CY492" s="219"/>
      <c r="CZ492" s="219"/>
      <c r="DA492" s="219"/>
      <c r="DB492" s="219"/>
      <c r="DC492" s="219"/>
      <c r="DD492" s="219"/>
      <c r="DE492" s="219"/>
      <c r="DF492" s="219"/>
      <c r="DG492" s="219"/>
      <c r="DH492" s="219"/>
      <c r="DI492" s="219"/>
      <c r="DJ492" s="219"/>
      <c r="DK492" s="219"/>
      <c r="DL492" s="219"/>
      <c r="DM492" s="219"/>
      <c r="DN492" s="219"/>
      <c r="DO492" s="219"/>
      <c r="DP492" s="219"/>
      <c r="DQ492" s="219"/>
      <c r="DR492" s="219"/>
      <c r="DS492" s="219"/>
      <c r="DT492" s="219"/>
      <c r="DU492" s="219"/>
      <c r="DV492" s="219"/>
      <c r="DW492" s="219"/>
      <c r="DX492" s="219"/>
      <c r="DY492" s="219"/>
      <c r="DZ492" s="219"/>
      <c r="EA492" s="219"/>
      <c r="EB492" s="219"/>
      <c r="EC492" s="219"/>
      <c r="ED492" s="219"/>
      <c r="EE492" s="219"/>
      <c r="EF492" s="219"/>
      <c r="EG492" s="219"/>
      <c r="EH492" s="219"/>
      <c r="EI492" s="219"/>
      <c r="EJ492" s="219"/>
      <c r="EK492" s="219"/>
      <c r="EL492" s="219"/>
      <c r="EM492" s="219"/>
      <c r="EN492" s="219"/>
      <c r="EO492" s="219"/>
      <c r="EP492" s="219"/>
      <c r="EQ492" s="219"/>
      <c r="ER492" s="219"/>
      <c r="ES492" s="219"/>
      <c r="ET492" s="219"/>
      <c r="EU492" s="219"/>
      <c r="EV492" s="219"/>
      <c r="EW492" s="219"/>
      <c r="EX492" s="219"/>
      <c r="EY492" s="219"/>
      <c r="EZ492" s="219"/>
      <c r="FA492" s="219"/>
      <c r="FB492" s="219"/>
      <c r="FC492" s="219"/>
      <c r="FD492" s="219"/>
      <c r="FE492" s="219"/>
      <c r="FF492" s="219"/>
      <c r="FG492" s="219"/>
      <c r="FH492" s="219"/>
      <c r="FI492" s="219"/>
      <c r="FJ492" s="219"/>
      <c r="FK492" s="219"/>
      <c r="FL492" s="219"/>
      <c r="FM492" s="219"/>
      <c r="FN492" s="219"/>
      <c r="FO492" s="219"/>
      <c r="FP492" s="219"/>
      <c r="FQ492" s="219"/>
      <c r="FR492" s="219"/>
      <c r="FS492" s="219"/>
      <c r="FT492" s="219"/>
      <c r="FU492" s="219"/>
      <c r="FV492" s="219"/>
      <c r="FW492" s="219"/>
      <c r="FX492" s="219"/>
      <c r="FY492" s="219"/>
      <c r="FZ492" s="219"/>
      <c r="GA492" s="219"/>
      <c r="GB492" s="219"/>
      <c r="GC492" s="219"/>
      <c r="GD492" s="219"/>
      <c r="GE492" s="219"/>
      <c r="GF492" s="219"/>
      <c r="GG492" s="219"/>
      <c r="GH492" s="219"/>
      <c r="GI492" s="219"/>
      <c r="GJ492" s="219"/>
      <c r="GK492" s="219"/>
      <c r="GL492" s="219"/>
      <c r="GM492" s="219"/>
      <c r="GN492" s="219"/>
      <c r="GO492" s="219"/>
      <c r="GP492" s="219"/>
      <c r="GQ492" s="219"/>
      <c r="GR492" s="219"/>
      <c r="GS492" s="219"/>
      <c r="GT492" s="219"/>
      <c r="GU492" s="219"/>
      <c r="GV492" s="219"/>
      <c r="GW492" s="219"/>
      <c r="GX492" s="219"/>
      <c r="GY492" s="219"/>
      <c r="GZ492" s="219"/>
      <c r="HA492" s="219"/>
      <c r="HB492" s="219"/>
      <c r="HC492" s="219"/>
      <c r="HD492" s="219"/>
      <c r="HE492" s="219"/>
      <c r="HF492" s="219"/>
      <c r="HG492" s="219"/>
      <c r="HH492" s="219"/>
      <c r="HI492" s="219"/>
      <c r="HJ492" s="219"/>
      <c r="HK492" s="219"/>
      <c r="HL492" s="219"/>
    </row>
    <row r="493" spans="1:220" s="251" customFormat="1">
      <c r="A493" s="219"/>
      <c r="B493" s="219"/>
      <c r="C493" s="219"/>
      <c r="D493" s="219"/>
      <c r="E493" s="219"/>
      <c r="F493" s="219"/>
      <c r="G493" s="261"/>
      <c r="H493" s="262"/>
      <c r="I493" s="262"/>
      <c r="J493" s="216"/>
      <c r="K493" s="219"/>
      <c r="L493" s="219"/>
      <c r="M493" s="219"/>
      <c r="N493" s="219"/>
      <c r="O493" s="219"/>
      <c r="P493" s="219"/>
      <c r="Q493" s="219"/>
      <c r="R493" s="219"/>
      <c r="S493" s="219"/>
      <c r="T493" s="219"/>
      <c r="U493" s="219"/>
      <c r="V493" s="219"/>
      <c r="W493" s="219"/>
      <c r="X493" s="219"/>
      <c r="Y493" s="219"/>
      <c r="Z493" s="219"/>
      <c r="AA493" s="219"/>
      <c r="AB493" s="219"/>
      <c r="AC493" s="219"/>
      <c r="AD493" s="219"/>
      <c r="AE493" s="219"/>
      <c r="AF493" s="219"/>
      <c r="AG493" s="219"/>
      <c r="AH493" s="219"/>
      <c r="AI493" s="219"/>
      <c r="AJ493" s="219"/>
      <c r="AK493" s="219"/>
      <c r="AL493" s="219"/>
      <c r="AM493" s="219"/>
      <c r="AN493" s="219"/>
      <c r="AO493" s="219"/>
      <c r="AP493" s="219"/>
      <c r="AQ493" s="219"/>
      <c r="AR493" s="219"/>
      <c r="AS493" s="219"/>
      <c r="AT493" s="219"/>
      <c r="AU493" s="219"/>
      <c r="AV493" s="219"/>
      <c r="AW493" s="219"/>
      <c r="AX493" s="219"/>
      <c r="AY493" s="219"/>
      <c r="AZ493" s="219"/>
      <c r="BA493" s="219"/>
      <c r="BB493" s="219"/>
      <c r="BC493" s="219"/>
      <c r="BD493" s="219"/>
      <c r="BE493" s="219"/>
      <c r="BF493" s="219"/>
      <c r="BG493" s="219"/>
      <c r="BH493" s="219"/>
      <c r="BI493" s="219"/>
      <c r="BJ493" s="219"/>
      <c r="BK493" s="219"/>
      <c r="BL493" s="219"/>
      <c r="BM493" s="219"/>
      <c r="BN493" s="219"/>
      <c r="BO493" s="219"/>
      <c r="BP493" s="219"/>
      <c r="BQ493" s="219"/>
      <c r="BR493" s="219"/>
      <c r="BS493" s="219"/>
      <c r="BT493" s="219"/>
      <c r="BU493" s="219"/>
      <c r="BV493" s="219"/>
      <c r="BW493" s="219"/>
      <c r="BX493" s="219"/>
      <c r="BY493" s="219"/>
      <c r="BZ493" s="219"/>
      <c r="CA493" s="219"/>
      <c r="CB493" s="219"/>
      <c r="CC493" s="219"/>
      <c r="CD493" s="219"/>
      <c r="CE493" s="219"/>
      <c r="CF493" s="219"/>
      <c r="CG493" s="219"/>
      <c r="CH493" s="219"/>
      <c r="CI493" s="219"/>
      <c r="CJ493" s="219"/>
      <c r="CK493" s="219"/>
      <c r="CL493" s="219"/>
      <c r="CM493" s="219"/>
      <c r="CN493" s="219"/>
      <c r="CO493" s="219"/>
      <c r="CP493" s="219"/>
      <c r="CQ493" s="219"/>
      <c r="CR493" s="219"/>
      <c r="CS493" s="219"/>
      <c r="CT493" s="219"/>
      <c r="CU493" s="219"/>
      <c r="CV493" s="219"/>
      <c r="CW493" s="219"/>
      <c r="CX493" s="219"/>
      <c r="CY493" s="219"/>
      <c r="CZ493" s="219"/>
      <c r="DA493" s="219"/>
      <c r="DB493" s="219"/>
      <c r="DC493" s="219"/>
      <c r="DD493" s="219"/>
      <c r="DE493" s="219"/>
      <c r="DF493" s="219"/>
      <c r="DG493" s="219"/>
      <c r="DH493" s="219"/>
      <c r="DI493" s="219"/>
      <c r="DJ493" s="219"/>
      <c r="DK493" s="219"/>
      <c r="DL493" s="219"/>
      <c r="DM493" s="219"/>
      <c r="DN493" s="219"/>
      <c r="DO493" s="219"/>
      <c r="DP493" s="219"/>
      <c r="DQ493" s="219"/>
      <c r="DR493" s="219"/>
      <c r="DS493" s="219"/>
      <c r="DT493" s="219"/>
      <c r="DU493" s="219"/>
      <c r="DV493" s="219"/>
      <c r="DW493" s="219"/>
      <c r="DX493" s="219"/>
      <c r="DY493" s="219"/>
      <c r="DZ493" s="219"/>
      <c r="EA493" s="219"/>
      <c r="EB493" s="219"/>
      <c r="EC493" s="219"/>
      <c r="ED493" s="219"/>
      <c r="EE493" s="219"/>
      <c r="EF493" s="219"/>
      <c r="EG493" s="219"/>
      <c r="EH493" s="219"/>
      <c r="EI493" s="219"/>
      <c r="EJ493" s="219"/>
      <c r="EK493" s="219"/>
      <c r="EL493" s="219"/>
      <c r="EM493" s="219"/>
      <c r="EN493" s="219"/>
      <c r="EO493" s="219"/>
      <c r="EP493" s="219"/>
      <c r="EQ493" s="219"/>
      <c r="ER493" s="219"/>
      <c r="ES493" s="219"/>
      <c r="ET493" s="219"/>
      <c r="EU493" s="219"/>
      <c r="EV493" s="219"/>
      <c r="EW493" s="219"/>
      <c r="EX493" s="219"/>
      <c r="EY493" s="219"/>
      <c r="EZ493" s="219"/>
      <c r="FA493" s="219"/>
      <c r="FB493" s="219"/>
      <c r="FC493" s="219"/>
      <c r="FD493" s="219"/>
      <c r="FE493" s="219"/>
      <c r="FF493" s="219"/>
      <c r="FG493" s="219"/>
      <c r="FH493" s="219"/>
      <c r="FI493" s="219"/>
      <c r="FJ493" s="219"/>
      <c r="FK493" s="219"/>
      <c r="FL493" s="219"/>
      <c r="FM493" s="219"/>
      <c r="FN493" s="219"/>
      <c r="FO493" s="219"/>
      <c r="FP493" s="219"/>
      <c r="FQ493" s="219"/>
      <c r="FR493" s="219"/>
      <c r="FS493" s="219"/>
      <c r="FT493" s="219"/>
      <c r="FU493" s="219"/>
      <c r="FV493" s="219"/>
      <c r="FW493" s="219"/>
      <c r="FX493" s="219"/>
      <c r="FY493" s="219"/>
      <c r="FZ493" s="219"/>
      <c r="GA493" s="219"/>
      <c r="GB493" s="219"/>
      <c r="GC493" s="219"/>
      <c r="GD493" s="219"/>
      <c r="GE493" s="219"/>
      <c r="GF493" s="219"/>
      <c r="GG493" s="219"/>
      <c r="GH493" s="219"/>
      <c r="GI493" s="219"/>
      <c r="GJ493" s="219"/>
      <c r="GK493" s="219"/>
      <c r="GL493" s="219"/>
      <c r="GM493" s="219"/>
      <c r="GN493" s="219"/>
      <c r="GO493" s="219"/>
      <c r="GP493" s="219"/>
      <c r="GQ493" s="219"/>
      <c r="GR493" s="219"/>
      <c r="GS493" s="219"/>
      <c r="GT493" s="219"/>
      <c r="GU493" s="219"/>
      <c r="GV493" s="219"/>
      <c r="GW493" s="219"/>
      <c r="GX493" s="219"/>
      <c r="GY493" s="219"/>
      <c r="GZ493" s="219"/>
      <c r="HA493" s="219"/>
      <c r="HB493" s="219"/>
      <c r="HC493" s="219"/>
      <c r="HD493" s="219"/>
      <c r="HE493" s="219"/>
      <c r="HF493" s="219"/>
      <c r="HG493" s="219"/>
      <c r="HH493" s="219"/>
      <c r="HI493" s="219"/>
      <c r="HJ493" s="219"/>
      <c r="HK493" s="219"/>
      <c r="HL493" s="219"/>
    </row>
    <row r="494" spans="1:220" s="251" customFormat="1">
      <c r="A494" s="219"/>
      <c r="B494" s="219"/>
      <c r="C494" s="219"/>
      <c r="D494" s="219"/>
      <c r="E494" s="219"/>
      <c r="F494" s="219"/>
      <c r="G494" s="261"/>
      <c r="H494" s="262"/>
      <c r="I494" s="262"/>
      <c r="J494" s="216"/>
      <c r="K494" s="219"/>
      <c r="L494" s="219"/>
      <c r="M494" s="219"/>
      <c r="N494" s="219"/>
      <c r="O494" s="219"/>
      <c r="P494" s="219"/>
      <c r="Q494" s="219"/>
      <c r="R494" s="219"/>
      <c r="S494" s="219"/>
      <c r="T494" s="219"/>
      <c r="U494" s="219"/>
      <c r="V494" s="219"/>
      <c r="W494" s="219"/>
      <c r="X494" s="219"/>
      <c r="Y494" s="219"/>
      <c r="Z494" s="219"/>
      <c r="AA494" s="219"/>
      <c r="AB494" s="219"/>
      <c r="AC494" s="219"/>
      <c r="AD494" s="219"/>
      <c r="AE494" s="219"/>
      <c r="AF494" s="219"/>
      <c r="AG494" s="219"/>
      <c r="AH494" s="219"/>
      <c r="AI494" s="219"/>
      <c r="AJ494" s="219"/>
      <c r="AK494" s="219"/>
      <c r="AL494" s="219"/>
      <c r="AM494" s="219"/>
      <c r="AN494" s="219"/>
      <c r="AO494" s="219"/>
      <c r="AP494" s="219"/>
      <c r="AQ494" s="219"/>
      <c r="AR494" s="219"/>
      <c r="AS494" s="219"/>
      <c r="AT494" s="219"/>
      <c r="AU494" s="219"/>
      <c r="AV494" s="219"/>
      <c r="AW494" s="219"/>
      <c r="AX494" s="219"/>
      <c r="AY494" s="219"/>
      <c r="AZ494" s="219"/>
      <c r="BA494" s="219"/>
      <c r="BB494" s="219"/>
      <c r="BC494" s="219"/>
      <c r="BD494" s="219"/>
      <c r="BE494" s="219"/>
      <c r="BF494" s="219"/>
      <c r="BG494" s="219"/>
      <c r="BH494" s="219"/>
      <c r="BI494" s="219"/>
      <c r="BJ494" s="219"/>
      <c r="BK494" s="219"/>
      <c r="BL494" s="219"/>
      <c r="BM494" s="219"/>
      <c r="BN494" s="219"/>
      <c r="BO494" s="219"/>
      <c r="BP494" s="219"/>
      <c r="BQ494" s="219"/>
      <c r="BR494" s="219"/>
      <c r="BS494" s="219"/>
      <c r="BT494" s="219"/>
      <c r="BU494" s="219"/>
      <c r="BV494" s="219"/>
      <c r="BW494" s="219"/>
      <c r="BX494" s="219"/>
      <c r="BY494" s="219"/>
      <c r="BZ494" s="219"/>
      <c r="CA494" s="219"/>
      <c r="CB494" s="219"/>
      <c r="CC494" s="219"/>
      <c r="CD494" s="219"/>
      <c r="CE494" s="219"/>
      <c r="CF494" s="219"/>
      <c r="CG494" s="219"/>
      <c r="CH494" s="219"/>
      <c r="CI494" s="219"/>
      <c r="CJ494" s="219"/>
      <c r="CK494" s="219"/>
      <c r="CL494" s="219"/>
      <c r="CM494" s="219"/>
      <c r="CN494" s="219"/>
      <c r="CO494" s="219"/>
      <c r="CP494" s="219"/>
      <c r="CQ494" s="219"/>
      <c r="CR494" s="219"/>
      <c r="CS494" s="219"/>
      <c r="CT494" s="219"/>
      <c r="CU494" s="219"/>
      <c r="CV494" s="219"/>
      <c r="CW494" s="219"/>
      <c r="CX494" s="219"/>
      <c r="CY494" s="219"/>
      <c r="CZ494" s="219"/>
      <c r="DA494" s="219"/>
      <c r="DB494" s="219"/>
      <c r="DC494" s="219"/>
      <c r="DD494" s="219"/>
      <c r="DE494" s="219"/>
      <c r="DF494" s="219"/>
      <c r="DG494" s="219"/>
      <c r="DH494" s="219"/>
      <c r="DI494" s="219"/>
      <c r="DJ494" s="219"/>
      <c r="DK494" s="219"/>
      <c r="DL494" s="219"/>
      <c r="DM494" s="219"/>
      <c r="DN494" s="219"/>
      <c r="DO494" s="219"/>
      <c r="DP494" s="219"/>
      <c r="DQ494" s="219"/>
      <c r="DR494" s="219"/>
      <c r="DS494" s="219"/>
      <c r="DT494" s="219"/>
      <c r="DU494" s="219"/>
      <c r="DV494" s="219"/>
      <c r="DW494" s="219"/>
      <c r="DX494" s="219"/>
      <c r="DY494" s="219"/>
      <c r="DZ494" s="219"/>
      <c r="EA494" s="219"/>
      <c r="EB494" s="219"/>
      <c r="EC494" s="219"/>
      <c r="ED494" s="219"/>
      <c r="EE494" s="219"/>
      <c r="EF494" s="219"/>
      <c r="EG494" s="219"/>
      <c r="EH494" s="219"/>
      <c r="EI494" s="219"/>
      <c r="EJ494" s="219"/>
      <c r="EK494" s="219"/>
      <c r="EL494" s="219"/>
      <c r="EM494" s="219"/>
      <c r="EN494" s="219"/>
      <c r="EO494" s="219"/>
      <c r="EP494" s="219"/>
      <c r="EQ494" s="219"/>
      <c r="ER494" s="219"/>
      <c r="ES494" s="219"/>
      <c r="ET494" s="219"/>
      <c r="EU494" s="219"/>
      <c r="EV494" s="219"/>
      <c r="EW494" s="219"/>
      <c r="EX494" s="219"/>
      <c r="EY494" s="219"/>
      <c r="EZ494" s="219"/>
      <c r="FA494" s="219"/>
      <c r="FB494" s="219"/>
      <c r="FC494" s="219"/>
      <c r="FD494" s="219"/>
      <c r="FE494" s="219"/>
      <c r="FF494" s="219"/>
      <c r="FG494" s="219"/>
      <c r="FH494" s="219"/>
      <c r="FI494" s="219"/>
      <c r="FJ494" s="219"/>
      <c r="FK494" s="219"/>
      <c r="FL494" s="219"/>
      <c r="FM494" s="219"/>
      <c r="FN494" s="219"/>
      <c r="FO494" s="219"/>
      <c r="FP494" s="219"/>
      <c r="FQ494" s="219"/>
      <c r="FR494" s="219"/>
      <c r="FS494" s="219"/>
      <c r="FT494" s="219"/>
      <c r="FU494" s="219"/>
      <c r="FV494" s="219"/>
      <c r="FW494" s="219"/>
      <c r="FX494" s="219"/>
      <c r="FY494" s="219"/>
      <c r="FZ494" s="219"/>
      <c r="GA494" s="219"/>
      <c r="GB494" s="219"/>
      <c r="GC494" s="219"/>
      <c r="GD494" s="219"/>
      <c r="GE494" s="219"/>
      <c r="GF494" s="219"/>
      <c r="GG494" s="219"/>
      <c r="GH494" s="219"/>
      <c r="GI494" s="219"/>
      <c r="GJ494" s="219"/>
      <c r="GK494" s="219"/>
      <c r="GL494" s="219"/>
      <c r="GM494" s="219"/>
      <c r="GN494" s="219"/>
      <c r="GO494" s="219"/>
      <c r="GP494" s="219"/>
      <c r="GQ494" s="219"/>
      <c r="GR494" s="219"/>
      <c r="GS494" s="219"/>
      <c r="GT494" s="219"/>
      <c r="GU494" s="219"/>
      <c r="GV494" s="219"/>
      <c r="GW494" s="219"/>
      <c r="GX494" s="219"/>
      <c r="GY494" s="219"/>
      <c r="GZ494" s="219"/>
      <c r="HA494" s="219"/>
      <c r="HB494" s="219"/>
      <c r="HC494" s="219"/>
      <c r="HD494" s="219"/>
      <c r="HE494" s="219"/>
      <c r="HF494" s="219"/>
      <c r="HG494" s="219"/>
      <c r="HH494" s="219"/>
      <c r="HI494" s="219"/>
      <c r="HJ494" s="219"/>
      <c r="HK494" s="219"/>
      <c r="HL494" s="219"/>
    </row>
    <row r="495" spans="1:220" s="251" customFormat="1">
      <c r="A495" s="219"/>
      <c r="B495" s="219"/>
      <c r="C495" s="219"/>
      <c r="D495" s="219"/>
      <c r="E495" s="219"/>
      <c r="F495" s="219"/>
      <c r="G495" s="261"/>
      <c r="H495" s="262"/>
      <c r="I495" s="262"/>
      <c r="J495" s="216"/>
      <c r="K495" s="219"/>
      <c r="L495" s="219"/>
      <c r="M495" s="219"/>
      <c r="N495" s="219"/>
      <c r="O495" s="219"/>
      <c r="P495" s="219"/>
      <c r="Q495" s="219"/>
      <c r="R495" s="219"/>
      <c r="S495" s="219"/>
      <c r="T495" s="219"/>
      <c r="U495" s="219"/>
      <c r="V495" s="219"/>
      <c r="W495" s="219"/>
      <c r="X495" s="219"/>
      <c r="Y495" s="219"/>
      <c r="Z495" s="219"/>
      <c r="AA495" s="219"/>
      <c r="AB495" s="219"/>
      <c r="AC495" s="219"/>
      <c r="AD495" s="219"/>
      <c r="AE495" s="219"/>
      <c r="AF495" s="219"/>
      <c r="AG495" s="219"/>
      <c r="AH495" s="219"/>
      <c r="AI495" s="219"/>
      <c r="AJ495" s="219"/>
      <c r="AK495" s="219"/>
      <c r="AL495" s="219"/>
      <c r="AM495" s="219"/>
      <c r="AN495" s="219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19"/>
      <c r="BA495" s="219"/>
      <c r="BB495" s="219"/>
      <c r="BC495" s="219"/>
      <c r="BD495" s="219"/>
      <c r="BE495" s="219"/>
      <c r="BF495" s="219"/>
      <c r="BG495" s="219"/>
      <c r="BH495" s="219"/>
      <c r="BI495" s="219"/>
      <c r="BJ495" s="219"/>
      <c r="BK495" s="219"/>
      <c r="BL495" s="219"/>
      <c r="BM495" s="219"/>
      <c r="BN495" s="219"/>
      <c r="BO495" s="219"/>
      <c r="BP495" s="219"/>
      <c r="BQ495" s="219"/>
      <c r="BR495" s="219"/>
      <c r="BS495" s="219"/>
      <c r="BT495" s="219"/>
      <c r="BU495" s="219"/>
      <c r="BV495" s="219"/>
      <c r="BW495" s="219"/>
      <c r="BX495" s="219"/>
      <c r="BY495" s="219"/>
      <c r="BZ495" s="219"/>
      <c r="CA495" s="219"/>
      <c r="CB495" s="219"/>
      <c r="CC495" s="219"/>
      <c r="CD495" s="219"/>
      <c r="CE495" s="219"/>
      <c r="CF495" s="219"/>
      <c r="CG495" s="219"/>
      <c r="CH495" s="219"/>
      <c r="CI495" s="219"/>
      <c r="CJ495" s="219"/>
      <c r="CK495" s="219"/>
      <c r="CL495" s="219"/>
      <c r="CM495" s="219"/>
      <c r="CN495" s="219"/>
      <c r="CO495" s="219"/>
      <c r="CP495" s="219"/>
      <c r="CQ495" s="219"/>
      <c r="CR495" s="219"/>
      <c r="CS495" s="219"/>
      <c r="CT495" s="219"/>
      <c r="CU495" s="219"/>
      <c r="CV495" s="219"/>
      <c r="CW495" s="219"/>
      <c r="CX495" s="219"/>
      <c r="CY495" s="219"/>
      <c r="CZ495" s="219"/>
      <c r="DA495" s="219"/>
      <c r="DB495" s="219"/>
      <c r="DC495" s="219"/>
      <c r="DD495" s="219"/>
      <c r="DE495" s="219"/>
      <c r="DF495" s="219"/>
      <c r="DG495" s="219"/>
      <c r="DH495" s="219"/>
      <c r="DI495" s="219"/>
      <c r="DJ495" s="219"/>
      <c r="DK495" s="219"/>
      <c r="DL495" s="219"/>
      <c r="DM495" s="219"/>
      <c r="DN495" s="219"/>
      <c r="DO495" s="219"/>
      <c r="DP495" s="219"/>
      <c r="DQ495" s="219"/>
      <c r="DR495" s="219"/>
      <c r="DS495" s="219"/>
      <c r="DT495" s="219"/>
      <c r="DU495" s="219"/>
      <c r="DV495" s="219"/>
      <c r="DW495" s="219"/>
      <c r="DX495" s="219"/>
      <c r="DY495" s="219"/>
      <c r="DZ495" s="219"/>
      <c r="EA495" s="219"/>
      <c r="EB495" s="219"/>
      <c r="EC495" s="219"/>
      <c r="ED495" s="219"/>
      <c r="EE495" s="219"/>
      <c r="EF495" s="219"/>
      <c r="EG495" s="219"/>
      <c r="EH495" s="219"/>
      <c r="EI495" s="219"/>
      <c r="EJ495" s="219"/>
      <c r="EK495" s="219"/>
      <c r="EL495" s="219"/>
      <c r="EM495" s="219"/>
      <c r="EN495" s="219"/>
      <c r="EO495" s="219"/>
      <c r="EP495" s="219"/>
      <c r="EQ495" s="219"/>
      <c r="ER495" s="219"/>
      <c r="ES495" s="219"/>
      <c r="ET495" s="219"/>
      <c r="EU495" s="219"/>
      <c r="EV495" s="219"/>
      <c r="EW495" s="219"/>
      <c r="EX495" s="219"/>
      <c r="EY495" s="219"/>
      <c r="EZ495" s="219"/>
      <c r="FA495" s="219"/>
      <c r="FB495" s="219"/>
      <c r="FC495" s="219"/>
      <c r="FD495" s="219"/>
      <c r="FE495" s="219"/>
      <c r="FF495" s="219"/>
      <c r="FG495" s="219"/>
      <c r="FH495" s="219"/>
      <c r="FI495" s="219"/>
      <c r="FJ495" s="219"/>
      <c r="FK495" s="219"/>
      <c r="FL495" s="219"/>
      <c r="FM495" s="219"/>
      <c r="FN495" s="219"/>
      <c r="FO495" s="219"/>
      <c r="FP495" s="219"/>
      <c r="FQ495" s="219"/>
      <c r="FR495" s="219"/>
      <c r="FS495" s="219"/>
      <c r="FT495" s="219"/>
      <c r="FU495" s="219"/>
      <c r="FV495" s="219"/>
      <c r="FW495" s="219"/>
      <c r="FX495" s="219"/>
      <c r="FY495" s="219"/>
      <c r="FZ495" s="219"/>
      <c r="GA495" s="219"/>
      <c r="GB495" s="219"/>
      <c r="GC495" s="219"/>
      <c r="GD495" s="219"/>
      <c r="GE495" s="219"/>
      <c r="GF495" s="219"/>
      <c r="GG495" s="219"/>
      <c r="GH495" s="219"/>
      <c r="GI495" s="219"/>
      <c r="GJ495" s="219"/>
      <c r="GK495" s="219"/>
      <c r="GL495" s="219"/>
      <c r="GM495" s="219"/>
      <c r="GN495" s="219"/>
      <c r="GO495" s="219"/>
      <c r="GP495" s="219"/>
      <c r="GQ495" s="219"/>
      <c r="GR495" s="219"/>
      <c r="GS495" s="219"/>
      <c r="GT495" s="219"/>
      <c r="GU495" s="219"/>
      <c r="GV495" s="219"/>
      <c r="GW495" s="219"/>
      <c r="GX495" s="219"/>
      <c r="GY495" s="219"/>
      <c r="GZ495" s="219"/>
      <c r="HA495" s="219"/>
      <c r="HB495" s="219"/>
      <c r="HC495" s="219"/>
      <c r="HD495" s="219"/>
      <c r="HE495" s="219"/>
      <c r="HF495" s="219"/>
      <c r="HG495" s="219"/>
      <c r="HH495" s="219"/>
      <c r="HI495" s="219"/>
      <c r="HJ495" s="219"/>
      <c r="HK495" s="219"/>
      <c r="HL495" s="219"/>
    </row>
    <row r="496" spans="1:220" s="251" customFormat="1">
      <c r="A496" s="219"/>
      <c r="B496" s="219"/>
      <c r="C496" s="219"/>
      <c r="D496" s="219"/>
      <c r="E496" s="219"/>
      <c r="F496" s="219"/>
      <c r="G496" s="261"/>
      <c r="H496" s="262"/>
      <c r="I496" s="262"/>
      <c r="J496" s="216"/>
      <c r="K496" s="219"/>
      <c r="L496" s="219"/>
      <c r="M496" s="219"/>
      <c r="N496" s="219"/>
      <c r="O496" s="219"/>
      <c r="P496" s="219"/>
      <c r="Q496" s="219"/>
      <c r="R496" s="219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19"/>
      <c r="BN496" s="219"/>
      <c r="BO496" s="219"/>
      <c r="BP496" s="219"/>
      <c r="BQ496" s="219"/>
      <c r="BR496" s="219"/>
      <c r="BS496" s="219"/>
      <c r="BT496" s="219"/>
      <c r="BU496" s="219"/>
      <c r="BV496" s="219"/>
      <c r="BW496" s="219"/>
      <c r="BX496" s="219"/>
      <c r="BY496" s="219"/>
      <c r="BZ496" s="219"/>
      <c r="CA496" s="219"/>
      <c r="CB496" s="219"/>
      <c r="CC496" s="219"/>
      <c r="CD496" s="219"/>
      <c r="CE496" s="219"/>
      <c r="CF496" s="219"/>
      <c r="CG496" s="219"/>
      <c r="CH496" s="219"/>
      <c r="CI496" s="219"/>
      <c r="CJ496" s="219"/>
      <c r="CK496" s="219"/>
      <c r="CL496" s="219"/>
      <c r="CM496" s="219"/>
      <c r="CN496" s="219"/>
      <c r="CO496" s="219"/>
      <c r="CP496" s="219"/>
      <c r="CQ496" s="219"/>
      <c r="CR496" s="219"/>
      <c r="CS496" s="219"/>
      <c r="CT496" s="219"/>
      <c r="CU496" s="219"/>
      <c r="CV496" s="219"/>
      <c r="CW496" s="219"/>
      <c r="CX496" s="219"/>
      <c r="CY496" s="219"/>
      <c r="CZ496" s="219"/>
      <c r="DA496" s="219"/>
      <c r="DB496" s="219"/>
      <c r="DC496" s="219"/>
      <c r="DD496" s="219"/>
      <c r="DE496" s="219"/>
      <c r="DF496" s="219"/>
      <c r="DG496" s="219"/>
      <c r="DH496" s="219"/>
      <c r="DI496" s="219"/>
      <c r="DJ496" s="219"/>
      <c r="DK496" s="219"/>
      <c r="DL496" s="219"/>
      <c r="DM496" s="219"/>
      <c r="DN496" s="219"/>
      <c r="DO496" s="219"/>
      <c r="DP496" s="219"/>
      <c r="DQ496" s="219"/>
      <c r="DR496" s="219"/>
      <c r="DS496" s="219"/>
      <c r="DT496" s="219"/>
      <c r="DU496" s="219"/>
      <c r="DV496" s="219"/>
      <c r="DW496" s="219"/>
      <c r="DX496" s="219"/>
      <c r="DY496" s="219"/>
      <c r="DZ496" s="219"/>
      <c r="EA496" s="219"/>
      <c r="EB496" s="219"/>
      <c r="EC496" s="219"/>
      <c r="ED496" s="219"/>
      <c r="EE496" s="219"/>
      <c r="EF496" s="219"/>
      <c r="EG496" s="219"/>
      <c r="EH496" s="219"/>
      <c r="EI496" s="219"/>
      <c r="EJ496" s="219"/>
      <c r="EK496" s="219"/>
      <c r="EL496" s="219"/>
      <c r="EM496" s="219"/>
      <c r="EN496" s="219"/>
      <c r="EO496" s="219"/>
      <c r="EP496" s="219"/>
      <c r="EQ496" s="219"/>
      <c r="ER496" s="219"/>
      <c r="ES496" s="219"/>
      <c r="ET496" s="219"/>
      <c r="EU496" s="219"/>
      <c r="EV496" s="219"/>
      <c r="EW496" s="219"/>
      <c r="EX496" s="219"/>
      <c r="EY496" s="219"/>
      <c r="EZ496" s="219"/>
      <c r="FA496" s="219"/>
      <c r="FB496" s="219"/>
      <c r="FC496" s="219"/>
      <c r="FD496" s="219"/>
      <c r="FE496" s="219"/>
      <c r="FF496" s="219"/>
      <c r="FG496" s="219"/>
      <c r="FH496" s="219"/>
      <c r="FI496" s="219"/>
      <c r="FJ496" s="219"/>
      <c r="FK496" s="219"/>
      <c r="FL496" s="219"/>
      <c r="FM496" s="219"/>
      <c r="FN496" s="219"/>
      <c r="FO496" s="219"/>
      <c r="FP496" s="219"/>
      <c r="FQ496" s="219"/>
      <c r="FR496" s="219"/>
      <c r="FS496" s="219"/>
      <c r="FT496" s="219"/>
      <c r="FU496" s="219"/>
      <c r="FV496" s="219"/>
      <c r="FW496" s="219"/>
      <c r="FX496" s="219"/>
      <c r="FY496" s="219"/>
      <c r="FZ496" s="219"/>
      <c r="GA496" s="219"/>
      <c r="GB496" s="219"/>
      <c r="GC496" s="219"/>
      <c r="GD496" s="219"/>
      <c r="GE496" s="219"/>
      <c r="GF496" s="219"/>
      <c r="GG496" s="219"/>
      <c r="GH496" s="219"/>
      <c r="GI496" s="219"/>
      <c r="GJ496" s="219"/>
      <c r="GK496" s="219"/>
      <c r="GL496" s="219"/>
      <c r="GM496" s="219"/>
      <c r="GN496" s="219"/>
      <c r="GO496" s="219"/>
      <c r="GP496" s="219"/>
      <c r="GQ496" s="219"/>
      <c r="GR496" s="219"/>
      <c r="GS496" s="219"/>
      <c r="GT496" s="219"/>
      <c r="GU496" s="219"/>
      <c r="GV496" s="219"/>
      <c r="GW496" s="219"/>
      <c r="GX496" s="219"/>
      <c r="GY496" s="219"/>
      <c r="GZ496" s="219"/>
      <c r="HA496" s="219"/>
      <c r="HB496" s="219"/>
      <c r="HC496" s="219"/>
      <c r="HD496" s="219"/>
      <c r="HE496" s="219"/>
      <c r="HF496" s="219"/>
      <c r="HG496" s="219"/>
      <c r="HH496" s="219"/>
      <c r="HI496" s="219"/>
      <c r="HJ496" s="219"/>
      <c r="HK496" s="219"/>
      <c r="HL496" s="219"/>
    </row>
    <row r="497" spans="1:220" s="251" customFormat="1">
      <c r="A497" s="219"/>
      <c r="B497" s="219"/>
      <c r="C497" s="219"/>
      <c r="D497" s="219"/>
      <c r="E497" s="219"/>
      <c r="F497" s="219"/>
      <c r="G497" s="261"/>
      <c r="H497" s="262"/>
      <c r="I497" s="262"/>
      <c r="J497" s="216"/>
      <c r="K497" s="219"/>
      <c r="L497" s="219"/>
      <c r="M497" s="219"/>
      <c r="N497" s="219"/>
      <c r="O497" s="219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19"/>
      <c r="BN497" s="219"/>
      <c r="BO497" s="219"/>
      <c r="BP497" s="219"/>
      <c r="BQ497" s="219"/>
      <c r="BR497" s="219"/>
      <c r="BS497" s="219"/>
      <c r="BT497" s="219"/>
      <c r="BU497" s="219"/>
      <c r="BV497" s="219"/>
      <c r="BW497" s="219"/>
      <c r="BX497" s="219"/>
      <c r="BY497" s="219"/>
      <c r="BZ497" s="219"/>
      <c r="CA497" s="219"/>
      <c r="CB497" s="219"/>
      <c r="CC497" s="219"/>
      <c r="CD497" s="219"/>
      <c r="CE497" s="219"/>
      <c r="CF497" s="219"/>
      <c r="CG497" s="219"/>
      <c r="CH497" s="219"/>
      <c r="CI497" s="219"/>
      <c r="CJ497" s="219"/>
      <c r="CK497" s="219"/>
      <c r="CL497" s="219"/>
      <c r="CM497" s="219"/>
      <c r="CN497" s="219"/>
      <c r="CO497" s="219"/>
      <c r="CP497" s="219"/>
      <c r="CQ497" s="219"/>
      <c r="CR497" s="219"/>
      <c r="CS497" s="219"/>
      <c r="CT497" s="219"/>
      <c r="CU497" s="219"/>
      <c r="CV497" s="219"/>
      <c r="CW497" s="219"/>
      <c r="CX497" s="219"/>
      <c r="CY497" s="219"/>
      <c r="CZ497" s="219"/>
      <c r="DA497" s="219"/>
      <c r="DB497" s="219"/>
      <c r="DC497" s="219"/>
      <c r="DD497" s="219"/>
      <c r="DE497" s="219"/>
      <c r="DF497" s="219"/>
      <c r="DG497" s="219"/>
      <c r="DH497" s="219"/>
      <c r="DI497" s="219"/>
      <c r="DJ497" s="219"/>
      <c r="DK497" s="219"/>
      <c r="DL497" s="219"/>
      <c r="DM497" s="219"/>
      <c r="DN497" s="219"/>
      <c r="DO497" s="219"/>
      <c r="DP497" s="219"/>
      <c r="DQ497" s="219"/>
      <c r="DR497" s="219"/>
      <c r="DS497" s="219"/>
      <c r="DT497" s="219"/>
      <c r="DU497" s="219"/>
      <c r="DV497" s="219"/>
      <c r="DW497" s="219"/>
      <c r="DX497" s="219"/>
      <c r="DY497" s="219"/>
      <c r="DZ497" s="219"/>
      <c r="EA497" s="219"/>
      <c r="EB497" s="219"/>
      <c r="EC497" s="219"/>
      <c r="ED497" s="219"/>
      <c r="EE497" s="219"/>
      <c r="EF497" s="219"/>
      <c r="EG497" s="219"/>
      <c r="EH497" s="219"/>
      <c r="EI497" s="219"/>
      <c r="EJ497" s="219"/>
      <c r="EK497" s="219"/>
      <c r="EL497" s="219"/>
      <c r="EM497" s="219"/>
      <c r="EN497" s="219"/>
      <c r="EO497" s="219"/>
      <c r="EP497" s="219"/>
      <c r="EQ497" s="219"/>
      <c r="ER497" s="219"/>
      <c r="ES497" s="219"/>
      <c r="ET497" s="219"/>
      <c r="EU497" s="219"/>
      <c r="EV497" s="219"/>
      <c r="EW497" s="219"/>
      <c r="EX497" s="219"/>
      <c r="EY497" s="219"/>
      <c r="EZ497" s="219"/>
      <c r="FA497" s="219"/>
      <c r="FB497" s="219"/>
      <c r="FC497" s="219"/>
      <c r="FD497" s="219"/>
      <c r="FE497" s="219"/>
      <c r="FF497" s="219"/>
      <c r="FG497" s="219"/>
      <c r="FH497" s="219"/>
      <c r="FI497" s="219"/>
      <c r="FJ497" s="219"/>
      <c r="FK497" s="219"/>
      <c r="FL497" s="219"/>
      <c r="FM497" s="219"/>
      <c r="FN497" s="219"/>
      <c r="FO497" s="219"/>
      <c r="FP497" s="219"/>
      <c r="FQ497" s="219"/>
      <c r="FR497" s="219"/>
      <c r="FS497" s="219"/>
      <c r="FT497" s="219"/>
      <c r="FU497" s="219"/>
      <c r="FV497" s="219"/>
      <c r="FW497" s="219"/>
      <c r="FX497" s="219"/>
      <c r="FY497" s="219"/>
      <c r="FZ497" s="219"/>
      <c r="GA497" s="219"/>
      <c r="GB497" s="219"/>
      <c r="GC497" s="219"/>
      <c r="GD497" s="219"/>
      <c r="GE497" s="219"/>
      <c r="GF497" s="219"/>
      <c r="GG497" s="219"/>
      <c r="GH497" s="219"/>
      <c r="GI497" s="219"/>
      <c r="GJ497" s="219"/>
      <c r="GK497" s="219"/>
      <c r="GL497" s="219"/>
      <c r="GM497" s="219"/>
      <c r="GN497" s="219"/>
      <c r="GO497" s="219"/>
      <c r="GP497" s="219"/>
      <c r="GQ497" s="219"/>
      <c r="GR497" s="219"/>
      <c r="GS497" s="219"/>
      <c r="GT497" s="219"/>
      <c r="GU497" s="219"/>
      <c r="GV497" s="219"/>
      <c r="GW497" s="219"/>
      <c r="GX497" s="219"/>
      <c r="GY497" s="219"/>
      <c r="GZ497" s="219"/>
      <c r="HA497" s="219"/>
      <c r="HB497" s="219"/>
      <c r="HC497" s="219"/>
      <c r="HD497" s="219"/>
      <c r="HE497" s="219"/>
      <c r="HF497" s="219"/>
      <c r="HG497" s="219"/>
      <c r="HH497" s="219"/>
      <c r="HI497" s="219"/>
      <c r="HJ497" s="219"/>
      <c r="HK497" s="219"/>
      <c r="HL497" s="219"/>
    </row>
    <row r="498" spans="1:220" s="251" customFormat="1">
      <c r="A498" s="219"/>
      <c r="B498" s="219"/>
      <c r="C498" s="219"/>
      <c r="D498" s="219"/>
      <c r="E498" s="219"/>
      <c r="F498" s="219"/>
      <c r="G498" s="261"/>
      <c r="H498" s="262"/>
      <c r="I498" s="262"/>
      <c r="J498" s="216"/>
      <c r="K498" s="219"/>
      <c r="L498" s="219"/>
      <c r="M498" s="219"/>
      <c r="N498" s="219"/>
      <c r="O498" s="219"/>
      <c r="P498" s="219"/>
      <c r="Q498" s="219"/>
      <c r="R498" s="219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19"/>
      <c r="BN498" s="219"/>
      <c r="BO498" s="219"/>
      <c r="BP498" s="219"/>
      <c r="BQ498" s="219"/>
      <c r="BR498" s="219"/>
      <c r="BS498" s="219"/>
      <c r="BT498" s="219"/>
      <c r="BU498" s="219"/>
      <c r="BV498" s="219"/>
      <c r="BW498" s="219"/>
      <c r="BX498" s="219"/>
      <c r="BY498" s="219"/>
      <c r="BZ498" s="219"/>
      <c r="CA498" s="219"/>
      <c r="CB498" s="219"/>
      <c r="CC498" s="219"/>
      <c r="CD498" s="219"/>
      <c r="CE498" s="219"/>
      <c r="CF498" s="219"/>
      <c r="CG498" s="219"/>
      <c r="CH498" s="219"/>
      <c r="CI498" s="219"/>
      <c r="CJ498" s="219"/>
      <c r="CK498" s="219"/>
      <c r="CL498" s="219"/>
      <c r="CM498" s="219"/>
      <c r="CN498" s="219"/>
      <c r="CO498" s="219"/>
      <c r="CP498" s="219"/>
      <c r="CQ498" s="219"/>
      <c r="CR498" s="219"/>
      <c r="CS498" s="219"/>
      <c r="CT498" s="219"/>
      <c r="CU498" s="219"/>
      <c r="CV498" s="219"/>
      <c r="CW498" s="219"/>
      <c r="CX498" s="219"/>
      <c r="CY498" s="219"/>
      <c r="CZ498" s="219"/>
      <c r="DA498" s="219"/>
      <c r="DB498" s="219"/>
      <c r="DC498" s="219"/>
      <c r="DD498" s="219"/>
      <c r="DE498" s="219"/>
      <c r="DF498" s="219"/>
      <c r="DG498" s="219"/>
      <c r="DH498" s="219"/>
      <c r="DI498" s="219"/>
      <c r="DJ498" s="219"/>
      <c r="DK498" s="219"/>
      <c r="DL498" s="219"/>
      <c r="DM498" s="219"/>
      <c r="DN498" s="219"/>
      <c r="DO498" s="219"/>
      <c r="DP498" s="219"/>
      <c r="DQ498" s="219"/>
      <c r="DR498" s="219"/>
      <c r="DS498" s="219"/>
      <c r="DT498" s="219"/>
      <c r="DU498" s="219"/>
      <c r="DV498" s="219"/>
      <c r="DW498" s="219"/>
      <c r="DX498" s="219"/>
      <c r="DY498" s="219"/>
      <c r="DZ498" s="219"/>
      <c r="EA498" s="219"/>
      <c r="EB498" s="219"/>
      <c r="EC498" s="219"/>
      <c r="ED498" s="219"/>
      <c r="EE498" s="219"/>
      <c r="EF498" s="219"/>
      <c r="EG498" s="219"/>
      <c r="EH498" s="219"/>
      <c r="EI498" s="219"/>
      <c r="EJ498" s="219"/>
      <c r="EK498" s="219"/>
      <c r="EL498" s="219"/>
      <c r="EM498" s="219"/>
      <c r="EN498" s="219"/>
      <c r="EO498" s="219"/>
      <c r="EP498" s="219"/>
      <c r="EQ498" s="219"/>
      <c r="ER498" s="219"/>
      <c r="ES498" s="219"/>
      <c r="ET498" s="219"/>
      <c r="EU498" s="219"/>
      <c r="EV498" s="219"/>
      <c r="EW498" s="219"/>
      <c r="EX498" s="219"/>
      <c r="EY498" s="219"/>
      <c r="EZ498" s="219"/>
      <c r="FA498" s="219"/>
      <c r="FB498" s="219"/>
      <c r="FC498" s="219"/>
      <c r="FD498" s="219"/>
      <c r="FE498" s="219"/>
      <c r="FF498" s="219"/>
      <c r="FG498" s="219"/>
      <c r="FH498" s="219"/>
      <c r="FI498" s="219"/>
      <c r="FJ498" s="219"/>
      <c r="FK498" s="219"/>
      <c r="FL498" s="219"/>
      <c r="FM498" s="219"/>
      <c r="FN498" s="219"/>
      <c r="FO498" s="219"/>
      <c r="FP498" s="219"/>
      <c r="FQ498" s="219"/>
      <c r="FR498" s="219"/>
      <c r="FS498" s="219"/>
      <c r="FT498" s="219"/>
      <c r="FU498" s="219"/>
      <c r="FV498" s="219"/>
      <c r="FW498" s="219"/>
      <c r="FX498" s="219"/>
      <c r="FY498" s="219"/>
      <c r="FZ498" s="219"/>
      <c r="GA498" s="219"/>
      <c r="GB498" s="219"/>
      <c r="GC498" s="219"/>
      <c r="GD498" s="219"/>
      <c r="GE498" s="219"/>
      <c r="GF498" s="219"/>
      <c r="GG498" s="219"/>
      <c r="GH498" s="219"/>
      <c r="GI498" s="219"/>
      <c r="GJ498" s="219"/>
      <c r="GK498" s="219"/>
      <c r="GL498" s="219"/>
      <c r="GM498" s="219"/>
      <c r="GN498" s="219"/>
      <c r="GO498" s="219"/>
      <c r="GP498" s="219"/>
      <c r="GQ498" s="219"/>
      <c r="GR498" s="219"/>
      <c r="GS498" s="219"/>
      <c r="GT498" s="219"/>
      <c r="GU498" s="219"/>
      <c r="GV498" s="219"/>
      <c r="GW498" s="219"/>
      <c r="GX498" s="219"/>
      <c r="GY498" s="219"/>
      <c r="GZ498" s="219"/>
      <c r="HA498" s="219"/>
      <c r="HB498" s="219"/>
      <c r="HC498" s="219"/>
      <c r="HD498" s="219"/>
      <c r="HE498" s="219"/>
      <c r="HF498" s="219"/>
      <c r="HG498" s="219"/>
      <c r="HH498" s="219"/>
      <c r="HI498" s="219"/>
      <c r="HJ498" s="219"/>
      <c r="HK498" s="219"/>
      <c r="HL498" s="219"/>
    </row>
    <row r="499" spans="1:220" s="251" customFormat="1">
      <c r="A499" s="219"/>
      <c r="B499" s="219"/>
      <c r="C499" s="219"/>
      <c r="D499" s="219"/>
      <c r="E499" s="219"/>
      <c r="F499" s="219"/>
      <c r="G499" s="261"/>
      <c r="H499" s="262"/>
      <c r="I499" s="262"/>
      <c r="J499" s="216"/>
      <c r="K499" s="219"/>
      <c r="L499" s="219"/>
      <c r="M499" s="219"/>
      <c r="N499" s="219"/>
      <c r="O499" s="219"/>
      <c r="P499" s="219"/>
      <c r="Q499" s="219"/>
      <c r="R499" s="219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19"/>
      <c r="BN499" s="219"/>
      <c r="BO499" s="219"/>
      <c r="BP499" s="219"/>
      <c r="BQ499" s="219"/>
      <c r="BR499" s="219"/>
      <c r="BS499" s="219"/>
      <c r="BT499" s="219"/>
      <c r="BU499" s="219"/>
      <c r="BV499" s="219"/>
      <c r="BW499" s="219"/>
      <c r="BX499" s="219"/>
      <c r="BY499" s="219"/>
      <c r="BZ499" s="219"/>
      <c r="CA499" s="219"/>
      <c r="CB499" s="219"/>
      <c r="CC499" s="219"/>
      <c r="CD499" s="219"/>
      <c r="CE499" s="219"/>
      <c r="CF499" s="219"/>
      <c r="CG499" s="219"/>
      <c r="CH499" s="219"/>
      <c r="CI499" s="219"/>
      <c r="CJ499" s="219"/>
      <c r="CK499" s="219"/>
      <c r="CL499" s="219"/>
      <c r="CM499" s="219"/>
      <c r="CN499" s="219"/>
      <c r="CO499" s="219"/>
      <c r="CP499" s="219"/>
      <c r="CQ499" s="219"/>
      <c r="CR499" s="219"/>
      <c r="CS499" s="219"/>
      <c r="CT499" s="219"/>
      <c r="CU499" s="219"/>
      <c r="CV499" s="219"/>
      <c r="CW499" s="219"/>
      <c r="CX499" s="219"/>
      <c r="CY499" s="219"/>
      <c r="CZ499" s="219"/>
      <c r="DA499" s="219"/>
      <c r="DB499" s="219"/>
      <c r="DC499" s="219"/>
      <c r="DD499" s="219"/>
      <c r="DE499" s="219"/>
      <c r="DF499" s="219"/>
      <c r="DG499" s="219"/>
      <c r="DH499" s="219"/>
      <c r="DI499" s="219"/>
      <c r="DJ499" s="219"/>
      <c r="DK499" s="219"/>
      <c r="DL499" s="219"/>
      <c r="DM499" s="219"/>
      <c r="DN499" s="219"/>
      <c r="DO499" s="219"/>
      <c r="DP499" s="219"/>
      <c r="DQ499" s="219"/>
      <c r="DR499" s="219"/>
      <c r="DS499" s="219"/>
      <c r="DT499" s="219"/>
      <c r="DU499" s="219"/>
      <c r="DV499" s="219"/>
      <c r="DW499" s="219"/>
      <c r="DX499" s="219"/>
      <c r="DY499" s="219"/>
      <c r="DZ499" s="219"/>
      <c r="EA499" s="219"/>
      <c r="EB499" s="219"/>
      <c r="EC499" s="219"/>
      <c r="ED499" s="219"/>
      <c r="EE499" s="219"/>
      <c r="EF499" s="219"/>
      <c r="EG499" s="219"/>
      <c r="EH499" s="219"/>
      <c r="EI499" s="219"/>
      <c r="EJ499" s="219"/>
      <c r="EK499" s="219"/>
      <c r="EL499" s="219"/>
      <c r="EM499" s="219"/>
      <c r="EN499" s="219"/>
      <c r="EO499" s="219"/>
      <c r="EP499" s="219"/>
      <c r="EQ499" s="219"/>
      <c r="ER499" s="219"/>
      <c r="ES499" s="219"/>
      <c r="ET499" s="219"/>
      <c r="EU499" s="219"/>
      <c r="EV499" s="219"/>
      <c r="EW499" s="219"/>
      <c r="EX499" s="219"/>
      <c r="EY499" s="219"/>
      <c r="EZ499" s="219"/>
      <c r="FA499" s="219"/>
      <c r="FB499" s="219"/>
      <c r="FC499" s="219"/>
      <c r="FD499" s="219"/>
      <c r="FE499" s="219"/>
      <c r="FF499" s="219"/>
      <c r="FG499" s="219"/>
      <c r="FH499" s="219"/>
      <c r="FI499" s="219"/>
      <c r="FJ499" s="219"/>
      <c r="FK499" s="219"/>
      <c r="FL499" s="219"/>
      <c r="FM499" s="219"/>
      <c r="FN499" s="219"/>
      <c r="FO499" s="219"/>
      <c r="FP499" s="219"/>
      <c r="FQ499" s="219"/>
      <c r="FR499" s="219"/>
      <c r="FS499" s="219"/>
      <c r="FT499" s="219"/>
      <c r="FU499" s="219"/>
      <c r="FV499" s="219"/>
      <c r="FW499" s="219"/>
      <c r="FX499" s="219"/>
      <c r="FY499" s="219"/>
      <c r="FZ499" s="219"/>
      <c r="GA499" s="219"/>
      <c r="GB499" s="219"/>
      <c r="GC499" s="219"/>
      <c r="GD499" s="219"/>
      <c r="GE499" s="219"/>
      <c r="GF499" s="219"/>
      <c r="GG499" s="219"/>
      <c r="GH499" s="219"/>
      <c r="GI499" s="219"/>
      <c r="GJ499" s="219"/>
      <c r="GK499" s="219"/>
      <c r="GL499" s="219"/>
      <c r="GM499" s="219"/>
      <c r="GN499" s="219"/>
      <c r="GO499" s="219"/>
      <c r="GP499" s="219"/>
      <c r="GQ499" s="219"/>
      <c r="GR499" s="219"/>
      <c r="GS499" s="219"/>
      <c r="GT499" s="219"/>
      <c r="GU499" s="219"/>
      <c r="GV499" s="219"/>
      <c r="GW499" s="219"/>
      <c r="GX499" s="219"/>
      <c r="GY499" s="219"/>
      <c r="GZ499" s="219"/>
      <c r="HA499" s="219"/>
      <c r="HB499" s="219"/>
      <c r="HC499" s="219"/>
      <c r="HD499" s="219"/>
      <c r="HE499" s="219"/>
      <c r="HF499" s="219"/>
      <c r="HG499" s="219"/>
      <c r="HH499" s="219"/>
      <c r="HI499" s="219"/>
      <c r="HJ499" s="219"/>
      <c r="HK499" s="219"/>
      <c r="HL499" s="219"/>
    </row>
    <row r="500" spans="1:220" s="251" customFormat="1">
      <c r="A500" s="219"/>
      <c r="B500" s="219"/>
      <c r="C500" s="219"/>
      <c r="D500" s="219"/>
      <c r="E500" s="219"/>
      <c r="F500" s="219"/>
      <c r="G500" s="261"/>
      <c r="H500" s="262"/>
      <c r="I500" s="262"/>
      <c r="J500" s="216"/>
      <c r="K500" s="219"/>
      <c r="L500" s="219"/>
      <c r="M500" s="219"/>
      <c r="N500" s="219"/>
      <c r="O500" s="219"/>
      <c r="P500" s="219"/>
      <c r="Q500" s="219"/>
      <c r="R500" s="219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19"/>
      <c r="BN500" s="219"/>
      <c r="BO500" s="219"/>
      <c r="BP500" s="219"/>
      <c r="BQ500" s="219"/>
      <c r="BR500" s="219"/>
      <c r="BS500" s="219"/>
      <c r="BT500" s="219"/>
      <c r="BU500" s="219"/>
      <c r="BV500" s="219"/>
      <c r="BW500" s="219"/>
      <c r="BX500" s="219"/>
      <c r="BY500" s="219"/>
      <c r="BZ500" s="219"/>
      <c r="CA500" s="219"/>
      <c r="CB500" s="219"/>
      <c r="CC500" s="219"/>
      <c r="CD500" s="219"/>
      <c r="CE500" s="219"/>
      <c r="CF500" s="219"/>
      <c r="CG500" s="219"/>
      <c r="CH500" s="219"/>
      <c r="CI500" s="219"/>
      <c r="CJ500" s="219"/>
      <c r="CK500" s="219"/>
      <c r="CL500" s="219"/>
      <c r="CM500" s="219"/>
      <c r="CN500" s="219"/>
      <c r="CO500" s="219"/>
      <c r="CP500" s="219"/>
      <c r="CQ500" s="219"/>
      <c r="CR500" s="219"/>
      <c r="CS500" s="219"/>
      <c r="CT500" s="219"/>
      <c r="CU500" s="219"/>
      <c r="CV500" s="219"/>
      <c r="CW500" s="219"/>
      <c r="CX500" s="219"/>
      <c r="CY500" s="219"/>
      <c r="CZ500" s="219"/>
      <c r="DA500" s="219"/>
      <c r="DB500" s="219"/>
      <c r="DC500" s="219"/>
      <c r="DD500" s="219"/>
      <c r="DE500" s="219"/>
      <c r="DF500" s="219"/>
      <c r="DG500" s="219"/>
      <c r="DH500" s="219"/>
      <c r="DI500" s="219"/>
      <c r="DJ500" s="219"/>
      <c r="DK500" s="219"/>
      <c r="DL500" s="219"/>
      <c r="DM500" s="219"/>
      <c r="DN500" s="219"/>
      <c r="DO500" s="219"/>
      <c r="DP500" s="219"/>
      <c r="DQ500" s="219"/>
      <c r="DR500" s="219"/>
      <c r="DS500" s="219"/>
      <c r="DT500" s="219"/>
      <c r="DU500" s="219"/>
      <c r="DV500" s="219"/>
      <c r="DW500" s="219"/>
      <c r="DX500" s="219"/>
      <c r="DY500" s="219"/>
      <c r="DZ500" s="219"/>
      <c r="EA500" s="219"/>
      <c r="EB500" s="219"/>
      <c r="EC500" s="219"/>
      <c r="ED500" s="219"/>
      <c r="EE500" s="219"/>
      <c r="EF500" s="219"/>
      <c r="EG500" s="219"/>
      <c r="EH500" s="219"/>
      <c r="EI500" s="219"/>
      <c r="EJ500" s="219"/>
      <c r="EK500" s="219"/>
      <c r="EL500" s="219"/>
      <c r="EM500" s="219"/>
      <c r="EN500" s="219"/>
      <c r="EO500" s="219"/>
      <c r="EP500" s="219"/>
      <c r="EQ500" s="219"/>
      <c r="ER500" s="219"/>
      <c r="ES500" s="219"/>
      <c r="ET500" s="219"/>
      <c r="EU500" s="219"/>
      <c r="EV500" s="219"/>
      <c r="EW500" s="219"/>
      <c r="EX500" s="219"/>
      <c r="EY500" s="219"/>
      <c r="EZ500" s="219"/>
      <c r="FA500" s="219"/>
      <c r="FB500" s="219"/>
      <c r="FC500" s="219"/>
      <c r="FD500" s="219"/>
      <c r="FE500" s="219"/>
      <c r="FF500" s="219"/>
      <c r="FG500" s="219"/>
      <c r="FH500" s="219"/>
      <c r="FI500" s="219"/>
      <c r="FJ500" s="219"/>
      <c r="FK500" s="219"/>
      <c r="FL500" s="219"/>
      <c r="FM500" s="219"/>
      <c r="FN500" s="219"/>
      <c r="FO500" s="219"/>
      <c r="FP500" s="219"/>
      <c r="FQ500" s="219"/>
      <c r="FR500" s="219"/>
      <c r="FS500" s="219"/>
      <c r="FT500" s="219"/>
      <c r="FU500" s="219"/>
      <c r="FV500" s="219"/>
      <c r="FW500" s="219"/>
      <c r="FX500" s="219"/>
      <c r="FY500" s="219"/>
      <c r="FZ500" s="219"/>
      <c r="GA500" s="219"/>
      <c r="GB500" s="219"/>
      <c r="GC500" s="219"/>
      <c r="GD500" s="219"/>
      <c r="GE500" s="219"/>
      <c r="GF500" s="219"/>
      <c r="GG500" s="219"/>
      <c r="GH500" s="219"/>
      <c r="GI500" s="219"/>
      <c r="GJ500" s="219"/>
      <c r="GK500" s="219"/>
      <c r="GL500" s="219"/>
      <c r="GM500" s="219"/>
      <c r="GN500" s="219"/>
      <c r="GO500" s="219"/>
      <c r="GP500" s="219"/>
      <c r="GQ500" s="219"/>
      <c r="GR500" s="219"/>
      <c r="GS500" s="219"/>
      <c r="GT500" s="219"/>
      <c r="GU500" s="219"/>
      <c r="GV500" s="219"/>
      <c r="GW500" s="219"/>
      <c r="GX500" s="219"/>
      <c r="GY500" s="219"/>
      <c r="GZ500" s="219"/>
      <c r="HA500" s="219"/>
      <c r="HB500" s="219"/>
      <c r="HC500" s="219"/>
      <c r="HD500" s="219"/>
      <c r="HE500" s="219"/>
      <c r="HF500" s="219"/>
      <c r="HG500" s="219"/>
      <c r="HH500" s="219"/>
      <c r="HI500" s="219"/>
      <c r="HJ500" s="219"/>
      <c r="HK500" s="219"/>
      <c r="HL500" s="219"/>
    </row>
    <row r="501" spans="1:220" s="251" customFormat="1">
      <c r="A501" s="219"/>
      <c r="B501" s="219"/>
      <c r="C501" s="219"/>
      <c r="D501" s="219"/>
      <c r="E501" s="219"/>
      <c r="F501" s="219"/>
      <c r="G501" s="261"/>
      <c r="H501" s="262"/>
      <c r="I501" s="262"/>
      <c r="J501" s="216"/>
      <c r="K501" s="219"/>
      <c r="L501" s="219"/>
      <c r="M501" s="219"/>
      <c r="N501" s="219"/>
      <c r="O501" s="219"/>
      <c r="P501" s="219"/>
      <c r="Q501" s="219"/>
      <c r="R501" s="219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19"/>
      <c r="BN501" s="219"/>
      <c r="BO501" s="219"/>
      <c r="BP501" s="219"/>
      <c r="BQ501" s="219"/>
      <c r="BR501" s="219"/>
      <c r="BS501" s="219"/>
      <c r="BT501" s="219"/>
      <c r="BU501" s="219"/>
      <c r="BV501" s="219"/>
      <c r="BW501" s="219"/>
      <c r="BX501" s="219"/>
      <c r="BY501" s="219"/>
      <c r="BZ501" s="219"/>
      <c r="CA501" s="219"/>
      <c r="CB501" s="219"/>
      <c r="CC501" s="219"/>
      <c r="CD501" s="219"/>
      <c r="CE501" s="219"/>
      <c r="CF501" s="219"/>
      <c r="CG501" s="219"/>
      <c r="CH501" s="219"/>
      <c r="CI501" s="219"/>
      <c r="CJ501" s="219"/>
      <c r="CK501" s="219"/>
      <c r="CL501" s="219"/>
      <c r="CM501" s="219"/>
      <c r="CN501" s="219"/>
      <c r="CO501" s="219"/>
      <c r="CP501" s="219"/>
      <c r="CQ501" s="219"/>
      <c r="CR501" s="219"/>
      <c r="CS501" s="219"/>
      <c r="CT501" s="219"/>
      <c r="CU501" s="219"/>
      <c r="CV501" s="219"/>
      <c r="CW501" s="219"/>
      <c r="CX501" s="219"/>
      <c r="CY501" s="219"/>
      <c r="CZ501" s="219"/>
      <c r="DA501" s="219"/>
      <c r="DB501" s="219"/>
      <c r="DC501" s="219"/>
      <c r="DD501" s="219"/>
      <c r="DE501" s="219"/>
      <c r="DF501" s="219"/>
      <c r="DG501" s="219"/>
      <c r="DH501" s="219"/>
      <c r="DI501" s="219"/>
      <c r="DJ501" s="219"/>
      <c r="DK501" s="219"/>
      <c r="DL501" s="219"/>
      <c r="DM501" s="219"/>
      <c r="DN501" s="219"/>
      <c r="DO501" s="219"/>
      <c r="DP501" s="219"/>
      <c r="DQ501" s="219"/>
      <c r="DR501" s="219"/>
      <c r="DS501" s="219"/>
      <c r="DT501" s="219"/>
      <c r="DU501" s="219"/>
      <c r="DV501" s="219"/>
      <c r="DW501" s="219"/>
      <c r="DX501" s="219"/>
      <c r="DY501" s="219"/>
      <c r="DZ501" s="219"/>
      <c r="EA501" s="219"/>
      <c r="EB501" s="219"/>
      <c r="EC501" s="219"/>
      <c r="ED501" s="219"/>
      <c r="EE501" s="219"/>
      <c r="EF501" s="219"/>
      <c r="EG501" s="219"/>
      <c r="EH501" s="219"/>
      <c r="EI501" s="219"/>
      <c r="EJ501" s="219"/>
      <c r="EK501" s="219"/>
      <c r="EL501" s="219"/>
      <c r="EM501" s="219"/>
      <c r="EN501" s="219"/>
      <c r="EO501" s="219"/>
      <c r="EP501" s="219"/>
      <c r="EQ501" s="219"/>
      <c r="ER501" s="219"/>
      <c r="ES501" s="219"/>
      <c r="ET501" s="219"/>
      <c r="EU501" s="219"/>
      <c r="EV501" s="219"/>
      <c r="EW501" s="219"/>
      <c r="EX501" s="219"/>
      <c r="EY501" s="219"/>
      <c r="EZ501" s="219"/>
      <c r="FA501" s="219"/>
      <c r="FB501" s="219"/>
      <c r="FC501" s="219"/>
      <c r="FD501" s="219"/>
      <c r="FE501" s="219"/>
      <c r="FF501" s="219"/>
      <c r="FG501" s="219"/>
      <c r="FH501" s="219"/>
      <c r="FI501" s="219"/>
      <c r="FJ501" s="219"/>
      <c r="FK501" s="219"/>
      <c r="FL501" s="219"/>
      <c r="FM501" s="219"/>
      <c r="FN501" s="219"/>
      <c r="FO501" s="219"/>
      <c r="FP501" s="219"/>
      <c r="FQ501" s="219"/>
      <c r="FR501" s="219"/>
      <c r="FS501" s="219"/>
      <c r="FT501" s="219"/>
      <c r="FU501" s="219"/>
      <c r="FV501" s="219"/>
      <c r="FW501" s="219"/>
      <c r="FX501" s="219"/>
      <c r="FY501" s="219"/>
      <c r="FZ501" s="219"/>
      <c r="GA501" s="219"/>
      <c r="GB501" s="219"/>
      <c r="GC501" s="219"/>
      <c r="GD501" s="219"/>
      <c r="GE501" s="219"/>
      <c r="GF501" s="219"/>
      <c r="GG501" s="219"/>
      <c r="GH501" s="219"/>
      <c r="GI501" s="219"/>
      <c r="GJ501" s="219"/>
      <c r="GK501" s="219"/>
      <c r="GL501" s="219"/>
      <c r="GM501" s="219"/>
      <c r="GN501" s="219"/>
      <c r="GO501" s="219"/>
      <c r="GP501" s="219"/>
      <c r="GQ501" s="219"/>
      <c r="GR501" s="219"/>
      <c r="GS501" s="219"/>
      <c r="GT501" s="219"/>
      <c r="GU501" s="219"/>
      <c r="GV501" s="219"/>
      <c r="GW501" s="219"/>
      <c r="GX501" s="219"/>
      <c r="GY501" s="219"/>
      <c r="GZ501" s="219"/>
      <c r="HA501" s="219"/>
      <c r="HB501" s="219"/>
      <c r="HC501" s="219"/>
      <c r="HD501" s="219"/>
      <c r="HE501" s="219"/>
      <c r="HF501" s="219"/>
      <c r="HG501" s="219"/>
      <c r="HH501" s="219"/>
      <c r="HI501" s="219"/>
      <c r="HJ501" s="219"/>
      <c r="HK501" s="219"/>
      <c r="HL501" s="219"/>
    </row>
    <row r="502" spans="1:220" s="251" customFormat="1">
      <c r="A502" s="219"/>
      <c r="B502" s="219"/>
      <c r="C502" s="219"/>
      <c r="D502" s="219"/>
      <c r="E502" s="219"/>
      <c r="F502" s="219"/>
      <c r="G502" s="261"/>
      <c r="H502" s="262"/>
      <c r="I502" s="262"/>
      <c r="J502" s="216"/>
      <c r="K502" s="219"/>
      <c r="L502" s="219"/>
      <c r="M502" s="219"/>
      <c r="N502" s="219"/>
      <c r="O502" s="219"/>
      <c r="P502" s="219"/>
      <c r="Q502" s="219"/>
      <c r="R502" s="219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19"/>
      <c r="BN502" s="219"/>
      <c r="BO502" s="219"/>
      <c r="BP502" s="219"/>
      <c r="BQ502" s="219"/>
      <c r="BR502" s="219"/>
      <c r="BS502" s="219"/>
      <c r="BT502" s="219"/>
      <c r="BU502" s="219"/>
      <c r="BV502" s="219"/>
      <c r="BW502" s="219"/>
      <c r="BX502" s="219"/>
      <c r="BY502" s="219"/>
      <c r="BZ502" s="219"/>
      <c r="CA502" s="219"/>
      <c r="CB502" s="219"/>
      <c r="CC502" s="219"/>
      <c r="CD502" s="219"/>
      <c r="CE502" s="219"/>
      <c r="CF502" s="219"/>
      <c r="CG502" s="219"/>
      <c r="CH502" s="219"/>
      <c r="CI502" s="219"/>
      <c r="CJ502" s="219"/>
      <c r="CK502" s="219"/>
      <c r="CL502" s="219"/>
      <c r="CM502" s="219"/>
      <c r="CN502" s="219"/>
      <c r="CO502" s="219"/>
      <c r="CP502" s="219"/>
      <c r="CQ502" s="219"/>
      <c r="CR502" s="219"/>
      <c r="CS502" s="219"/>
      <c r="CT502" s="219"/>
      <c r="CU502" s="219"/>
      <c r="CV502" s="219"/>
      <c r="CW502" s="219"/>
      <c r="CX502" s="219"/>
      <c r="CY502" s="219"/>
      <c r="CZ502" s="219"/>
      <c r="DA502" s="219"/>
      <c r="DB502" s="219"/>
      <c r="DC502" s="219"/>
      <c r="DD502" s="219"/>
      <c r="DE502" s="219"/>
      <c r="DF502" s="219"/>
      <c r="DG502" s="219"/>
      <c r="DH502" s="219"/>
      <c r="DI502" s="219"/>
      <c r="DJ502" s="219"/>
      <c r="DK502" s="219"/>
      <c r="DL502" s="219"/>
      <c r="DM502" s="219"/>
      <c r="DN502" s="219"/>
      <c r="DO502" s="219"/>
      <c r="DP502" s="219"/>
      <c r="DQ502" s="219"/>
      <c r="DR502" s="219"/>
      <c r="DS502" s="219"/>
      <c r="DT502" s="219"/>
      <c r="DU502" s="219"/>
      <c r="DV502" s="219"/>
      <c r="DW502" s="219"/>
      <c r="DX502" s="219"/>
      <c r="DY502" s="219"/>
      <c r="DZ502" s="219"/>
      <c r="EA502" s="219"/>
      <c r="EB502" s="219"/>
      <c r="EC502" s="219"/>
      <c r="ED502" s="219"/>
      <c r="EE502" s="219"/>
      <c r="EF502" s="219"/>
      <c r="EG502" s="219"/>
      <c r="EH502" s="219"/>
      <c r="EI502" s="219"/>
      <c r="EJ502" s="219"/>
      <c r="EK502" s="219"/>
      <c r="EL502" s="219"/>
      <c r="EM502" s="219"/>
      <c r="EN502" s="219"/>
      <c r="EO502" s="219"/>
      <c r="EP502" s="219"/>
      <c r="EQ502" s="219"/>
      <c r="ER502" s="219"/>
      <c r="ES502" s="219"/>
      <c r="ET502" s="219"/>
      <c r="EU502" s="219"/>
      <c r="EV502" s="219"/>
      <c r="EW502" s="219"/>
      <c r="EX502" s="219"/>
      <c r="EY502" s="219"/>
      <c r="EZ502" s="219"/>
      <c r="FA502" s="219"/>
      <c r="FB502" s="219"/>
      <c r="FC502" s="219"/>
      <c r="FD502" s="219"/>
      <c r="FE502" s="219"/>
      <c r="FF502" s="219"/>
      <c r="FG502" s="219"/>
      <c r="FH502" s="219"/>
      <c r="FI502" s="219"/>
      <c r="FJ502" s="219"/>
      <c r="FK502" s="219"/>
      <c r="FL502" s="219"/>
      <c r="FM502" s="219"/>
      <c r="FN502" s="219"/>
      <c r="FO502" s="219"/>
      <c r="FP502" s="219"/>
      <c r="FQ502" s="219"/>
      <c r="FR502" s="219"/>
      <c r="FS502" s="219"/>
      <c r="FT502" s="219"/>
      <c r="FU502" s="219"/>
      <c r="FV502" s="219"/>
      <c r="FW502" s="219"/>
      <c r="FX502" s="219"/>
      <c r="FY502" s="219"/>
      <c r="FZ502" s="219"/>
      <c r="GA502" s="219"/>
      <c r="GB502" s="219"/>
      <c r="GC502" s="219"/>
      <c r="GD502" s="219"/>
      <c r="GE502" s="219"/>
      <c r="GF502" s="219"/>
      <c r="GG502" s="219"/>
      <c r="GH502" s="219"/>
      <c r="GI502" s="219"/>
      <c r="GJ502" s="219"/>
      <c r="GK502" s="219"/>
      <c r="GL502" s="219"/>
      <c r="GM502" s="219"/>
      <c r="GN502" s="219"/>
      <c r="GO502" s="219"/>
      <c r="GP502" s="219"/>
      <c r="GQ502" s="219"/>
      <c r="GR502" s="219"/>
      <c r="GS502" s="219"/>
      <c r="GT502" s="219"/>
      <c r="GU502" s="219"/>
      <c r="GV502" s="219"/>
      <c r="GW502" s="219"/>
      <c r="GX502" s="219"/>
      <c r="GY502" s="219"/>
      <c r="GZ502" s="219"/>
      <c r="HA502" s="219"/>
      <c r="HB502" s="219"/>
      <c r="HC502" s="219"/>
      <c r="HD502" s="219"/>
      <c r="HE502" s="219"/>
      <c r="HF502" s="219"/>
      <c r="HG502" s="219"/>
      <c r="HH502" s="219"/>
      <c r="HI502" s="219"/>
      <c r="HJ502" s="219"/>
      <c r="HK502" s="219"/>
      <c r="HL502" s="219"/>
    </row>
    <row r="503" spans="1:220" s="251" customFormat="1">
      <c r="A503" s="219"/>
      <c r="B503" s="219"/>
      <c r="C503" s="219"/>
      <c r="D503" s="219"/>
      <c r="E503" s="219"/>
      <c r="F503" s="219"/>
      <c r="G503" s="261"/>
      <c r="H503" s="262"/>
      <c r="I503" s="262"/>
      <c r="J503" s="216"/>
      <c r="K503" s="219"/>
      <c r="L503" s="219"/>
      <c r="M503" s="219"/>
      <c r="N503" s="219"/>
      <c r="O503" s="219"/>
      <c r="P503" s="219"/>
      <c r="Q503" s="219"/>
      <c r="R503" s="219"/>
      <c r="S503" s="219"/>
      <c r="T503" s="219"/>
      <c r="U503" s="219"/>
      <c r="V503" s="219"/>
      <c r="W503" s="219"/>
      <c r="X503" s="219"/>
      <c r="Y503" s="219"/>
      <c r="Z503" s="219"/>
      <c r="AA503" s="219"/>
      <c r="AB503" s="219"/>
      <c r="AC503" s="219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19"/>
      <c r="BN503" s="219"/>
      <c r="BO503" s="219"/>
      <c r="BP503" s="219"/>
      <c r="BQ503" s="219"/>
      <c r="BR503" s="219"/>
      <c r="BS503" s="219"/>
      <c r="BT503" s="219"/>
      <c r="BU503" s="219"/>
      <c r="BV503" s="219"/>
      <c r="BW503" s="219"/>
      <c r="BX503" s="219"/>
      <c r="BY503" s="219"/>
      <c r="BZ503" s="219"/>
      <c r="CA503" s="219"/>
      <c r="CB503" s="219"/>
      <c r="CC503" s="219"/>
      <c r="CD503" s="219"/>
      <c r="CE503" s="219"/>
      <c r="CF503" s="219"/>
      <c r="CG503" s="219"/>
      <c r="CH503" s="219"/>
      <c r="CI503" s="219"/>
      <c r="CJ503" s="219"/>
      <c r="CK503" s="219"/>
      <c r="CL503" s="219"/>
      <c r="CM503" s="219"/>
      <c r="CN503" s="219"/>
      <c r="CO503" s="219"/>
      <c r="CP503" s="219"/>
      <c r="CQ503" s="219"/>
      <c r="CR503" s="219"/>
      <c r="CS503" s="219"/>
      <c r="CT503" s="219"/>
      <c r="CU503" s="219"/>
      <c r="CV503" s="219"/>
      <c r="CW503" s="219"/>
      <c r="CX503" s="219"/>
      <c r="CY503" s="219"/>
      <c r="CZ503" s="219"/>
      <c r="DA503" s="219"/>
      <c r="DB503" s="219"/>
      <c r="DC503" s="219"/>
      <c r="DD503" s="219"/>
      <c r="DE503" s="219"/>
      <c r="DF503" s="219"/>
      <c r="DG503" s="219"/>
      <c r="DH503" s="219"/>
      <c r="DI503" s="219"/>
      <c r="DJ503" s="219"/>
      <c r="DK503" s="219"/>
      <c r="DL503" s="219"/>
      <c r="DM503" s="219"/>
      <c r="DN503" s="219"/>
      <c r="DO503" s="219"/>
      <c r="DP503" s="219"/>
      <c r="DQ503" s="219"/>
      <c r="DR503" s="219"/>
      <c r="DS503" s="219"/>
      <c r="DT503" s="219"/>
      <c r="DU503" s="219"/>
      <c r="DV503" s="219"/>
      <c r="DW503" s="219"/>
      <c r="DX503" s="219"/>
      <c r="DY503" s="219"/>
      <c r="DZ503" s="219"/>
      <c r="EA503" s="219"/>
      <c r="EB503" s="219"/>
      <c r="EC503" s="219"/>
      <c r="ED503" s="219"/>
      <c r="EE503" s="219"/>
      <c r="EF503" s="219"/>
      <c r="EG503" s="219"/>
      <c r="EH503" s="219"/>
      <c r="EI503" s="219"/>
      <c r="EJ503" s="219"/>
      <c r="EK503" s="219"/>
      <c r="EL503" s="219"/>
      <c r="EM503" s="219"/>
      <c r="EN503" s="219"/>
      <c r="EO503" s="219"/>
      <c r="EP503" s="219"/>
      <c r="EQ503" s="219"/>
      <c r="ER503" s="219"/>
      <c r="ES503" s="219"/>
      <c r="ET503" s="219"/>
      <c r="EU503" s="219"/>
      <c r="EV503" s="219"/>
      <c r="EW503" s="219"/>
      <c r="EX503" s="219"/>
      <c r="EY503" s="219"/>
      <c r="EZ503" s="219"/>
      <c r="FA503" s="219"/>
      <c r="FB503" s="219"/>
      <c r="FC503" s="219"/>
      <c r="FD503" s="219"/>
      <c r="FE503" s="219"/>
      <c r="FF503" s="219"/>
      <c r="FG503" s="219"/>
      <c r="FH503" s="219"/>
      <c r="FI503" s="219"/>
      <c r="FJ503" s="219"/>
      <c r="FK503" s="219"/>
      <c r="FL503" s="219"/>
      <c r="FM503" s="219"/>
      <c r="FN503" s="219"/>
      <c r="FO503" s="219"/>
      <c r="FP503" s="219"/>
      <c r="FQ503" s="219"/>
      <c r="FR503" s="219"/>
      <c r="FS503" s="219"/>
      <c r="FT503" s="219"/>
      <c r="FU503" s="219"/>
      <c r="FV503" s="219"/>
      <c r="FW503" s="219"/>
      <c r="FX503" s="219"/>
      <c r="FY503" s="219"/>
      <c r="FZ503" s="219"/>
      <c r="GA503" s="219"/>
      <c r="GB503" s="219"/>
      <c r="GC503" s="219"/>
      <c r="GD503" s="219"/>
      <c r="GE503" s="219"/>
      <c r="GF503" s="219"/>
      <c r="GG503" s="219"/>
      <c r="GH503" s="219"/>
      <c r="GI503" s="219"/>
      <c r="GJ503" s="219"/>
      <c r="GK503" s="219"/>
      <c r="GL503" s="219"/>
      <c r="GM503" s="219"/>
      <c r="GN503" s="219"/>
      <c r="GO503" s="219"/>
      <c r="GP503" s="219"/>
      <c r="GQ503" s="219"/>
      <c r="GR503" s="219"/>
      <c r="GS503" s="219"/>
      <c r="GT503" s="219"/>
      <c r="GU503" s="219"/>
      <c r="GV503" s="219"/>
      <c r="GW503" s="219"/>
      <c r="GX503" s="219"/>
      <c r="GY503" s="219"/>
      <c r="GZ503" s="219"/>
      <c r="HA503" s="219"/>
      <c r="HB503" s="219"/>
      <c r="HC503" s="219"/>
      <c r="HD503" s="219"/>
      <c r="HE503" s="219"/>
      <c r="HF503" s="219"/>
      <c r="HG503" s="219"/>
      <c r="HH503" s="219"/>
      <c r="HI503" s="219"/>
      <c r="HJ503" s="219"/>
      <c r="HK503" s="219"/>
      <c r="HL503" s="219"/>
    </row>
    <row r="504" spans="1:220" s="251" customFormat="1">
      <c r="A504" s="219"/>
      <c r="B504" s="219"/>
      <c r="C504" s="219"/>
      <c r="D504" s="219"/>
      <c r="E504" s="219"/>
      <c r="F504" s="219"/>
      <c r="G504" s="261"/>
      <c r="H504" s="262"/>
      <c r="I504" s="262"/>
      <c r="J504" s="216"/>
      <c r="K504" s="219"/>
      <c r="L504" s="219"/>
      <c r="M504" s="219"/>
      <c r="N504" s="219"/>
      <c r="O504" s="219"/>
      <c r="P504" s="219"/>
      <c r="Q504" s="219"/>
      <c r="R504" s="219"/>
      <c r="S504" s="219"/>
      <c r="T504" s="219"/>
      <c r="U504" s="219"/>
      <c r="V504" s="219"/>
      <c r="W504" s="219"/>
      <c r="X504" s="219"/>
      <c r="Y504" s="219"/>
      <c r="Z504" s="219"/>
      <c r="AA504" s="219"/>
      <c r="AB504" s="219"/>
      <c r="AC504" s="219"/>
      <c r="AD504" s="219"/>
      <c r="AE504" s="219"/>
      <c r="AF504" s="219"/>
      <c r="AG504" s="219"/>
      <c r="AH504" s="219"/>
      <c r="AI504" s="219"/>
      <c r="AJ504" s="219"/>
      <c r="AK504" s="219"/>
      <c r="AL504" s="219"/>
      <c r="AM504" s="219"/>
      <c r="AN504" s="219"/>
      <c r="AO504" s="219"/>
      <c r="AP504" s="219"/>
      <c r="AQ504" s="219"/>
      <c r="AR504" s="219"/>
      <c r="AS504" s="219"/>
      <c r="AT504" s="219"/>
      <c r="AU504" s="219"/>
      <c r="AV504" s="219"/>
      <c r="AW504" s="219"/>
      <c r="AX504" s="219"/>
      <c r="AY504" s="219"/>
      <c r="AZ504" s="219"/>
      <c r="BA504" s="219"/>
      <c r="BB504" s="219"/>
      <c r="BC504" s="219"/>
      <c r="BD504" s="219"/>
      <c r="BE504" s="219"/>
      <c r="BF504" s="219"/>
      <c r="BG504" s="219"/>
      <c r="BH504" s="219"/>
      <c r="BI504" s="219"/>
      <c r="BJ504" s="219"/>
      <c r="BK504" s="219"/>
      <c r="BL504" s="219"/>
      <c r="BM504" s="219"/>
      <c r="BN504" s="219"/>
      <c r="BO504" s="219"/>
      <c r="BP504" s="219"/>
      <c r="BQ504" s="219"/>
      <c r="BR504" s="219"/>
      <c r="BS504" s="219"/>
      <c r="BT504" s="219"/>
      <c r="BU504" s="219"/>
      <c r="BV504" s="219"/>
      <c r="BW504" s="219"/>
      <c r="BX504" s="219"/>
      <c r="BY504" s="219"/>
      <c r="BZ504" s="219"/>
      <c r="CA504" s="219"/>
      <c r="CB504" s="219"/>
      <c r="CC504" s="219"/>
      <c r="CD504" s="219"/>
      <c r="CE504" s="219"/>
      <c r="CF504" s="219"/>
      <c r="CG504" s="219"/>
      <c r="CH504" s="219"/>
      <c r="CI504" s="219"/>
      <c r="CJ504" s="219"/>
      <c r="CK504" s="219"/>
      <c r="CL504" s="219"/>
      <c r="CM504" s="219"/>
      <c r="CN504" s="219"/>
      <c r="CO504" s="219"/>
      <c r="CP504" s="219"/>
      <c r="CQ504" s="219"/>
      <c r="CR504" s="219"/>
      <c r="CS504" s="219"/>
      <c r="CT504" s="219"/>
      <c r="CU504" s="219"/>
      <c r="CV504" s="219"/>
      <c r="CW504" s="219"/>
      <c r="CX504" s="219"/>
      <c r="CY504" s="219"/>
      <c r="CZ504" s="219"/>
      <c r="DA504" s="219"/>
      <c r="DB504" s="219"/>
      <c r="DC504" s="219"/>
      <c r="DD504" s="219"/>
      <c r="DE504" s="219"/>
      <c r="DF504" s="219"/>
      <c r="DG504" s="219"/>
      <c r="DH504" s="219"/>
      <c r="DI504" s="219"/>
      <c r="DJ504" s="219"/>
      <c r="DK504" s="219"/>
      <c r="DL504" s="219"/>
      <c r="DM504" s="219"/>
      <c r="DN504" s="219"/>
      <c r="DO504" s="219"/>
      <c r="DP504" s="219"/>
      <c r="DQ504" s="219"/>
      <c r="DR504" s="219"/>
      <c r="DS504" s="219"/>
      <c r="DT504" s="219"/>
      <c r="DU504" s="219"/>
      <c r="DV504" s="219"/>
      <c r="DW504" s="219"/>
      <c r="DX504" s="219"/>
      <c r="DY504" s="219"/>
      <c r="DZ504" s="219"/>
      <c r="EA504" s="219"/>
      <c r="EB504" s="219"/>
      <c r="EC504" s="219"/>
      <c r="ED504" s="219"/>
      <c r="EE504" s="219"/>
      <c r="EF504" s="219"/>
      <c r="EG504" s="219"/>
      <c r="EH504" s="219"/>
      <c r="EI504" s="219"/>
      <c r="EJ504" s="219"/>
      <c r="EK504" s="219"/>
      <c r="EL504" s="219"/>
      <c r="EM504" s="219"/>
      <c r="EN504" s="219"/>
      <c r="EO504" s="219"/>
      <c r="EP504" s="219"/>
      <c r="EQ504" s="219"/>
      <c r="ER504" s="219"/>
      <c r="ES504" s="219"/>
      <c r="ET504" s="219"/>
      <c r="EU504" s="219"/>
      <c r="EV504" s="219"/>
      <c r="EW504" s="219"/>
      <c r="EX504" s="219"/>
      <c r="EY504" s="219"/>
      <c r="EZ504" s="219"/>
      <c r="FA504" s="219"/>
      <c r="FB504" s="219"/>
      <c r="FC504" s="219"/>
      <c r="FD504" s="219"/>
      <c r="FE504" s="219"/>
      <c r="FF504" s="219"/>
      <c r="FG504" s="219"/>
      <c r="FH504" s="219"/>
      <c r="FI504" s="219"/>
      <c r="FJ504" s="219"/>
      <c r="FK504" s="219"/>
      <c r="FL504" s="219"/>
      <c r="FM504" s="219"/>
      <c r="FN504" s="219"/>
      <c r="FO504" s="219"/>
      <c r="FP504" s="219"/>
      <c r="FQ504" s="219"/>
      <c r="FR504" s="219"/>
      <c r="FS504" s="219"/>
      <c r="FT504" s="219"/>
      <c r="FU504" s="219"/>
      <c r="FV504" s="219"/>
      <c r="FW504" s="219"/>
      <c r="FX504" s="219"/>
      <c r="FY504" s="219"/>
      <c r="FZ504" s="219"/>
      <c r="GA504" s="219"/>
      <c r="GB504" s="219"/>
      <c r="GC504" s="219"/>
      <c r="GD504" s="219"/>
      <c r="GE504" s="219"/>
      <c r="GF504" s="219"/>
      <c r="GG504" s="219"/>
      <c r="GH504" s="219"/>
      <c r="GI504" s="219"/>
      <c r="GJ504" s="219"/>
      <c r="GK504" s="219"/>
      <c r="GL504" s="219"/>
      <c r="GM504" s="219"/>
      <c r="GN504" s="219"/>
      <c r="GO504" s="219"/>
      <c r="GP504" s="219"/>
      <c r="GQ504" s="219"/>
      <c r="GR504" s="219"/>
      <c r="GS504" s="219"/>
      <c r="GT504" s="219"/>
      <c r="GU504" s="219"/>
      <c r="GV504" s="219"/>
      <c r="GW504" s="219"/>
      <c r="GX504" s="219"/>
      <c r="GY504" s="219"/>
      <c r="GZ504" s="219"/>
      <c r="HA504" s="219"/>
      <c r="HB504" s="219"/>
      <c r="HC504" s="219"/>
      <c r="HD504" s="219"/>
      <c r="HE504" s="219"/>
      <c r="HF504" s="219"/>
      <c r="HG504" s="219"/>
      <c r="HH504" s="219"/>
      <c r="HI504" s="219"/>
      <c r="HJ504" s="219"/>
      <c r="HK504" s="219"/>
      <c r="HL504" s="219"/>
    </row>
    <row r="505" spans="1:220" s="251" customFormat="1">
      <c r="A505" s="219"/>
      <c r="B505" s="219"/>
      <c r="C505" s="219"/>
      <c r="D505" s="219"/>
      <c r="E505" s="219"/>
      <c r="F505" s="219"/>
      <c r="G505" s="261"/>
      <c r="H505" s="262"/>
      <c r="I505" s="262"/>
      <c r="J505" s="216"/>
      <c r="K505" s="219"/>
      <c r="L505" s="219"/>
      <c r="M505" s="219"/>
      <c r="N505" s="219"/>
      <c r="O505" s="219"/>
      <c r="P505" s="219"/>
      <c r="Q505" s="219"/>
      <c r="R505" s="219"/>
      <c r="S505" s="219"/>
      <c r="T505" s="219"/>
      <c r="U505" s="219"/>
      <c r="V505" s="219"/>
      <c r="W505" s="219"/>
      <c r="X505" s="219"/>
      <c r="Y505" s="219"/>
      <c r="Z505" s="219"/>
      <c r="AA505" s="219"/>
      <c r="AB505" s="219"/>
      <c r="AC505" s="219"/>
      <c r="AD505" s="219"/>
      <c r="AE505" s="219"/>
      <c r="AF505" s="219"/>
      <c r="AG505" s="219"/>
      <c r="AH505" s="219"/>
      <c r="AI505" s="219"/>
      <c r="AJ505" s="219"/>
      <c r="AK505" s="219"/>
      <c r="AL505" s="219"/>
      <c r="AM505" s="219"/>
      <c r="AN505" s="219"/>
      <c r="AO505" s="219"/>
      <c r="AP505" s="219"/>
      <c r="AQ505" s="219"/>
      <c r="AR505" s="219"/>
      <c r="AS505" s="219"/>
      <c r="AT505" s="219"/>
      <c r="AU505" s="219"/>
      <c r="AV505" s="219"/>
      <c r="AW505" s="219"/>
      <c r="AX505" s="219"/>
      <c r="AY505" s="219"/>
      <c r="AZ505" s="219"/>
      <c r="BA505" s="219"/>
      <c r="BB505" s="219"/>
      <c r="BC505" s="219"/>
      <c r="BD505" s="219"/>
      <c r="BE505" s="219"/>
      <c r="BF505" s="219"/>
      <c r="BG505" s="219"/>
      <c r="BH505" s="219"/>
      <c r="BI505" s="219"/>
      <c r="BJ505" s="219"/>
      <c r="BK505" s="219"/>
      <c r="BL505" s="219"/>
      <c r="BM505" s="219"/>
      <c r="BN505" s="219"/>
      <c r="BO505" s="219"/>
      <c r="BP505" s="219"/>
      <c r="BQ505" s="219"/>
      <c r="BR505" s="219"/>
      <c r="BS505" s="219"/>
      <c r="BT505" s="219"/>
      <c r="BU505" s="219"/>
      <c r="BV505" s="219"/>
      <c r="BW505" s="219"/>
      <c r="BX505" s="219"/>
      <c r="BY505" s="219"/>
      <c r="BZ505" s="219"/>
      <c r="CA505" s="219"/>
      <c r="CB505" s="219"/>
      <c r="CC505" s="219"/>
      <c r="CD505" s="219"/>
      <c r="CE505" s="219"/>
      <c r="CF505" s="219"/>
      <c r="CG505" s="219"/>
      <c r="CH505" s="219"/>
      <c r="CI505" s="219"/>
      <c r="CJ505" s="219"/>
      <c r="CK505" s="219"/>
      <c r="CL505" s="219"/>
      <c r="CM505" s="219"/>
      <c r="CN505" s="219"/>
      <c r="CO505" s="219"/>
      <c r="CP505" s="219"/>
      <c r="CQ505" s="219"/>
      <c r="CR505" s="219"/>
      <c r="CS505" s="219"/>
      <c r="CT505" s="219"/>
      <c r="CU505" s="219"/>
      <c r="CV505" s="219"/>
      <c r="CW505" s="219"/>
      <c r="CX505" s="219"/>
      <c r="CY505" s="219"/>
      <c r="CZ505" s="219"/>
      <c r="DA505" s="219"/>
      <c r="DB505" s="219"/>
      <c r="DC505" s="219"/>
      <c r="DD505" s="219"/>
      <c r="DE505" s="219"/>
      <c r="DF505" s="219"/>
      <c r="DG505" s="219"/>
      <c r="DH505" s="219"/>
      <c r="DI505" s="219"/>
      <c r="DJ505" s="219"/>
      <c r="DK505" s="219"/>
      <c r="DL505" s="219"/>
      <c r="DM505" s="219"/>
      <c r="DN505" s="219"/>
      <c r="DO505" s="219"/>
      <c r="DP505" s="219"/>
      <c r="DQ505" s="219"/>
      <c r="DR505" s="219"/>
      <c r="DS505" s="219"/>
      <c r="DT505" s="219"/>
      <c r="DU505" s="219"/>
      <c r="DV505" s="219"/>
      <c r="DW505" s="219"/>
      <c r="DX505" s="219"/>
      <c r="DY505" s="219"/>
      <c r="DZ505" s="219"/>
      <c r="EA505" s="219"/>
      <c r="EB505" s="219"/>
      <c r="EC505" s="219"/>
      <c r="ED505" s="219"/>
      <c r="EE505" s="219"/>
      <c r="EF505" s="219"/>
      <c r="EG505" s="219"/>
      <c r="EH505" s="219"/>
      <c r="EI505" s="219"/>
      <c r="EJ505" s="219"/>
      <c r="EK505" s="219"/>
      <c r="EL505" s="219"/>
      <c r="EM505" s="219"/>
      <c r="EN505" s="219"/>
      <c r="EO505" s="219"/>
      <c r="EP505" s="219"/>
      <c r="EQ505" s="219"/>
      <c r="ER505" s="219"/>
      <c r="ES505" s="219"/>
      <c r="ET505" s="219"/>
      <c r="EU505" s="219"/>
      <c r="EV505" s="219"/>
      <c r="EW505" s="219"/>
      <c r="EX505" s="219"/>
      <c r="EY505" s="219"/>
      <c r="EZ505" s="219"/>
      <c r="FA505" s="219"/>
      <c r="FB505" s="219"/>
      <c r="FC505" s="219"/>
      <c r="FD505" s="219"/>
      <c r="FE505" s="219"/>
      <c r="FF505" s="219"/>
      <c r="FG505" s="219"/>
      <c r="FH505" s="219"/>
      <c r="FI505" s="219"/>
      <c r="FJ505" s="219"/>
      <c r="FK505" s="219"/>
      <c r="FL505" s="219"/>
      <c r="FM505" s="219"/>
      <c r="FN505" s="219"/>
      <c r="FO505" s="219"/>
      <c r="FP505" s="219"/>
      <c r="FQ505" s="219"/>
      <c r="FR505" s="219"/>
      <c r="FS505" s="219"/>
      <c r="FT505" s="219"/>
      <c r="FU505" s="219"/>
      <c r="FV505" s="219"/>
      <c r="FW505" s="219"/>
      <c r="FX505" s="219"/>
      <c r="FY505" s="219"/>
      <c r="FZ505" s="219"/>
      <c r="GA505" s="219"/>
      <c r="GB505" s="219"/>
      <c r="GC505" s="219"/>
      <c r="GD505" s="219"/>
      <c r="GE505" s="219"/>
      <c r="GF505" s="219"/>
      <c r="GG505" s="219"/>
      <c r="GH505" s="219"/>
      <c r="GI505" s="219"/>
      <c r="GJ505" s="219"/>
      <c r="GK505" s="219"/>
      <c r="GL505" s="219"/>
      <c r="GM505" s="219"/>
      <c r="GN505" s="219"/>
      <c r="GO505" s="219"/>
      <c r="GP505" s="219"/>
      <c r="GQ505" s="219"/>
      <c r="GR505" s="219"/>
      <c r="GS505" s="219"/>
      <c r="GT505" s="219"/>
      <c r="GU505" s="219"/>
      <c r="GV505" s="219"/>
      <c r="GW505" s="219"/>
      <c r="GX505" s="219"/>
      <c r="GY505" s="219"/>
      <c r="GZ505" s="219"/>
      <c r="HA505" s="219"/>
      <c r="HB505" s="219"/>
      <c r="HC505" s="219"/>
      <c r="HD505" s="219"/>
      <c r="HE505" s="219"/>
      <c r="HF505" s="219"/>
      <c r="HG505" s="219"/>
      <c r="HH505" s="219"/>
      <c r="HI505" s="219"/>
      <c r="HJ505" s="219"/>
      <c r="HK505" s="219"/>
      <c r="HL505" s="219"/>
    </row>
    <row r="506" spans="1:220" s="251" customFormat="1">
      <c r="A506" s="219"/>
      <c r="B506" s="219"/>
      <c r="C506" s="219"/>
      <c r="D506" s="219"/>
      <c r="E506" s="219"/>
      <c r="F506" s="219"/>
      <c r="G506" s="261"/>
      <c r="H506" s="262"/>
      <c r="I506" s="262"/>
      <c r="J506" s="216"/>
      <c r="K506" s="219"/>
      <c r="L506" s="219"/>
      <c r="M506" s="219"/>
      <c r="N506" s="219"/>
      <c r="O506" s="219"/>
      <c r="P506" s="219"/>
      <c r="Q506" s="219"/>
      <c r="R506" s="219"/>
      <c r="S506" s="219"/>
      <c r="T506" s="219"/>
      <c r="U506" s="219"/>
      <c r="V506" s="219"/>
      <c r="W506" s="219"/>
      <c r="X506" s="219"/>
      <c r="Y506" s="219"/>
      <c r="Z506" s="219"/>
      <c r="AA506" s="219"/>
      <c r="AB506" s="219"/>
      <c r="AC506" s="219"/>
      <c r="AD506" s="219"/>
      <c r="AE506" s="219"/>
      <c r="AF506" s="219"/>
      <c r="AG506" s="219"/>
      <c r="AH506" s="219"/>
      <c r="AI506" s="219"/>
      <c r="AJ506" s="219"/>
      <c r="AK506" s="219"/>
      <c r="AL506" s="219"/>
      <c r="AM506" s="219"/>
      <c r="AN506" s="219"/>
      <c r="AO506" s="219"/>
      <c r="AP506" s="219"/>
      <c r="AQ506" s="219"/>
      <c r="AR506" s="219"/>
      <c r="AS506" s="219"/>
      <c r="AT506" s="219"/>
      <c r="AU506" s="219"/>
      <c r="AV506" s="219"/>
      <c r="AW506" s="219"/>
      <c r="AX506" s="219"/>
      <c r="AY506" s="219"/>
      <c r="AZ506" s="219"/>
      <c r="BA506" s="219"/>
      <c r="BB506" s="219"/>
      <c r="BC506" s="219"/>
      <c r="BD506" s="219"/>
      <c r="BE506" s="219"/>
      <c r="BF506" s="219"/>
      <c r="BG506" s="219"/>
      <c r="BH506" s="219"/>
      <c r="BI506" s="219"/>
      <c r="BJ506" s="219"/>
      <c r="BK506" s="219"/>
      <c r="BL506" s="219"/>
      <c r="BM506" s="219"/>
      <c r="BN506" s="219"/>
      <c r="BO506" s="219"/>
      <c r="BP506" s="219"/>
      <c r="BQ506" s="219"/>
      <c r="BR506" s="219"/>
      <c r="BS506" s="219"/>
      <c r="BT506" s="219"/>
      <c r="BU506" s="219"/>
      <c r="BV506" s="219"/>
      <c r="BW506" s="219"/>
      <c r="BX506" s="219"/>
      <c r="BY506" s="219"/>
      <c r="BZ506" s="219"/>
      <c r="CA506" s="219"/>
      <c r="CB506" s="219"/>
      <c r="CC506" s="219"/>
      <c r="CD506" s="219"/>
      <c r="CE506" s="219"/>
      <c r="CF506" s="219"/>
      <c r="CG506" s="219"/>
      <c r="CH506" s="219"/>
      <c r="CI506" s="219"/>
      <c r="CJ506" s="219"/>
      <c r="CK506" s="219"/>
      <c r="CL506" s="219"/>
      <c r="CM506" s="219"/>
      <c r="CN506" s="219"/>
      <c r="CO506" s="219"/>
      <c r="CP506" s="219"/>
      <c r="CQ506" s="219"/>
      <c r="CR506" s="219"/>
      <c r="CS506" s="219"/>
      <c r="CT506" s="219"/>
      <c r="CU506" s="219"/>
      <c r="CV506" s="219"/>
      <c r="CW506" s="219"/>
      <c r="CX506" s="219"/>
      <c r="CY506" s="219"/>
      <c r="CZ506" s="219"/>
      <c r="DA506" s="219"/>
      <c r="DB506" s="219"/>
      <c r="DC506" s="219"/>
      <c r="DD506" s="219"/>
      <c r="DE506" s="219"/>
      <c r="DF506" s="219"/>
      <c r="DG506" s="219"/>
      <c r="DH506" s="219"/>
      <c r="DI506" s="219"/>
      <c r="DJ506" s="219"/>
      <c r="DK506" s="219"/>
      <c r="DL506" s="219"/>
      <c r="DM506" s="219"/>
      <c r="DN506" s="219"/>
      <c r="DO506" s="219"/>
      <c r="DP506" s="219"/>
      <c r="DQ506" s="219"/>
      <c r="DR506" s="219"/>
      <c r="DS506" s="219"/>
      <c r="DT506" s="219"/>
      <c r="DU506" s="219"/>
      <c r="DV506" s="219"/>
      <c r="DW506" s="219"/>
      <c r="DX506" s="219"/>
      <c r="DY506" s="219"/>
      <c r="DZ506" s="219"/>
      <c r="EA506" s="219"/>
      <c r="EB506" s="219"/>
      <c r="EC506" s="219"/>
      <c r="ED506" s="219"/>
      <c r="EE506" s="219"/>
      <c r="EF506" s="219"/>
      <c r="EG506" s="219"/>
      <c r="EH506" s="219"/>
      <c r="EI506" s="219"/>
      <c r="EJ506" s="219"/>
      <c r="EK506" s="219"/>
      <c r="EL506" s="219"/>
      <c r="EM506" s="219"/>
      <c r="EN506" s="219"/>
      <c r="EO506" s="219"/>
      <c r="EP506" s="219"/>
      <c r="EQ506" s="219"/>
      <c r="ER506" s="219"/>
      <c r="ES506" s="219"/>
      <c r="ET506" s="219"/>
      <c r="EU506" s="219"/>
      <c r="EV506" s="219"/>
      <c r="EW506" s="219"/>
      <c r="EX506" s="219"/>
      <c r="EY506" s="219"/>
      <c r="EZ506" s="219"/>
      <c r="FA506" s="219"/>
      <c r="FB506" s="219"/>
      <c r="FC506" s="219"/>
      <c r="FD506" s="219"/>
      <c r="FE506" s="219"/>
      <c r="FF506" s="219"/>
      <c r="FG506" s="219"/>
      <c r="FH506" s="219"/>
      <c r="FI506" s="219"/>
      <c r="FJ506" s="219"/>
      <c r="FK506" s="219"/>
      <c r="FL506" s="219"/>
      <c r="FM506" s="219"/>
      <c r="FN506" s="219"/>
      <c r="FO506" s="219"/>
      <c r="FP506" s="219"/>
      <c r="FQ506" s="219"/>
      <c r="FR506" s="219"/>
      <c r="FS506" s="219"/>
      <c r="FT506" s="219"/>
      <c r="FU506" s="219"/>
      <c r="FV506" s="219"/>
      <c r="FW506" s="219"/>
      <c r="FX506" s="219"/>
      <c r="FY506" s="219"/>
      <c r="FZ506" s="219"/>
      <c r="GA506" s="219"/>
      <c r="GB506" s="219"/>
      <c r="GC506" s="219"/>
      <c r="GD506" s="219"/>
      <c r="GE506" s="219"/>
      <c r="GF506" s="219"/>
      <c r="GG506" s="219"/>
      <c r="GH506" s="219"/>
      <c r="GI506" s="219"/>
      <c r="GJ506" s="219"/>
      <c r="GK506" s="219"/>
      <c r="GL506" s="219"/>
      <c r="GM506" s="219"/>
      <c r="GN506" s="219"/>
      <c r="GO506" s="219"/>
      <c r="GP506" s="219"/>
      <c r="GQ506" s="219"/>
      <c r="GR506" s="219"/>
      <c r="GS506" s="219"/>
      <c r="GT506" s="219"/>
      <c r="GU506" s="219"/>
      <c r="GV506" s="219"/>
      <c r="GW506" s="219"/>
      <c r="GX506" s="219"/>
      <c r="GY506" s="219"/>
      <c r="GZ506" s="219"/>
      <c r="HA506" s="219"/>
      <c r="HB506" s="219"/>
      <c r="HC506" s="219"/>
      <c r="HD506" s="219"/>
      <c r="HE506" s="219"/>
      <c r="HF506" s="219"/>
      <c r="HG506" s="219"/>
      <c r="HH506" s="219"/>
      <c r="HI506" s="219"/>
      <c r="HJ506" s="219"/>
      <c r="HK506" s="219"/>
      <c r="HL506" s="219"/>
    </row>
    <row r="507" spans="1:220" s="251" customFormat="1">
      <c r="A507" s="219"/>
      <c r="B507" s="219"/>
      <c r="C507" s="219"/>
      <c r="D507" s="219"/>
      <c r="E507" s="219"/>
      <c r="F507" s="219"/>
      <c r="G507" s="261"/>
      <c r="H507" s="262"/>
      <c r="I507" s="262"/>
      <c r="J507" s="216"/>
      <c r="K507" s="219"/>
      <c r="L507" s="219"/>
      <c r="M507" s="219"/>
      <c r="N507" s="219"/>
      <c r="O507" s="219"/>
      <c r="P507" s="219"/>
      <c r="Q507" s="219"/>
      <c r="R507" s="219"/>
      <c r="S507" s="219"/>
      <c r="T507" s="219"/>
      <c r="U507" s="219"/>
      <c r="V507" s="219"/>
      <c r="W507" s="219"/>
      <c r="X507" s="219"/>
      <c r="Y507" s="219"/>
      <c r="Z507" s="219"/>
      <c r="AA507" s="219"/>
      <c r="AB507" s="219"/>
      <c r="AC507" s="219"/>
      <c r="AD507" s="219"/>
      <c r="AE507" s="219"/>
      <c r="AF507" s="219"/>
      <c r="AG507" s="219"/>
      <c r="AH507" s="219"/>
      <c r="AI507" s="219"/>
      <c r="AJ507" s="219"/>
      <c r="AK507" s="219"/>
      <c r="AL507" s="219"/>
      <c r="AM507" s="219"/>
      <c r="AN507" s="219"/>
      <c r="AO507" s="219"/>
      <c r="AP507" s="219"/>
      <c r="AQ507" s="219"/>
      <c r="AR507" s="219"/>
      <c r="AS507" s="219"/>
      <c r="AT507" s="219"/>
      <c r="AU507" s="219"/>
      <c r="AV507" s="219"/>
      <c r="AW507" s="219"/>
      <c r="AX507" s="219"/>
      <c r="AY507" s="219"/>
      <c r="AZ507" s="219"/>
      <c r="BA507" s="219"/>
      <c r="BB507" s="219"/>
      <c r="BC507" s="219"/>
      <c r="BD507" s="219"/>
      <c r="BE507" s="219"/>
      <c r="BF507" s="219"/>
      <c r="BG507" s="219"/>
      <c r="BH507" s="219"/>
      <c r="BI507" s="219"/>
      <c r="BJ507" s="219"/>
      <c r="BK507" s="219"/>
      <c r="BL507" s="219"/>
      <c r="BM507" s="219"/>
      <c r="BN507" s="219"/>
      <c r="BO507" s="219"/>
      <c r="BP507" s="219"/>
      <c r="BQ507" s="219"/>
      <c r="BR507" s="219"/>
      <c r="BS507" s="219"/>
      <c r="BT507" s="219"/>
      <c r="BU507" s="219"/>
      <c r="BV507" s="219"/>
      <c r="BW507" s="219"/>
      <c r="BX507" s="219"/>
      <c r="BY507" s="219"/>
      <c r="BZ507" s="219"/>
      <c r="CA507" s="219"/>
      <c r="CB507" s="219"/>
      <c r="CC507" s="219"/>
      <c r="CD507" s="219"/>
      <c r="CE507" s="219"/>
      <c r="CF507" s="219"/>
      <c r="CG507" s="219"/>
      <c r="CH507" s="219"/>
      <c r="CI507" s="219"/>
      <c r="CJ507" s="219"/>
      <c r="CK507" s="219"/>
      <c r="CL507" s="219"/>
      <c r="CM507" s="219"/>
      <c r="CN507" s="219"/>
      <c r="CO507" s="219"/>
      <c r="CP507" s="219"/>
      <c r="CQ507" s="219"/>
      <c r="CR507" s="219"/>
      <c r="CS507" s="219"/>
      <c r="CT507" s="219"/>
      <c r="CU507" s="219"/>
      <c r="CV507" s="219"/>
      <c r="CW507" s="219"/>
      <c r="CX507" s="219"/>
      <c r="CY507" s="219"/>
      <c r="CZ507" s="219"/>
      <c r="DA507" s="219"/>
      <c r="DB507" s="219"/>
      <c r="DC507" s="219"/>
      <c r="DD507" s="219"/>
      <c r="DE507" s="219"/>
      <c r="DF507" s="219"/>
      <c r="DG507" s="219"/>
      <c r="DH507" s="219"/>
      <c r="DI507" s="219"/>
      <c r="DJ507" s="219"/>
      <c r="DK507" s="219"/>
      <c r="DL507" s="219"/>
      <c r="DM507" s="219"/>
      <c r="DN507" s="219"/>
      <c r="DO507" s="219"/>
      <c r="DP507" s="219"/>
      <c r="DQ507" s="219"/>
      <c r="DR507" s="219"/>
      <c r="DS507" s="219"/>
      <c r="DT507" s="219"/>
      <c r="DU507" s="219"/>
      <c r="DV507" s="219"/>
      <c r="DW507" s="219"/>
      <c r="DX507" s="219"/>
      <c r="DY507" s="219"/>
      <c r="DZ507" s="219"/>
      <c r="EA507" s="219"/>
      <c r="EB507" s="219"/>
      <c r="EC507" s="219"/>
      <c r="ED507" s="219"/>
      <c r="EE507" s="219"/>
      <c r="EF507" s="219"/>
      <c r="EG507" s="219"/>
      <c r="EH507" s="219"/>
      <c r="EI507" s="219"/>
      <c r="EJ507" s="219"/>
      <c r="EK507" s="219"/>
      <c r="EL507" s="219"/>
      <c r="EM507" s="219"/>
      <c r="EN507" s="219"/>
      <c r="EO507" s="219"/>
      <c r="EP507" s="219"/>
      <c r="EQ507" s="219"/>
      <c r="ER507" s="219"/>
      <c r="ES507" s="219"/>
      <c r="ET507" s="219"/>
      <c r="EU507" s="219"/>
      <c r="EV507" s="219"/>
      <c r="EW507" s="219"/>
      <c r="EX507" s="219"/>
      <c r="EY507" s="219"/>
      <c r="EZ507" s="219"/>
      <c r="FA507" s="219"/>
      <c r="FB507" s="219"/>
      <c r="FC507" s="219"/>
      <c r="FD507" s="219"/>
      <c r="FE507" s="219"/>
      <c r="FF507" s="219"/>
      <c r="FG507" s="219"/>
      <c r="FH507" s="219"/>
      <c r="FI507" s="219"/>
      <c r="FJ507" s="219"/>
      <c r="FK507" s="219"/>
      <c r="FL507" s="219"/>
      <c r="FM507" s="219"/>
      <c r="FN507" s="219"/>
      <c r="FO507" s="219"/>
      <c r="FP507" s="219"/>
      <c r="FQ507" s="219"/>
      <c r="FR507" s="219"/>
      <c r="FS507" s="219"/>
      <c r="FT507" s="219"/>
      <c r="FU507" s="219"/>
      <c r="FV507" s="219"/>
      <c r="FW507" s="219"/>
      <c r="FX507" s="219"/>
      <c r="FY507" s="219"/>
      <c r="FZ507" s="219"/>
      <c r="GA507" s="219"/>
      <c r="GB507" s="219"/>
      <c r="GC507" s="219"/>
      <c r="GD507" s="219"/>
      <c r="GE507" s="219"/>
      <c r="GF507" s="219"/>
      <c r="GG507" s="219"/>
      <c r="GH507" s="219"/>
      <c r="GI507" s="219"/>
      <c r="GJ507" s="219"/>
      <c r="GK507" s="219"/>
      <c r="GL507" s="219"/>
      <c r="GM507" s="219"/>
      <c r="GN507" s="219"/>
      <c r="GO507" s="219"/>
      <c r="GP507" s="219"/>
      <c r="GQ507" s="219"/>
      <c r="GR507" s="219"/>
      <c r="GS507" s="219"/>
      <c r="GT507" s="219"/>
      <c r="GU507" s="219"/>
      <c r="GV507" s="219"/>
      <c r="GW507" s="219"/>
      <c r="GX507" s="219"/>
      <c r="GY507" s="219"/>
      <c r="GZ507" s="219"/>
      <c r="HA507" s="219"/>
      <c r="HB507" s="219"/>
      <c r="HC507" s="219"/>
      <c r="HD507" s="219"/>
      <c r="HE507" s="219"/>
      <c r="HF507" s="219"/>
      <c r="HG507" s="219"/>
      <c r="HH507" s="219"/>
      <c r="HI507" s="219"/>
      <c r="HJ507" s="219"/>
      <c r="HK507" s="219"/>
      <c r="HL507" s="219"/>
    </row>
    <row r="508" spans="1:220" s="251" customFormat="1">
      <c r="A508" s="219"/>
      <c r="B508" s="219"/>
      <c r="C508" s="219"/>
      <c r="D508" s="219"/>
      <c r="E508" s="219"/>
      <c r="F508" s="219"/>
      <c r="G508" s="261"/>
      <c r="H508" s="262"/>
      <c r="I508" s="262"/>
      <c r="J508" s="216"/>
      <c r="K508" s="219"/>
      <c r="L508" s="219"/>
      <c r="M508" s="219"/>
      <c r="N508" s="219"/>
      <c r="O508" s="219"/>
      <c r="P508" s="219"/>
      <c r="Q508" s="219"/>
      <c r="R508" s="219"/>
      <c r="S508" s="219"/>
      <c r="T508" s="219"/>
      <c r="U508" s="219"/>
      <c r="V508" s="219"/>
      <c r="W508" s="219"/>
      <c r="X508" s="219"/>
      <c r="Y508" s="219"/>
      <c r="Z508" s="219"/>
      <c r="AA508" s="219"/>
      <c r="AB508" s="219"/>
      <c r="AC508" s="219"/>
      <c r="AD508" s="219"/>
      <c r="AE508" s="219"/>
      <c r="AF508" s="219"/>
      <c r="AG508" s="219"/>
      <c r="AH508" s="219"/>
      <c r="AI508" s="219"/>
      <c r="AJ508" s="219"/>
      <c r="AK508" s="219"/>
      <c r="AL508" s="219"/>
      <c r="AM508" s="219"/>
      <c r="AN508" s="219"/>
      <c r="AO508" s="219"/>
      <c r="AP508" s="219"/>
      <c r="AQ508" s="219"/>
      <c r="AR508" s="219"/>
      <c r="AS508" s="219"/>
      <c r="AT508" s="219"/>
      <c r="AU508" s="219"/>
      <c r="AV508" s="219"/>
      <c r="AW508" s="219"/>
      <c r="AX508" s="219"/>
      <c r="AY508" s="219"/>
      <c r="AZ508" s="219"/>
      <c r="BA508" s="219"/>
      <c r="BB508" s="219"/>
      <c r="BC508" s="219"/>
      <c r="BD508" s="219"/>
      <c r="BE508" s="219"/>
      <c r="BF508" s="219"/>
      <c r="BG508" s="219"/>
      <c r="BH508" s="219"/>
      <c r="BI508" s="219"/>
      <c r="BJ508" s="219"/>
      <c r="BK508" s="219"/>
      <c r="BL508" s="219"/>
      <c r="BM508" s="219"/>
      <c r="BN508" s="219"/>
      <c r="BO508" s="219"/>
      <c r="BP508" s="219"/>
      <c r="BQ508" s="219"/>
      <c r="BR508" s="219"/>
      <c r="BS508" s="219"/>
      <c r="BT508" s="219"/>
      <c r="BU508" s="219"/>
      <c r="BV508" s="219"/>
      <c r="BW508" s="219"/>
      <c r="BX508" s="219"/>
      <c r="BY508" s="219"/>
      <c r="BZ508" s="219"/>
      <c r="CA508" s="219"/>
      <c r="CB508" s="219"/>
      <c r="CC508" s="219"/>
      <c r="CD508" s="219"/>
      <c r="CE508" s="219"/>
      <c r="CF508" s="219"/>
      <c r="CG508" s="219"/>
      <c r="CH508" s="219"/>
      <c r="CI508" s="219"/>
      <c r="CJ508" s="219"/>
      <c r="CK508" s="219"/>
      <c r="CL508" s="219"/>
      <c r="CM508" s="219"/>
      <c r="CN508" s="219"/>
      <c r="CO508" s="219"/>
      <c r="CP508" s="219"/>
      <c r="CQ508" s="219"/>
      <c r="CR508" s="219"/>
      <c r="CS508" s="219"/>
      <c r="CT508" s="219"/>
      <c r="CU508" s="219"/>
      <c r="CV508" s="219"/>
      <c r="CW508" s="219"/>
      <c r="CX508" s="219"/>
      <c r="CY508" s="219"/>
      <c r="CZ508" s="219"/>
      <c r="DA508" s="219"/>
      <c r="DB508" s="219"/>
      <c r="DC508" s="219"/>
      <c r="DD508" s="219"/>
      <c r="DE508" s="219"/>
      <c r="DF508" s="219"/>
      <c r="DG508" s="219"/>
      <c r="DH508" s="219"/>
      <c r="DI508" s="219"/>
      <c r="DJ508" s="219"/>
      <c r="DK508" s="219"/>
      <c r="DL508" s="219"/>
      <c r="DM508" s="219"/>
      <c r="DN508" s="219"/>
      <c r="DO508" s="219"/>
      <c r="DP508" s="219"/>
      <c r="DQ508" s="219"/>
      <c r="DR508" s="219"/>
      <c r="DS508" s="219"/>
      <c r="DT508" s="219"/>
      <c r="DU508" s="219"/>
      <c r="DV508" s="219"/>
      <c r="DW508" s="219"/>
      <c r="DX508" s="219"/>
      <c r="DY508" s="219"/>
      <c r="DZ508" s="219"/>
      <c r="EA508" s="219"/>
      <c r="EB508" s="219"/>
      <c r="EC508" s="219"/>
      <c r="ED508" s="219"/>
      <c r="EE508" s="219"/>
      <c r="EF508" s="219"/>
      <c r="EG508" s="219"/>
      <c r="EH508" s="219"/>
      <c r="EI508" s="219"/>
      <c r="EJ508" s="219"/>
      <c r="EK508" s="219"/>
      <c r="EL508" s="219"/>
      <c r="EM508" s="219"/>
      <c r="EN508" s="219"/>
      <c r="EO508" s="219"/>
      <c r="EP508" s="219"/>
      <c r="EQ508" s="219"/>
      <c r="ER508" s="219"/>
      <c r="ES508" s="219"/>
      <c r="ET508" s="219"/>
      <c r="EU508" s="219"/>
      <c r="EV508" s="219"/>
      <c r="EW508" s="219"/>
      <c r="EX508" s="219"/>
      <c r="EY508" s="219"/>
      <c r="EZ508" s="219"/>
      <c r="FA508" s="219"/>
      <c r="FB508" s="219"/>
      <c r="FC508" s="219"/>
      <c r="FD508" s="219"/>
      <c r="FE508" s="219"/>
      <c r="FF508" s="219"/>
      <c r="FG508" s="219"/>
      <c r="FH508" s="219"/>
      <c r="FI508" s="219"/>
      <c r="FJ508" s="219"/>
      <c r="FK508" s="219"/>
      <c r="FL508" s="219"/>
      <c r="FM508" s="219"/>
      <c r="FN508" s="219"/>
      <c r="FO508" s="219"/>
      <c r="FP508" s="219"/>
      <c r="FQ508" s="219"/>
      <c r="FR508" s="219"/>
      <c r="FS508" s="219"/>
      <c r="FT508" s="219"/>
      <c r="FU508" s="219"/>
      <c r="FV508" s="219"/>
      <c r="FW508" s="219"/>
      <c r="FX508" s="219"/>
      <c r="FY508" s="219"/>
      <c r="FZ508" s="219"/>
      <c r="GA508" s="219"/>
      <c r="GB508" s="219"/>
      <c r="GC508" s="219"/>
      <c r="GD508" s="219"/>
      <c r="GE508" s="219"/>
      <c r="GF508" s="219"/>
      <c r="GG508" s="219"/>
      <c r="GH508" s="219"/>
      <c r="GI508" s="219"/>
      <c r="GJ508" s="219"/>
      <c r="GK508" s="219"/>
      <c r="GL508" s="219"/>
      <c r="GM508" s="219"/>
      <c r="GN508" s="219"/>
      <c r="GO508" s="219"/>
      <c r="GP508" s="219"/>
      <c r="GQ508" s="219"/>
      <c r="GR508" s="219"/>
      <c r="GS508" s="219"/>
      <c r="GT508" s="219"/>
      <c r="GU508" s="219"/>
      <c r="GV508" s="219"/>
      <c r="GW508" s="219"/>
      <c r="GX508" s="219"/>
      <c r="GY508" s="219"/>
      <c r="GZ508" s="219"/>
      <c r="HA508" s="219"/>
      <c r="HB508" s="219"/>
      <c r="HC508" s="219"/>
      <c r="HD508" s="219"/>
      <c r="HE508" s="219"/>
      <c r="HF508" s="219"/>
      <c r="HG508" s="219"/>
      <c r="HH508" s="219"/>
      <c r="HI508" s="219"/>
      <c r="HJ508" s="219"/>
      <c r="HK508" s="219"/>
      <c r="HL508" s="219"/>
    </row>
    <row r="509" spans="1:220" s="251" customFormat="1">
      <c r="A509" s="219"/>
      <c r="B509" s="219"/>
      <c r="C509" s="219"/>
      <c r="D509" s="219"/>
      <c r="E509" s="219"/>
      <c r="F509" s="219"/>
      <c r="G509" s="261"/>
      <c r="H509" s="262"/>
      <c r="I509" s="262"/>
      <c r="J509" s="216"/>
      <c r="K509" s="219"/>
      <c r="L509" s="219"/>
      <c r="M509" s="219"/>
      <c r="N509" s="219"/>
      <c r="O509" s="219"/>
      <c r="P509" s="219"/>
      <c r="Q509" s="219"/>
      <c r="R509" s="219"/>
      <c r="S509" s="219"/>
      <c r="T509" s="219"/>
      <c r="U509" s="219"/>
      <c r="V509" s="219"/>
      <c r="W509" s="219"/>
      <c r="X509" s="219"/>
      <c r="Y509" s="219"/>
      <c r="Z509" s="219"/>
      <c r="AA509" s="219"/>
      <c r="AB509" s="219"/>
      <c r="AC509" s="219"/>
      <c r="AD509" s="219"/>
      <c r="AE509" s="219"/>
      <c r="AF509" s="219"/>
      <c r="AG509" s="219"/>
      <c r="AH509" s="219"/>
      <c r="AI509" s="219"/>
      <c r="AJ509" s="219"/>
      <c r="AK509" s="219"/>
      <c r="AL509" s="219"/>
      <c r="AM509" s="219"/>
      <c r="AN509" s="219"/>
      <c r="AO509" s="219"/>
      <c r="AP509" s="219"/>
      <c r="AQ509" s="219"/>
      <c r="AR509" s="219"/>
      <c r="AS509" s="219"/>
      <c r="AT509" s="219"/>
      <c r="AU509" s="219"/>
      <c r="AV509" s="219"/>
      <c r="AW509" s="219"/>
      <c r="AX509" s="219"/>
      <c r="AY509" s="219"/>
      <c r="AZ509" s="219"/>
      <c r="BA509" s="219"/>
      <c r="BB509" s="219"/>
      <c r="BC509" s="219"/>
      <c r="BD509" s="219"/>
      <c r="BE509" s="219"/>
      <c r="BF509" s="219"/>
      <c r="BG509" s="219"/>
      <c r="BH509" s="219"/>
      <c r="BI509" s="219"/>
      <c r="BJ509" s="219"/>
      <c r="BK509" s="219"/>
      <c r="BL509" s="219"/>
      <c r="BM509" s="219"/>
      <c r="BN509" s="219"/>
      <c r="BO509" s="219"/>
      <c r="BP509" s="219"/>
      <c r="BQ509" s="219"/>
      <c r="BR509" s="219"/>
      <c r="BS509" s="219"/>
      <c r="BT509" s="219"/>
      <c r="BU509" s="219"/>
      <c r="BV509" s="219"/>
      <c r="BW509" s="219"/>
      <c r="BX509" s="219"/>
      <c r="BY509" s="219"/>
      <c r="BZ509" s="219"/>
      <c r="CA509" s="219"/>
      <c r="CB509" s="219"/>
      <c r="CC509" s="219"/>
      <c r="CD509" s="219"/>
      <c r="CE509" s="219"/>
      <c r="CF509" s="219"/>
      <c r="CG509" s="219"/>
      <c r="CH509" s="219"/>
      <c r="CI509" s="219"/>
      <c r="CJ509" s="219"/>
      <c r="CK509" s="219"/>
      <c r="CL509" s="219"/>
      <c r="CM509" s="219"/>
      <c r="CN509" s="219"/>
      <c r="CO509" s="219"/>
      <c r="CP509" s="219"/>
      <c r="CQ509" s="219"/>
      <c r="CR509" s="219"/>
      <c r="CS509" s="219"/>
      <c r="CT509" s="219"/>
      <c r="CU509" s="219"/>
      <c r="CV509" s="219"/>
      <c r="CW509" s="219"/>
      <c r="CX509" s="219"/>
      <c r="CY509" s="219"/>
      <c r="CZ509" s="219"/>
      <c r="DA509" s="219"/>
      <c r="DB509" s="219"/>
      <c r="DC509" s="219"/>
      <c r="DD509" s="219"/>
      <c r="DE509" s="219"/>
      <c r="DF509" s="219"/>
      <c r="DG509" s="219"/>
      <c r="DH509" s="219"/>
      <c r="DI509" s="219"/>
      <c r="DJ509" s="219"/>
      <c r="DK509" s="219"/>
      <c r="DL509" s="219"/>
      <c r="DM509" s="219"/>
      <c r="DN509" s="219"/>
      <c r="DO509" s="219"/>
      <c r="DP509" s="219"/>
      <c r="DQ509" s="219"/>
      <c r="DR509" s="219"/>
      <c r="DS509" s="219"/>
      <c r="DT509" s="219"/>
      <c r="DU509" s="219"/>
      <c r="DV509" s="219"/>
      <c r="DW509" s="219"/>
      <c r="DX509" s="219"/>
      <c r="DY509" s="219"/>
      <c r="DZ509" s="219"/>
      <c r="EA509" s="219"/>
      <c r="EB509" s="219"/>
      <c r="EC509" s="219"/>
      <c r="ED509" s="219"/>
      <c r="EE509" s="219"/>
      <c r="EF509" s="219"/>
      <c r="EG509" s="219"/>
      <c r="EH509" s="219"/>
      <c r="EI509" s="219"/>
      <c r="EJ509" s="219"/>
      <c r="EK509" s="219"/>
      <c r="EL509" s="219"/>
      <c r="EM509" s="219"/>
      <c r="EN509" s="219"/>
      <c r="EO509" s="219"/>
      <c r="EP509" s="219"/>
      <c r="EQ509" s="219"/>
      <c r="ER509" s="219"/>
      <c r="ES509" s="219"/>
      <c r="ET509" s="219"/>
      <c r="EU509" s="219"/>
      <c r="EV509" s="219"/>
      <c r="EW509" s="219"/>
      <c r="EX509" s="219"/>
      <c r="EY509" s="219"/>
      <c r="EZ509" s="219"/>
      <c r="FA509" s="219"/>
      <c r="FB509" s="219"/>
      <c r="FC509" s="219"/>
      <c r="FD509" s="219"/>
      <c r="FE509" s="219"/>
      <c r="FF509" s="219"/>
      <c r="FG509" s="219"/>
      <c r="FH509" s="219"/>
      <c r="FI509" s="219"/>
      <c r="FJ509" s="219"/>
      <c r="FK509" s="219"/>
      <c r="FL509" s="219"/>
      <c r="FM509" s="219"/>
      <c r="FN509" s="219"/>
      <c r="FO509" s="219"/>
      <c r="FP509" s="219"/>
      <c r="FQ509" s="219"/>
      <c r="FR509" s="219"/>
      <c r="FS509" s="219"/>
      <c r="FT509" s="219"/>
      <c r="FU509" s="219"/>
      <c r="FV509" s="219"/>
      <c r="FW509" s="219"/>
      <c r="FX509" s="219"/>
      <c r="FY509" s="219"/>
      <c r="FZ509" s="219"/>
      <c r="GA509" s="219"/>
      <c r="GB509" s="219"/>
      <c r="GC509" s="219"/>
      <c r="GD509" s="219"/>
      <c r="GE509" s="219"/>
      <c r="GF509" s="219"/>
      <c r="GG509" s="219"/>
      <c r="GH509" s="219"/>
      <c r="GI509" s="219"/>
      <c r="GJ509" s="219"/>
      <c r="GK509" s="219"/>
      <c r="GL509" s="219"/>
      <c r="GM509" s="219"/>
      <c r="GN509" s="219"/>
      <c r="GO509" s="219"/>
      <c r="GP509" s="219"/>
      <c r="GQ509" s="219"/>
      <c r="GR509" s="219"/>
      <c r="GS509" s="219"/>
      <c r="GT509" s="219"/>
      <c r="GU509" s="219"/>
      <c r="GV509" s="219"/>
      <c r="GW509" s="219"/>
      <c r="GX509" s="219"/>
      <c r="GY509" s="219"/>
      <c r="GZ509" s="219"/>
      <c r="HA509" s="219"/>
      <c r="HB509" s="219"/>
      <c r="HC509" s="219"/>
      <c r="HD509" s="219"/>
      <c r="HE509" s="219"/>
      <c r="HF509" s="219"/>
      <c r="HG509" s="219"/>
      <c r="HH509" s="219"/>
      <c r="HI509" s="219"/>
      <c r="HJ509" s="219"/>
      <c r="HK509" s="219"/>
      <c r="HL509" s="219"/>
    </row>
    <row r="510" spans="1:220" s="251" customFormat="1">
      <c r="A510" s="219"/>
      <c r="B510" s="219"/>
      <c r="C510" s="219"/>
      <c r="D510" s="219"/>
      <c r="E510" s="219"/>
      <c r="F510" s="219"/>
      <c r="G510" s="261"/>
      <c r="H510" s="262"/>
      <c r="I510" s="262"/>
      <c r="J510" s="216"/>
      <c r="K510" s="219"/>
      <c r="L510" s="219"/>
      <c r="M510" s="219"/>
      <c r="N510" s="219"/>
      <c r="O510" s="219"/>
      <c r="P510" s="219"/>
      <c r="Q510" s="219"/>
      <c r="R510" s="219"/>
      <c r="S510" s="219"/>
      <c r="T510" s="219"/>
      <c r="U510" s="219"/>
      <c r="V510" s="219"/>
      <c r="W510" s="219"/>
      <c r="X510" s="219"/>
      <c r="Y510" s="219"/>
      <c r="Z510" s="219"/>
      <c r="AA510" s="219"/>
      <c r="AB510" s="219"/>
      <c r="AC510" s="219"/>
      <c r="AD510" s="219"/>
      <c r="AE510" s="219"/>
      <c r="AF510" s="219"/>
      <c r="AG510" s="219"/>
      <c r="AH510" s="219"/>
      <c r="AI510" s="219"/>
      <c r="AJ510" s="219"/>
      <c r="AK510" s="219"/>
      <c r="AL510" s="219"/>
      <c r="AM510" s="219"/>
      <c r="AN510" s="219"/>
      <c r="AO510" s="219"/>
      <c r="AP510" s="219"/>
      <c r="AQ510" s="219"/>
      <c r="AR510" s="219"/>
      <c r="AS510" s="219"/>
      <c r="AT510" s="219"/>
      <c r="AU510" s="219"/>
      <c r="AV510" s="219"/>
      <c r="AW510" s="219"/>
      <c r="AX510" s="219"/>
      <c r="AY510" s="219"/>
      <c r="AZ510" s="219"/>
      <c r="BA510" s="219"/>
      <c r="BB510" s="219"/>
      <c r="BC510" s="219"/>
      <c r="BD510" s="219"/>
      <c r="BE510" s="219"/>
      <c r="BF510" s="219"/>
      <c r="BG510" s="219"/>
      <c r="BH510" s="219"/>
      <c r="BI510" s="219"/>
      <c r="BJ510" s="219"/>
      <c r="BK510" s="219"/>
      <c r="BL510" s="219"/>
      <c r="BM510" s="219"/>
      <c r="BN510" s="219"/>
      <c r="BO510" s="219"/>
      <c r="BP510" s="219"/>
      <c r="BQ510" s="219"/>
      <c r="BR510" s="219"/>
      <c r="BS510" s="219"/>
      <c r="BT510" s="219"/>
      <c r="BU510" s="219"/>
      <c r="BV510" s="219"/>
      <c r="BW510" s="219"/>
      <c r="BX510" s="219"/>
      <c r="BY510" s="219"/>
      <c r="BZ510" s="219"/>
      <c r="CA510" s="219"/>
      <c r="CB510" s="219"/>
      <c r="CC510" s="219"/>
      <c r="CD510" s="219"/>
      <c r="CE510" s="219"/>
      <c r="CF510" s="219"/>
      <c r="CG510" s="219"/>
      <c r="CH510" s="219"/>
      <c r="CI510" s="219"/>
      <c r="CJ510" s="219"/>
      <c r="CK510" s="219"/>
      <c r="CL510" s="219"/>
      <c r="CM510" s="219"/>
      <c r="CN510" s="219"/>
      <c r="CO510" s="219"/>
      <c r="CP510" s="219"/>
      <c r="CQ510" s="219"/>
      <c r="CR510" s="219"/>
      <c r="CS510" s="219"/>
      <c r="CT510" s="219"/>
      <c r="CU510" s="219"/>
      <c r="CV510" s="219"/>
      <c r="CW510" s="219"/>
      <c r="CX510" s="219"/>
      <c r="CY510" s="219"/>
      <c r="CZ510" s="219"/>
      <c r="DA510" s="219"/>
      <c r="DB510" s="219"/>
      <c r="DC510" s="219"/>
      <c r="DD510" s="219"/>
      <c r="DE510" s="219"/>
      <c r="DF510" s="219"/>
      <c r="DG510" s="219"/>
      <c r="DH510" s="219"/>
      <c r="DI510" s="219"/>
      <c r="DJ510" s="219"/>
      <c r="DK510" s="219"/>
      <c r="DL510" s="219"/>
      <c r="DM510" s="219"/>
      <c r="DN510" s="219"/>
      <c r="DO510" s="219"/>
      <c r="DP510" s="219"/>
      <c r="DQ510" s="219"/>
      <c r="DR510" s="219"/>
      <c r="DS510" s="219"/>
      <c r="DT510" s="219"/>
      <c r="DU510" s="219"/>
      <c r="DV510" s="219"/>
      <c r="DW510" s="219"/>
      <c r="DX510" s="219"/>
      <c r="DY510" s="219"/>
      <c r="DZ510" s="219"/>
      <c r="EA510" s="219"/>
      <c r="EB510" s="219"/>
      <c r="EC510" s="219"/>
      <c r="ED510" s="219"/>
      <c r="EE510" s="219"/>
      <c r="EF510" s="219"/>
      <c r="EG510" s="219"/>
      <c r="EH510" s="219"/>
      <c r="EI510" s="219"/>
      <c r="EJ510" s="219"/>
      <c r="EK510" s="219"/>
      <c r="EL510" s="219"/>
      <c r="EM510" s="219"/>
      <c r="EN510" s="219"/>
      <c r="EO510" s="219"/>
      <c r="EP510" s="219"/>
      <c r="EQ510" s="219"/>
      <c r="ER510" s="219"/>
      <c r="ES510" s="219"/>
      <c r="ET510" s="219"/>
      <c r="EU510" s="219"/>
      <c r="EV510" s="219"/>
      <c r="EW510" s="219"/>
      <c r="EX510" s="219"/>
      <c r="EY510" s="219"/>
      <c r="EZ510" s="219"/>
      <c r="FA510" s="219"/>
      <c r="FB510" s="219"/>
      <c r="FC510" s="219"/>
      <c r="FD510" s="219"/>
      <c r="FE510" s="219"/>
      <c r="FF510" s="219"/>
      <c r="FG510" s="219"/>
      <c r="FH510" s="219"/>
      <c r="FI510" s="219"/>
      <c r="FJ510" s="219"/>
      <c r="FK510" s="219"/>
      <c r="FL510" s="219"/>
      <c r="FM510" s="219"/>
      <c r="FN510" s="219"/>
      <c r="FO510" s="219"/>
      <c r="FP510" s="219"/>
      <c r="FQ510" s="219"/>
      <c r="FR510" s="219"/>
      <c r="FS510" s="219"/>
      <c r="FT510" s="219"/>
      <c r="FU510" s="219"/>
      <c r="FV510" s="219"/>
      <c r="FW510" s="219"/>
      <c r="FX510" s="219"/>
      <c r="FY510" s="219"/>
      <c r="FZ510" s="219"/>
      <c r="GA510" s="219"/>
      <c r="GB510" s="219"/>
      <c r="GC510" s="219"/>
      <c r="GD510" s="219"/>
      <c r="GE510" s="219"/>
      <c r="GF510" s="219"/>
      <c r="GG510" s="219"/>
      <c r="GH510" s="219"/>
      <c r="GI510" s="219"/>
      <c r="GJ510" s="219"/>
      <c r="GK510" s="219"/>
      <c r="GL510" s="219"/>
      <c r="GM510" s="219"/>
      <c r="GN510" s="219"/>
      <c r="GO510" s="219"/>
      <c r="GP510" s="219"/>
      <c r="GQ510" s="219"/>
      <c r="GR510" s="219"/>
      <c r="GS510" s="219"/>
      <c r="GT510" s="219"/>
      <c r="GU510" s="219"/>
      <c r="GV510" s="219"/>
      <c r="GW510" s="219"/>
      <c r="GX510" s="219"/>
      <c r="GY510" s="219"/>
      <c r="GZ510" s="219"/>
      <c r="HA510" s="219"/>
      <c r="HB510" s="219"/>
      <c r="HC510" s="219"/>
      <c r="HD510" s="219"/>
      <c r="HE510" s="219"/>
      <c r="HF510" s="219"/>
      <c r="HG510" s="219"/>
      <c r="HH510" s="219"/>
      <c r="HI510" s="219"/>
      <c r="HJ510" s="219"/>
      <c r="HK510" s="219"/>
      <c r="HL510" s="219"/>
    </row>
    <row r="511" spans="1:220" s="251" customFormat="1">
      <c r="A511" s="219"/>
      <c r="B511" s="219"/>
      <c r="C511" s="219"/>
      <c r="D511" s="219"/>
      <c r="E511" s="219"/>
      <c r="F511" s="219"/>
      <c r="G511" s="261"/>
      <c r="H511" s="262"/>
      <c r="I511" s="262"/>
      <c r="J511" s="216"/>
      <c r="K511" s="219"/>
      <c r="L511" s="219"/>
      <c r="M511" s="219"/>
      <c r="N511" s="219"/>
      <c r="O511" s="219"/>
      <c r="P511" s="219"/>
      <c r="Q511" s="219"/>
      <c r="R511" s="219"/>
      <c r="S511" s="219"/>
      <c r="T511" s="219"/>
      <c r="U511" s="219"/>
      <c r="V511" s="219"/>
      <c r="W511" s="219"/>
      <c r="X511" s="219"/>
      <c r="Y511" s="219"/>
      <c r="Z511" s="219"/>
      <c r="AA511" s="219"/>
      <c r="AB511" s="219"/>
      <c r="AC511" s="219"/>
      <c r="AD511" s="219"/>
      <c r="AE511" s="219"/>
      <c r="AF511" s="219"/>
      <c r="AG511" s="219"/>
      <c r="AH511" s="219"/>
      <c r="AI511" s="219"/>
      <c r="AJ511" s="219"/>
      <c r="AK511" s="219"/>
      <c r="AL511" s="219"/>
      <c r="AM511" s="219"/>
      <c r="AN511" s="219"/>
      <c r="AO511" s="219"/>
      <c r="AP511" s="219"/>
      <c r="AQ511" s="219"/>
      <c r="AR511" s="219"/>
      <c r="AS511" s="219"/>
      <c r="AT511" s="219"/>
      <c r="AU511" s="219"/>
      <c r="AV511" s="219"/>
      <c r="AW511" s="219"/>
      <c r="AX511" s="219"/>
      <c r="AY511" s="219"/>
      <c r="AZ511" s="219"/>
      <c r="BA511" s="219"/>
      <c r="BB511" s="219"/>
      <c r="BC511" s="219"/>
      <c r="BD511" s="219"/>
      <c r="BE511" s="219"/>
      <c r="BF511" s="219"/>
      <c r="BG511" s="219"/>
      <c r="BH511" s="219"/>
      <c r="BI511" s="219"/>
      <c r="BJ511" s="219"/>
      <c r="BK511" s="219"/>
      <c r="BL511" s="219"/>
      <c r="BM511" s="219"/>
      <c r="BN511" s="219"/>
      <c r="BO511" s="219"/>
      <c r="BP511" s="219"/>
      <c r="BQ511" s="219"/>
      <c r="BR511" s="219"/>
      <c r="BS511" s="219"/>
      <c r="BT511" s="219"/>
      <c r="BU511" s="219"/>
      <c r="BV511" s="219"/>
      <c r="BW511" s="219"/>
      <c r="BX511" s="219"/>
      <c r="BY511" s="219"/>
      <c r="BZ511" s="219"/>
      <c r="CA511" s="219"/>
      <c r="CB511" s="219"/>
      <c r="CC511" s="219"/>
      <c r="CD511" s="219"/>
      <c r="CE511" s="219"/>
      <c r="CF511" s="219"/>
      <c r="CG511" s="219"/>
      <c r="CH511" s="219"/>
      <c r="CI511" s="219"/>
      <c r="CJ511" s="219"/>
      <c r="CK511" s="219"/>
      <c r="CL511" s="219"/>
      <c r="CM511" s="219"/>
      <c r="CN511" s="219"/>
      <c r="CO511" s="219"/>
      <c r="CP511" s="219"/>
      <c r="CQ511" s="219"/>
      <c r="CR511" s="219"/>
      <c r="CS511" s="219"/>
      <c r="CT511" s="219"/>
      <c r="CU511" s="219"/>
      <c r="CV511" s="219"/>
      <c r="CW511" s="219"/>
      <c r="CX511" s="219"/>
      <c r="CY511" s="219"/>
      <c r="CZ511" s="219"/>
      <c r="DA511" s="219"/>
      <c r="DB511" s="219"/>
      <c r="DC511" s="219"/>
      <c r="DD511" s="219"/>
      <c r="DE511" s="219"/>
      <c r="DF511" s="219"/>
      <c r="DG511" s="219"/>
      <c r="DH511" s="219"/>
      <c r="DI511" s="219"/>
      <c r="DJ511" s="219"/>
      <c r="DK511" s="219"/>
      <c r="DL511" s="219"/>
      <c r="DM511" s="219"/>
      <c r="DN511" s="219"/>
      <c r="DO511" s="219"/>
      <c r="DP511" s="219"/>
      <c r="DQ511" s="219"/>
      <c r="DR511" s="219"/>
      <c r="DS511" s="219"/>
      <c r="DT511" s="219"/>
      <c r="DU511" s="219"/>
      <c r="DV511" s="219"/>
      <c r="DW511" s="219"/>
      <c r="DX511" s="219"/>
      <c r="DY511" s="219"/>
      <c r="DZ511" s="219"/>
      <c r="EA511" s="219"/>
      <c r="EB511" s="219"/>
      <c r="EC511" s="219"/>
      <c r="ED511" s="219"/>
      <c r="EE511" s="219"/>
      <c r="EF511" s="219"/>
      <c r="EG511" s="219"/>
      <c r="EH511" s="219"/>
      <c r="EI511" s="219"/>
      <c r="EJ511" s="219"/>
      <c r="EK511" s="219"/>
      <c r="EL511" s="219"/>
      <c r="EM511" s="219"/>
      <c r="EN511" s="219"/>
      <c r="EO511" s="219"/>
      <c r="EP511" s="219"/>
      <c r="EQ511" s="219"/>
      <c r="ER511" s="219"/>
      <c r="ES511" s="219"/>
      <c r="ET511" s="219"/>
      <c r="EU511" s="219"/>
      <c r="EV511" s="219"/>
      <c r="EW511" s="219"/>
      <c r="EX511" s="219"/>
      <c r="EY511" s="219"/>
      <c r="EZ511" s="219"/>
      <c r="FA511" s="219"/>
      <c r="FB511" s="219"/>
      <c r="FC511" s="219"/>
      <c r="FD511" s="219"/>
      <c r="FE511" s="219"/>
      <c r="FF511" s="219"/>
      <c r="FG511" s="219"/>
      <c r="FH511" s="219"/>
      <c r="FI511" s="219"/>
      <c r="FJ511" s="219"/>
      <c r="FK511" s="219"/>
      <c r="FL511" s="219"/>
      <c r="FM511" s="219"/>
      <c r="FN511" s="219"/>
      <c r="FO511" s="219"/>
      <c r="FP511" s="219"/>
      <c r="FQ511" s="219"/>
      <c r="FR511" s="219"/>
      <c r="FS511" s="219"/>
      <c r="FT511" s="219"/>
      <c r="FU511" s="219"/>
      <c r="FV511" s="219"/>
      <c r="FW511" s="219"/>
      <c r="FX511" s="219"/>
      <c r="FY511" s="219"/>
      <c r="FZ511" s="219"/>
      <c r="GA511" s="219"/>
      <c r="GB511" s="219"/>
      <c r="GC511" s="219"/>
      <c r="GD511" s="219"/>
      <c r="GE511" s="219"/>
      <c r="GF511" s="219"/>
      <c r="GG511" s="219"/>
      <c r="GH511" s="219"/>
      <c r="GI511" s="219"/>
      <c r="GJ511" s="219"/>
      <c r="GK511" s="219"/>
      <c r="GL511" s="219"/>
      <c r="GM511" s="219"/>
      <c r="GN511" s="219"/>
      <c r="GO511" s="219"/>
      <c r="GP511" s="219"/>
      <c r="GQ511" s="219"/>
      <c r="GR511" s="219"/>
      <c r="GS511" s="219"/>
      <c r="GT511" s="219"/>
      <c r="GU511" s="219"/>
      <c r="GV511" s="219"/>
      <c r="GW511" s="219"/>
      <c r="GX511" s="219"/>
      <c r="GY511" s="219"/>
      <c r="GZ511" s="219"/>
      <c r="HA511" s="219"/>
      <c r="HB511" s="219"/>
      <c r="HC511" s="219"/>
      <c r="HD511" s="219"/>
      <c r="HE511" s="219"/>
      <c r="HF511" s="219"/>
      <c r="HG511" s="219"/>
      <c r="HH511" s="219"/>
      <c r="HI511" s="219"/>
      <c r="HJ511" s="219"/>
      <c r="HK511" s="219"/>
      <c r="HL511" s="219"/>
    </row>
    <row r="512" spans="1:220" s="251" customFormat="1">
      <c r="A512" s="219"/>
      <c r="B512" s="219"/>
      <c r="C512" s="219"/>
      <c r="D512" s="219"/>
      <c r="E512" s="219"/>
      <c r="F512" s="219"/>
      <c r="G512" s="261"/>
      <c r="H512" s="262"/>
      <c r="I512" s="262"/>
      <c r="J512" s="216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9"/>
      <c r="Z512" s="219"/>
      <c r="AA512" s="219"/>
      <c r="AB512" s="219"/>
      <c r="AC512" s="219"/>
      <c r="AD512" s="219"/>
      <c r="AE512" s="219"/>
      <c r="AF512" s="219"/>
      <c r="AG512" s="219"/>
      <c r="AH512" s="219"/>
      <c r="AI512" s="219"/>
      <c r="AJ512" s="219"/>
      <c r="AK512" s="219"/>
      <c r="AL512" s="219"/>
      <c r="AM512" s="219"/>
      <c r="AN512" s="219"/>
      <c r="AO512" s="219"/>
      <c r="AP512" s="219"/>
      <c r="AQ512" s="219"/>
      <c r="AR512" s="219"/>
      <c r="AS512" s="219"/>
      <c r="AT512" s="219"/>
      <c r="AU512" s="219"/>
      <c r="AV512" s="219"/>
      <c r="AW512" s="219"/>
      <c r="AX512" s="219"/>
      <c r="AY512" s="219"/>
      <c r="AZ512" s="219"/>
      <c r="BA512" s="219"/>
      <c r="BB512" s="219"/>
      <c r="BC512" s="219"/>
      <c r="BD512" s="219"/>
      <c r="BE512" s="219"/>
      <c r="BF512" s="219"/>
      <c r="BG512" s="219"/>
      <c r="BH512" s="219"/>
      <c r="BI512" s="219"/>
      <c r="BJ512" s="219"/>
      <c r="BK512" s="219"/>
      <c r="BL512" s="219"/>
      <c r="BM512" s="219"/>
      <c r="BN512" s="219"/>
      <c r="BO512" s="219"/>
      <c r="BP512" s="219"/>
      <c r="BQ512" s="219"/>
      <c r="BR512" s="219"/>
      <c r="BS512" s="219"/>
      <c r="BT512" s="219"/>
      <c r="BU512" s="219"/>
      <c r="BV512" s="219"/>
      <c r="BW512" s="219"/>
      <c r="BX512" s="219"/>
      <c r="BY512" s="219"/>
      <c r="BZ512" s="219"/>
      <c r="CA512" s="219"/>
      <c r="CB512" s="219"/>
      <c r="CC512" s="219"/>
      <c r="CD512" s="219"/>
      <c r="CE512" s="219"/>
      <c r="CF512" s="219"/>
      <c r="CG512" s="219"/>
      <c r="CH512" s="219"/>
      <c r="CI512" s="219"/>
      <c r="CJ512" s="219"/>
      <c r="CK512" s="219"/>
      <c r="CL512" s="219"/>
      <c r="CM512" s="219"/>
      <c r="CN512" s="219"/>
      <c r="CO512" s="219"/>
      <c r="CP512" s="219"/>
      <c r="CQ512" s="219"/>
      <c r="CR512" s="219"/>
      <c r="CS512" s="219"/>
      <c r="CT512" s="219"/>
      <c r="CU512" s="219"/>
      <c r="CV512" s="219"/>
      <c r="CW512" s="219"/>
      <c r="CX512" s="219"/>
      <c r="CY512" s="219"/>
      <c r="CZ512" s="219"/>
      <c r="DA512" s="219"/>
      <c r="DB512" s="219"/>
      <c r="DC512" s="219"/>
      <c r="DD512" s="219"/>
      <c r="DE512" s="219"/>
      <c r="DF512" s="219"/>
      <c r="DG512" s="219"/>
      <c r="DH512" s="219"/>
      <c r="DI512" s="219"/>
      <c r="DJ512" s="219"/>
      <c r="DK512" s="219"/>
      <c r="DL512" s="219"/>
      <c r="DM512" s="219"/>
      <c r="DN512" s="219"/>
      <c r="DO512" s="219"/>
      <c r="DP512" s="219"/>
      <c r="DQ512" s="219"/>
      <c r="DR512" s="219"/>
      <c r="DS512" s="219"/>
      <c r="DT512" s="219"/>
      <c r="DU512" s="219"/>
      <c r="DV512" s="219"/>
      <c r="DW512" s="219"/>
      <c r="DX512" s="219"/>
      <c r="DY512" s="219"/>
      <c r="DZ512" s="219"/>
      <c r="EA512" s="219"/>
      <c r="EB512" s="219"/>
      <c r="EC512" s="219"/>
      <c r="ED512" s="219"/>
      <c r="EE512" s="219"/>
      <c r="EF512" s="219"/>
      <c r="EG512" s="219"/>
      <c r="EH512" s="219"/>
      <c r="EI512" s="219"/>
      <c r="EJ512" s="219"/>
      <c r="EK512" s="219"/>
      <c r="EL512" s="219"/>
      <c r="EM512" s="219"/>
      <c r="EN512" s="219"/>
      <c r="EO512" s="219"/>
      <c r="EP512" s="219"/>
      <c r="EQ512" s="219"/>
      <c r="ER512" s="219"/>
      <c r="ES512" s="219"/>
      <c r="ET512" s="219"/>
      <c r="EU512" s="219"/>
      <c r="EV512" s="219"/>
      <c r="EW512" s="219"/>
      <c r="EX512" s="219"/>
      <c r="EY512" s="219"/>
      <c r="EZ512" s="219"/>
      <c r="FA512" s="219"/>
      <c r="FB512" s="219"/>
      <c r="FC512" s="219"/>
      <c r="FD512" s="219"/>
      <c r="FE512" s="219"/>
      <c r="FF512" s="219"/>
      <c r="FG512" s="219"/>
      <c r="FH512" s="219"/>
      <c r="FI512" s="219"/>
      <c r="FJ512" s="219"/>
      <c r="FK512" s="219"/>
      <c r="FL512" s="219"/>
      <c r="FM512" s="219"/>
      <c r="FN512" s="219"/>
      <c r="FO512" s="219"/>
      <c r="FP512" s="219"/>
      <c r="FQ512" s="219"/>
      <c r="FR512" s="219"/>
      <c r="FS512" s="219"/>
      <c r="FT512" s="219"/>
      <c r="FU512" s="219"/>
      <c r="FV512" s="219"/>
      <c r="FW512" s="219"/>
      <c r="FX512" s="219"/>
      <c r="FY512" s="219"/>
      <c r="FZ512" s="219"/>
      <c r="GA512" s="219"/>
      <c r="GB512" s="219"/>
      <c r="GC512" s="219"/>
      <c r="GD512" s="219"/>
      <c r="GE512" s="219"/>
      <c r="GF512" s="219"/>
      <c r="GG512" s="219"/>
      <c r="GH512" s="219"/>
      <c r="GI512" s="219"/>
      <c r="GJ512" s="219"/>
      <c r="GK512" s="219"/>
      <c r="GL512" s="219"/>
      <c r="GM512" s="219"/>
      <c r="GN512" s="219"/>
      <c r="GO512" s="219"/>
      <c r="GP512" s="219"/>
      <c r="GQ512" s="219"/>
      <c r="GR512" s="219"/>
      <c r="GS512" s="219"/>
      <c r="GT512" s="219"/>
      <c r="GU512" s="219"/>
      <c r="GV512" s="219"/>
      <c r="GW512" s="219"/>
      <c r="GX512" s="219"/>
      <c r="GY512" s="219"/>
      <c r="GZ512" s="219"/>
      <c r="HA512" s="219"/>
      <c r="HB512" s="219"/>
      <c r="HC512" s="219"/>
      <c r="HD512" s="219"/>
      <c r="HE512" s="219"/>
      <c r="HF512" s="219"/>
      <c r="HG512" s="219"/>
      <c r="HH512" s="219"/>
      <c r="HI512" s="219"/>
      <c r="HJ512" s="219"/>
      <c r="HK512" s="219"/>
      <c r="HL512" s="219"/>
    </row>
    <row r="513" spans="1:220" s="251" customFormat="1">
      <c r="A513" s="219"/>
      <c r="B513" s="219"/>
      <c r="C513" s="219"/>
      <c r="D513" s="219"/>
      <c r="E513" s="219"/>
      <c r="F513" s="219"/>
      <c r="G513" s="261"/>
      <c r="H513" s="262"/>
      <c r="I513" s="262"/>
      <c r="J513" s="216"/>
      <c r="K513" s="219"/>
      <c r="L513" s="219"/>
      <c r="M513" s="219"/>
      <c r="N513" s="219"/>
      <c r="O513" s="219"/>
      <c r="P513" s="219"/>
      <c r="Q513" s="219"/>
      <c r="R513" s="219"/>
      <c r="S513" s="219"/>
      <c r="T513" s="219"/>
      <c r="U513" s="219"/>
      <c r="V513" s="219"/>
      <c r="W513" s="219"/>
      <c r="X513" s="219"/>
      <c r="Y513" s="219"/>
      <c r="Z513" s="219"/>
      <c r="AA513" s="219"/>
      <c r="AB513" s="219"/>
      <c r="AC513" s="219"/>
      <c r="AD513" s="219"/>
      <c r="AE513" s="219"/>
      <c r="AF513" s="219"/>
      <c r="AG513" s="219"/>
      <c r="AH513" s="219"/>
      <c r="AI513" s="219"/>
      <c r="AJ513" s="219"/>
      <c r="AK513" s="219"/>
      <c r="AL513" s="219"/>
      <c r="AM513" s="219"/>
      <c r="AN513" s="219"/>
      <c r="AO513" s="219"/>
      <c r="AP513" s="219"/>
      <c r="AQ513" s="219"/>
      <c r="AR513" s="219"/>
      <c r="AS513" s="219"/>
      <c r="AT513" s="219"/>
      <c r="AU513" s="219"/>
      <c r="AV513" s="219"/>
      <c r="AW513" s="219"/>
      <c r="AX513" s="219"/>
      <c r="AY513" s="219"/>
      <c r="AZ513" s="219"/>
      <c r="BA513" s="219"/>
      <c r="BB513" s="219"/>
      <c r="BC513" s="219"/>
      <c r="BD513" s="219"/>
      <c r="BE513" s="219"/>
      <c r="BF513" s="219"/>
      <c r="BG513" s="219"/>
      <c r="BH513" s="219"/>
      <c r="BI513" s="219"/>
      <c r="BJ513" s="219"/>
      <c r="BK513" s="219"/>
      <c r="BL513" s="219"/>
      <c r="BM513" s="219"/>
      <c r="BN513" s="219"/>
      <c r="BO513" s="219"/>
      <c r="BP513" s="219"/>
      <c r="BQ513" s="219"/>
      <c r="BR513" s="219"/>
      <c r="BS513" s="219"/>
      <c r="BT513" s="219"/>
      <c r="BU513" s="219"/>
      <c r="BV513" s="219"/>
      <c r="BW513" s="219"/>
      <c r="BX513" s="219"/>
      <c r="BY513" s="219"/>
      <c r="BZ513" s="219"/>
      <c r="CA513" s="219"/>
      <c r="CB513" s="219"/>
      <c r="CC513" s="219"/>
      <c r="CD513" s="219"/>
      <c r="CE513" s="219"/>
      <c r="CF513" s="219"/>
      <c r="CG513" s="219"/>
      <c r="CH513" s="219"/>
      <c r="CI513" s="219"/>
      <c r="CJ513" s="219"/>
      <c r="CK513" s="219"/>
      <c r="CL513" s="219"/>
      <c r="CM513" s="219"/>
      <c r="CN513" s="219"/>
      <c r="CO513" s="219"/>
      <c r="CP513" s="219"/>
      <c r="CQ513" s="219"/>
      <c r="CR513" s="219"/>
      <c r="CS513" s="219"/>
      <c r="CT513" s="219"/>
      <c r="CU513" s="219"/>
      <c r="CV513" s="219"/>
      <c r="CW513" s="219"/>
      <c r="CX513" s="219"/>
      <c r="CY513" s="219"/>
      <c r="CZ513" s="219"/>
      <c r="DA513" s="219"/>
      <c r="DB513" s="219"/>
      <c r="DC513" s="219"/>
      <c r="DD513" s="219"/>
      <c r="DE513" s="219"/>
      <c r="DF513" s="219"/>
      <c r="DG513" s="219"/>
      <c r="DH513" s="219"/>
      <c r="DI513" s="219"/>
      <c r="DJ513" s="219"/>
      <c r="DK513" s="219"/>
      <c r="DL513" s="219"/>
      <c r="DM513" s="219"/>
      <c r="DN513" s="219"/>
      <c r="DO513" s="219"/>
      <c r="DP513" s="219"/>
      <c r="DQ513" s="219"/>
      <c r="DR513" s="219"/>
      <c r="DS513" s="219"/>
      <c r="DT513" s="219"/>
      <c r="DU513" s="219"/>
      <c r="DV513" s="219"/>
      <c r="DW513" s="219"/>
      <c r="DX513" s="219"/>
      <c r="DY513" s="219"/>
      <c r="DZ513" s="219"/>
      <c r="EA513" s="219"/>
      <c r="EB513" s="219"/>
      <c r="EC513" s="219"/>
      <c r="ED513" s="219"/>
      <c r="EE513" s="219"/>
      <c r="EF513" s="219"/>
      <c r="EG513" s="219"/>
      <c r="EH513" s="219"/>
      <c r="EI513" s="219"/>
      <c r="EJ513" s="219"/>
      <c r="EK513" s="219"/>
      <c r="EL513" s="219"/>
      <c r="EM513" s="219"/>
      <c r="EN513" s="219"/>
      <c r="EO513" s="219"/>
      <c r="EP513" s="219"/>
      <c r="EQ513" s="219"/>
      <c r="ER513" s="219"/>
      <c r="ES513" s="219"/>
      <c r="ET513" s="219"/>
      <c r="EU513" s="219"/>
      <c r="EV513" s="219"/>
      <c r="EW513" s="219"/>
      <c r="EX513" s="219"/>
      <c r="EY513" s="219"/>
      <c r="EZ513" s="219"/>
      <c r="FA513" s="219"/>
      <c r="FB513" s="219"/>
      <c r="FC513" s="219"/>
      <c r="FD513" s="219"/>
      <c r="FE513" s="219"/>
      <c r="FF513" s="219"/>
      <c r="FG513" s="219"/>
      <c r="FH513" s="219"/>
      <c r="FI513" s="219"/>
      <c r="FJ513" s="219"/>
      <c r="FK513" s="219"/>
      <c r="FL513" s="219"/>
      <c r="FM513" s="219"/>
      <c r="FN513" s="219"/>
      <c r="FO513" s="219"/>
      <c r="FP513" s="219"/>
      <c r="FQ513" s="219"/>
      <c r="FR513" s="219"/>
      <c r="FS513" s="219"/>
      <c r="FT513" s="219"/>
      <c r="FU513" s="219"/>
      <c r="FV513" s="219"/>
      <c r="FW513" s="219"/>
      <c r="FX513" s="219"/>
      <c r="FY513" s="219"/>
      <c r="FZ513" s="219"/>
      <c r="GA513" s="219"/>
      <c r="GB513" s="219"/>
      <c r="GC513" s="219"/>
      <c r="GD513" s="219"/>
      <c r="GE513" s="219"/>
      <c r="GF513" s="219"/>
      <c r="GG513" s="219"/>
      <c r="GH513" s="219"/>
      <c r="GI513" s="219"/>
      <c r="GJ513" s="219"/>
      <c r="GK513" s="219"/>
      <c r="GL513" s="219"/>
      <c r="GM513" s="219"/>
      <c r="GN513" s="219"/>
      <c r="GO513" s="219"/>
      <c r="GP513" s="219"/>
      <c r="GQ513" s="219"/>
      <c r="GR513" s="219"/>
      <c r="GS513" s="219"/>
      <c r="GT513" s="219"/>
      <c r="GU513" s="219"/>
      <c r="GV513" s="219"/>
      <c r="GW513" s="219"/>
      <c r="GX513" s="219"/>
      <c r="GY513" s="219"/>
      <c r="GZ513" s="219"/>
      <c r="HA513" s="219"/>
      <c r="HB513" s="219"/>
      <c r="HC513" s="219"/>
      <c r="HD513" s="219"/>
      <c r="HE513" s="219"/>
      <c r="HF513" s="219"/>
      <c r="HG513" s="219"/>
      <c r="HH513" s="219"/>
      <c r="HI513" s="219"/>
      <c r="HJ513" s="219"/>
      <c r="HK513" s="219"/>
      <c r="HL513" s="219"/>
    </row>
    <row r="514" spans="1:220" s="251" customFormat="1">
      <c r="A514" s="219"/>
      <c r="B514" s="219"/>
      <c r="C514" s="219"/>
      <c r="D514" s="219"/>
      <c r="E514" s="219"/>
      <c r="F514" s="219"/>
      <c r="G514" s="261"/>
      <c r="H514" s="262"/>
      <c r="I514" s="262"/>
      <c r="J514" s="216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9"/>
      <c r="Z514" s="219"/>
      <c r="AA514" s="219"/>
      <c r="AB514" s="219"/>
      <c r="AC514" s="219"/>
      <c r="AD514" s="219"/>
      <c r="AE514" s="219"/>
      <c r="AF514" s="219"/>
      <c r="AG514" s="219"/>
      <c r="AH514" s="219"/>
      <c r="AI514" s="219"/>
      <c r="AJ514" s="219"/>
      <c r="AK514" s="219"/>
      <c r="AL514" s="219"/>
      <c r="AM514" s="219"/>
      <c r="AN514" s="219"/>
      <c r="AO514" s="219"/>
      <c r="AP514" s="219"/>
      <c r="AQ514" s="219"/>
      <c r="AR514" s="219"/>
      <c r="AS514" s="219"/>
      <c r="AT514" s="219"/>
      <c r="AU514" s="219"/>
      <c r="AV514" s="219"/>
      <c r="AW514" s="219"/>
      <c r="AX514" s="219"/>
      <c r="AY514" s="219"/>
      <c r="AZ514" s="219"/>
      <c r="BA514" s="219"/>
      <c r="BB514" s="219"/>
      <c r="BC514" s="219"/>
      <c r="BD514" s="219"/>
      <c r="BE514" s="219"/>
      <c r="BF514" s="219"/>
      <c r="BG514" s="219"/>
      <c r="BH514" s="219"/>
      <c r="BI514" s="219"/>
      <c r="BJ514" s="219"/>
      <c r="BK514" s="219"/>
      <c r="BL514" s="219"/>
      <c r="BM514" s="219"/>
      <c r="BN514" s="219"/>
      <c r="BO514" s="219"/>
      <c r="BP514" s="219"/>
      <c r="BQ514" s="219"/>
      <c r="BR514" s="219"/>
      <c r="BS514" s="219"/>
      <c r="BT514" s="219"/>
      <c r="BU514" s="219"/>
      <c r="BV514" s="219"/>
      <c r="BW514" s="219"/>
      <c r="BX514" s="219"/>
      <c r="BY514" s="219"/>
      <c r="BZ514" s="219"/>
      <c r="CA514" s="219"/>
      <c r="CB514" s="219"/>
      <c r="CC514" s="219"/>
      <c r="CD514" s="219"/>
      <c r="CE514" s="219"/>
      <c r="CF514" s="219"/>
      <c r="CG514" s="219"/>
      <c r="CH514" s="219"/>
      <c r="CI514" s="219"/>
      <c r="CJ514" s="219"/>
      <c r="CK514" s="219"/>
      <c r="CL514" s="219"/>
      <c r="CM514" s="219"/>
      <c r="CN514" s="219"/>
      <c r="CO514" s="219"/>
      <c r="CP514" s="219"/>
      <c r="CQ514" s="219"/>
      <c r="CR514" s="219"/>
      <c r="CS514" s="219"/>
      <c r="CT514" s="219"/>
      <c r="CU514" s="219"/>
      <c r="CV514" s="219"/>
      <c r="CW514" s="219"/>
      <c r="CX514" s="219"/>
      <c r="CY514" s="219"/>
      <c r="CZ514" s="219"/>
      <c r="DA514" s="219"/>
      <c r="DB514" s="219"/>
      <c r="DC514" s="219"/>
      <c r="DD514" s="219"/>
      <c r="DE514" s="219"/>
      <c r="DF514" s="219"/>
      <c r="DG514" s="219"/>
      <c r="DH514" s="219"/>
      <c r="DI514" s="219"/>
      <c r="DJ514" s="219"/>
      <c r="DK514" s="219"/>
      <c r="DL514" s="219"/>
      <c r="DM514" s="219"/>
      <c r="DN514" s="219"/>
      <c r="DO514" s="219"/>
      <c r="DP514" s="219"/>
      <c r="DQ514" s="219"/>
      <c r="DR514" s="219"/>
      <c r="DS514" s="219"/>
      <c r="DT514" s="219"/>
      <c r="DU514" s="219"/>
      <c r="DV514" s="219"/>
      <c r="DW514" s="219"/>
      <c r="DX514" s="219"/>
      <c r="DY514" s="219"/>
      <c r="DZ514" s="219"/>
      <c r="EA514" s="219"/>
      <c r="EB514" s="219"/>
      <c r="EC514" s="219"/>
      <c r="ED514" s="219"/>
      <c r="EE514" s="219"/>
      <c r="EF514" s="219"/>
      <c r="EG514" s="219"/>
      <c r="EH514" s="219"/>
      <c r="EI514" s="219"/>
      <c r="EJ514" s="219"/>
      <c r="EK514" s="219"/>
      <c r="EL514" s="219"/>
      <c r="EM514" s="219"/>
      <c r="EN514" s="219"/>
      <c r="EO514" s="219"/>
      <c r="EP514" s="219"/>
      <c r="EQ514" s="219"/>
      <c r="ER514" s="219"/>
      <c r="ES514" s="219"/>
      <c r="ET514" s="219"/>
      <c r="EU514" s="219"/>
      <c r="EV514" s="219"/>
      <c r="EW514" s="219"/>
      <c r="EX514" s="219"/>
      <c r="EY514" s="219"/>
      <c r="EZ514" s="219"/>
      <c r="FA514" s="219"/>
      <c r="FB514" s="219"/>
      <c r="FC514" s="219"/>
      <c r="FD514" s="219"/>
      <c r="FE514" s="219"/>
      <c r="FF514" s="219"/>
      <c r="FG514" s="219"/>
      <c r="FH514" s="219"/>
      <c r="FI514" s="219"/>
      <c r="FJ514" s="219"/>
      <c r="FK514" s="219"/>
      <c r="FL514" s="219"/>
      <c r="FM514" s="219"/>
      <c r="FN514" s="219"/>
      <c r="FO514" s="219"/>
      <c r="FP514" s="219"/>
      <c r="FQ514" s="219"/>
      <c r="FR514" s="219"/>
      <c r="FS514" s="219"/>
      <c r="FT514" s="219"/>
      <c r="FU514" s="219"/>
      <c r="FV514" s="219"/>
      <c r="FW514" s="219"/>
      <c r="FX514" s="219"/>
      <c r="FY514" s="219"/>
      <c r="FZ514" s="219"/>
      <c r="GA514" s="219"/>
      <c r="GB514" s="219"/>
      <c r="GC514" s="219"/>
      <c r="GD514" s="219"/>
      <c r="GE514" s="219"/>
      <c r="GF514" s="219"/>
      <c r="GG514" s="219"/>
      <c r="GH514" s="219"/>
      <c r="GI514" s="219"/>
      <c r="GJ514" s="219"/>
      <c r="GK514" s="219"/>
      <c r="GL514" s="219"/>
      <c r="GM514" s="219"/>
      <c r="GN514" s="219"/>
      <c r="GO514" s="219"/>
      <c r="GP514" s="219"/>
      <c r="GQ514" s="219"/>
      <c r="GR514" s="219"/>
      <c r="GS514" s="219"/>
      <c r="GT514" s="219"/>
      <c r="GU514" s="219"/>
      <c r="GV514" s="219"/>
      <c r="GW514" s="219"/>
      <c r="GX514" s="219"/>
      <c r="GY514" s="219"/>
      <c r="GZ514" s="219"/>
      <c r="HA514" s="219"/>
      <c r="HB514" s="219"/>
      <c r="HC514" s="219"/>
      <c r="HD514" s="219"/>
      <c r="HE514" s="219"/>
      <c r="HF514" s="219"/>
      <c r="HG514" s="219"/>
      <c r="HH514" s="219"/>
      <c r="HI514" s="219"/>
      <c r="HJ514" s="219"/>
      <c r="HK514" s="219"/>
      <c r="HL514" s="219"/>
    </row>
    <row r="515" spans="1:220" s="251" customFormat="1">
      <c r="A515" s="219"/>
      <c r="B515" s="219"/>
      <c r="C515" s="219"/>
      <c r="D515" s="219"/>
      <c r="E515" s="219"/>
      <c r="F515" s="219"/>
      <c r="G515" s="261"/>
      <c r="H515" s="262"/>
      <c r="I515" s="262"/>
      <c r="J515" s="216"/>
      <c r="K515" s="219"/>
      <c r="L515" s="219"/>
      <c r="M515" s="219"/>
      <c r="N515" s="219"/>
      <c r="O515" s="219"/>
      <c r="P515" s="219"/>
      <c r="Q515" s="219"/>
      <c r="R515" s="219"/>
      <c r="S515" s="219"/>
      <c r="T515" s="219"/>
      <c r="U515" s="219"/>
      <c r="V515" s="219"/>
      <c r="W515" s="219"/>
      <c r="X515" s="219"/>
      <c r="Y515" s="219"/>
      <c r="Z515" s="219"/>
      <c r="AA515" s="219"/>
      <c r="AB515" s="219"/>
      <c r="AC515" s="219"/>
      <c r="AD515" s="219"/>
      <c r="AE515" s="219"/>
      <c r="AF515" s="219"/>
      <c r="AG515" s="219"/>
      <c r="AH515" s="219"/>
      <c r="AI515" s="219"/>
      <c r="AJ515" s="219"/>
      <c r="AK515" s="219"/>
      <c r="AL515" s="219"/>
      <c r="AM515" s="219"/>
      <c r="AN515" s="219"/>
      <c r="AO515" s="219"/>
      <c r="AP515" s="219"/>
      <c r="AQ515" s="219"/>
      <c r="AR515" s="219"/>
      <c r="AS515" s="219"/>
      <c r="AT515" s="219"/>
      <c r="AU515" s="219"/>
      <c r="AV515" s="219"/>
      <c r="AW515" s="219"/>
      <c r="AX515" s="219"/>
      <c r="AY515" s="219"/>
      <c r="AZ515" s="219"/>
      <c r="BA515" s="219"/>
      <c r="BB515" s="219"/>
      <c r="BC515" s="219"/>
      <c r="BD515" s="219"/>
      <c r="BE515" s="219"/>
      <c r="BF515" s="219"/>
      <c r="BG515" s="219"/>
      <c r="BH515" s="219"/>
      <c r="BI515" s="219"/>
      <c r="BJ515" s="219"/>
      <c r="BK515" s="219"/>
      <c r="BL515" s="219"/>
      <c r="BM515" s="219"/>
      <c r="BN515" s="219"/>
      <c r="BO515" s="219"/>
      <c r="BP515" s="219"/>
      <c r="BQ515" s="219"/>
      <c r="BR515" s="219"/>
      <c r="BS515" s="219"/>
      <c r="BT515" s="219"/>
      <c r="BU515" s="219"/>
      <c r="BV515" s="219"/>
      <c r="BW515" s="219"/>
      <c r="BX515" s="219"/>
      <c r="BY515" s="219"/>
      <c r="BZ515" s="219"/>
      <c r="CA515" s="219"/>
      <c r="CB515" s="219"/>
      <c r="CC515" s="219"/>
      <c r="CD515" s="219"/>
      <c r="CE515" s="219"/>
      <c r="CF515" s="219"/>
      <c r="CG515" s="219"/>
      <c r="CH515" s="219"/>
      <c r="CI515" s="219"/>
      <c r="CJ515" s="219"/>
      <c r="CK515" s="219"/>
      <c r="CL515" s="219"/>
      <c r="CM515" s="219"/>
      <c r="CN515" s="219"/>
      <c r="CO515" s="219"/>
      <c r="CP515" s="219"/>
      <c r="CQ515" s="219"/>
      <c r="CR515" s="219"/>
      <c r="CS515" s="219"/>
      <c r="CT515" s="219"/>
      <c r="CU515" s="219"/>
      <c r="CV515" s="219"/>
      <c r="CW515" s="219"/>
      <c r="CX515" s="219"/>
      <c r="CY515" s="219"/>
      <c r="CZ515" s="219"/>
      <c r="DA515" s="219"/>
      <c r="DB515" s="219"/>
      <c r="DC515" s="219"/>
      <c r="DD515" s="219"/>
      <c r="DE515" s="219"/>
      <c r="DF515" s="219"/>
      <c r="DG515" s="219"/>
      <c r="DH515" s="219"/>
      <c r="DI515" s="219"/>
      <c r="DJ515" s="219"/>
      <c r="DK515" s="219"/>
      <c r="DL515" s="219"/>
      <c r="DM515" s="219"/>
      <c r="DN515" s="219"/>
      <c r="DO515" s="219"/>
      <c r="DP515" s="219"/>
      <c r="DQ515" s="219"/>
      <c r="DR515" s="219"/>
      <c r="DS515" s="219"/>
      <c r="DT515" s="219"/>
      <c r="DU515" s="219"/>
      <c r="DV515" s="219"/>
      <c r="DW515" s="219"/>
      <c r="DX515" s="219"/>
      <c r="DY515" s="219"/>
      <c r="DZ515" s="219"/>
      <c r="EA515" s="219"/>
      <c r="EB515" s="219"/>
      <c r="EC515" s="219"/>
      <c r="ED515" s="219"/>
      <c r="EE515" s="219"/>
      <c r="EF515" s="219"/>
      <c r="EG515" s="219"/>
      <c r="EH515" s="219"/>
      <c r="EI515" s="219"/>
      <c r="EJ515" s="219"/>
      <c r="EK515" s="219"/>
      <c r="EL515" s="219"/>
      <c r="EM515" s="219"/>
      <c r="EN515" s="219"/>
      <c r="EO515" s="219"/>
      <c r="EP515" s="219"/>
      <c r="EQ515" s="219"/>
      <c r="ER515" s="219"/>
      <c r="ES515" s="219"/>
      <c r="ET515" s="219"/>
      <c r="EU515" s="219"/>
      <c r="EV515" s="219"/>
      <c r="EW515" s="219"/>
      <c r="EX515" s="219"/>
      <c r="EY515" s="219"/>
      <c r="EZ515" s="219"/>
      <c r="FA515" s="219"/>
      <c r="FB515" s="219"/>
      <c r="FC515" s="219"/>
      <c r="FD515" s="219"/>
      <c r="FE515" s="219"/>
      <c r="FF515" s="219"/>
      <c r="FG515" s="219"/>
      <c r="FH515" s="219"/>
      <c r="FI515" s="219"/>
      <c r="FJ515" s="219"/>
      <c r="FK515" s="219"/>
      <c r="FL515" s="219"/>
      <c r="FM515" s="219"/>
      <c r="FN515" s="219"/>
      <c r="FO515" s="219"/>
      <c r="FP515" s="219"/>
      <c r="FQ515" s="219"/>
      <c r="FR515" s="219"/>
      <c r="FS515" s="219"/>
      <c r="FT515" s="219"/>
      <c r="FU515" s="219"/>
      <c r="FV515" s="219"/>
      <c r="FW515" s="219"/>
      <c r="FX515" s="219"/>
      <c r="FY515" s="219"/>
      <c r="FZ515" s="219"/>
      <c r="GA515" s="219"/>
      <c r="GB515" s="219"/>
      <c r="GC515" s="219"/>
      <c r="GD515" s="219"/>
      <c r="GE515" s="219"/>
      <c r="GF515" s="219"/>
      <c r="GG515" s="219"/>
      <c r="GH515" s="219"/>
      <c r="GI515" s="219"/>
      <c r="GJ515" s="219"/>
      <c r="GK515" s="219"/>
      <c r="GL515" s="219"/>
      <c r="GM515" s="219"/>
      <c r="GN515" s="219"/>
      <c r="GO515" s="219"/>
      <c r="GP515" s="219"/>
      <c r="GQ515" s="219"/>
      <c r="GR515" s="219"/>
      <c r="GS515" s="219"/>
      <c r="GT515" s="219"/>
      <c r="GU515" s="219"/>
      <c r="GV515" s="219"/>
      <c r="GW515" s="219"/>
      <c r="GX515" s="219"/>
      <c r="GY515" s="219"/>
      <c r="GZ515" s="219"/>
      <c r="HA515" s="219"/>
      <c r="HB515" s="219"/>
      <c r="HC515" s="219"/>
      <c r="HD515" s="219"/>
      <c r="HE515" s="219"/>
      <c r="HF515" s="219"/>
      <c r="HG515" s="219"/>
      <c r="HH515" s="219"/>
      <c r="HI515" s="219"/>
      <c r="HJ515" s="219"/>
      <c r="HK515" s="219"/>
      <c r="HL515" s="219"/>
    </row>
    <row r="516" spans="1:220" s="251" customFormat="1">
      <c r="A516" s="219"/>
      <c r="B516" s="219"/>
      <c r="C516" s="219"/>
      <c r="D516" s="219"/>
      <c r="E516" s="219"/>
      <c r="F516" s="219"/>
      <c r="G516" s="261"/>
      <c r="H516" s="262"/>
      <c r="I516" s="262"/>
      <c r="J516" s="216"/>
      <c r="K516" s="219"/>
      <c r="L516" s="219"/>
      <c r="M516" s="219"/>
      <c r="N516" s="219"/>
      <c r="O516" s="219"/>
      <c r="P516" s="219"/>
      <c r="Q516" s="219"/>
      <c r="R516" s="219"/>
      <c r="S516" s="219"/>
      <c r="T516" s="219"/>
      <c r="U516" s="219"/>
      <c r="V516" s="219"/>
      <c r="W516" s="219"/>
      <c r="X516" s="219"/>
      <c r="Y516" s="219"/>
      <c r="Z516" s="219"/>
      <c r="AA516" s="219"/>
      <c r="AB516" s="219"/>
      <c r="AC516" s="219"/>
      <c r="AD516" s="219"/>
      <c r="AE516" s="219"/>
      <c r="AF516" s="219"/>
      <c r="AG516" s="219"/>
      <c r="AH516" s="219"/>
      <c r="AI516" s="219"/>
      <c r="AJ516" s="219"/>
      <c r="AK516" s="219"/>
      <c r="AL516" s="219"/>
      <c r="AM516" s="219"/>
      <c r="AN516" s="219"/>
      <c r="AO516" s="219"/>
      <c r="AP516" s="219"/>
      <c r="AQ516" s="219"/>
      <c r="AR516" s="219"/>
      <c r="AS516" s="219"/>
      <c r="AT516" s="219"/>
      <c r="AU516" s="219"/>
      <c r="AV516" s="219"/>
      <c r="AW516" s="219"/>
      <c r="AX516" s="219"/>
      <c r="AY516" s="219"/>
      <c r="AZ516" s="219"/>
      <c r="BA516" s="219"/>
      <c r="BB516" s="219"/>
      <c r="BC516" s="219"/>
      <c r="BD516" s="219"/>
      <c r="BE516" s="219"/>
      <c r="BF516" s="219"/>
      <c r="BG516" s="219"/>
      <c r="BH516" s="219"/>
      <c r="BI516" s="219"/>
      <c r="BJ516" s="219"/>
      <c r="BK516" s="219"/>
      <c r="BL516" s="219"/>
      <c r="BM516" s="219"/>
      <c r="BN516" s="219"/>
      <c r="BO516" s="219"/>
      <c r="BP516" s="219"/>
      <c r="BQ516" s="219"/>
      <c r="BR516" s="219"/>
      <c r="BS516" s="219"/>
      <c r="BT516" s="219"/>
      <c r="BU516" s="219"/>
      <c r="BV516" s="219"/>
      <c r="BW516" s="219"/>
      <c r="BX516" s="219"/>
      <c r="BY516" s="219"/>
      <c r="BZ516" s="219"/>
      <c r="CA516" s="219"/>
      <c r="CB516" s="219"/>
      <c r="CC516" s="219"/>
      <c r="CD516" s="219"/>
      <c r="CE516" s="219"/>
      <c r="CF516" s="219"/>
      <c r="CG516" s="219"/>
      <c r="CH516" s="219"/>
      <c r="CI516" s="219"/>
      <c r="CJ516" s="219"/>
      <c r="CK516" s="219"/>
      <c r="CL516" s="219"/>
      <c r="CM516" s="219"/>
      <c r="CN516" s="219"/>
      <c r="CO516" s="219"/>
      <c r="CP516" s="219"/>
      <c r="CQ516" s="219"/>
      <c r="CR516" s="219"/>
      <c r="CS516" s="219"/>
      <c r="CT516" s="219"/>
      <c r="CU516" s="219"/>
      <c r="CV516" s="219"/>
      <c r="CW516" s="219"/>
      <c r="CX516" s="219"/>
      <c r="CY516" s="219"/>
      <c r="CZ516" s="219"/>
      <c r="DA516" s="219"/>
      <c r="DB516" s="219"/>
      <c r="DC516" s="219"/>
      <c r="DD516" s="219"/>
      <c r="DE516" s="219"/>
      <c r="DF516" s="219"/>
      <c r="DG516" s="219"/>
      <c r="DH516" s="219"/>
      <c r="DI516" s="219"/>
      <c r="DJ516" s="219"/>
      <c r="DK516" s="219"/>
      <c r="DL516" s="219"/>
      <c r="DM516" s="219"/>
      <c r="DN516" s="219"/>
      <c r="DO516" s="219"/>
      <c r="DP516" s="219"/>
      <c r="DQ516" s="219"/>
      <c r="DR516" s="219"/>
      <c r="DS516" s="219"/>
      <c r="DT516" s="219"/>
      <c r="DU516" s="219"/>
      <c r="DV516" s="219"/>
      <c r="DW516" s="219"/>
      <c r="DX516" s="219"/>
      <c r="DY516" s="219"/>
      <c r="DZ516" s="219"/>
      <c r="EA516" s="219"/>
      <c r="EB516" s="219"/>
      <c r="EC516" s="219"/>
      <c r="ED516" s="219"/>
      <c r="EE516" s="219"/>
      <c r="EF516" s="219"/>
      <c r="EG516" s="219"/>
      <c r="EH516" s="219"/>
      <c r="EI516" s="219"/>
      <c r="EJ516" s="219"/>
      <c r="EK516" s="219"/>
      <c r="EL516" s="219"/>
      <c r="EM516" s="219"/>
      <c r="EN516" s="219"/>
      <c r="EO516" s="219"/>
      <c r="EP516" s="219"/>
      <c r="EQ516" s="219"/>
      <c r="ER516" s="219"/>
      <c r="ES516" s="219"/>
      <c r="ET516" s="219"/>
      <c r="EU516" s="219"/>
      <c r="EV516" s="219"/>
      <c r="EW516" s="219"/>
      <c r="EX516" s="219"/>
      <c r="EY516" s="219"/>
      <c r="EZ516" s="219"/>
      <c r="FA516" s="219"/>
      <c r="FB516" s="219"/>
      <c r="FC516" s="219"/>
      <c r="FD516" s="219"/>
      <c r="FE516" s="219"/>
      <c r="FF516" s="219"/>
      <c r="FG516" s="219"/>
      <c r="FH516" s="219"/>
      <c r="FI516" s="219"/>
      <c r="FJ516" s="219"/>
      <c r="FK516" s="219"/>
      <c r="FL516" s="219"/>
      <c r="FM516" s="219"/>
      <c r="FN516" s="219"/>
      <c r="FO516" s="219"/>
      <c r="FP516" s="219"/>
      <c r="FQ516" s="219"/>
      <c r="FR516" s="219"/>
      <c r="FS516" s="219"/>
      <c r="FT516" s="219"/>
      <c r="FU516" s="219"/>
      <c r="FV516" s="219"/>
      <c r="FW516" s="219"/>
      <c r="FX516" s="219"/>
      <c r="FY516" s="219"/>
      <c r="FZ516" s="219"/>
      <c r="GA516" s="219"/>
      <c r="GB516" s="219"/>
      <c r="GC516" s="219"/>
      <c r="GD516" s="219"/>
      <c r="GE516" s="219"/>
      <c r="GF516" s="219"/>
      <c r="GG516" s="219"/>
      <c r="GH516" s="219"/>
      <c r="GI516" s="219"/>
      <c r="GJ516" s="219"/>
      <c r="GK516" s="219"/>
      <c r="GL516" s="219"/>
      <c r="GM516" s="219"/>
      <c r="GN516" s="219"/>
      <c r="GO516" s="219"/>
      <c r="GP516" s="219"/>
      <c r="GQ516" s="219"/>
      <c r="GR516" s="219"/>
      <c r="GS516" s="219"/>
      <c r="GT516" s="219"/>
      <c r="GU516" s="219"/>
      <c r="GV516" s="219"/>
      <c r="GW516" s="219"/>
      <c r="GX516" s="219"/>
      <c r="GY516" s="219"/>
      <c r="GZ516" s="219"/>
      <c r="HA516" s="219"/>
      <c r="HB516" s="219"/>
      <c r="HC516" s="219"/>
      <c r="HD516" s="219"/>
      <c r="HE516" s="219"/>
      <c r="HF516" s="219"/>
      <c r="HG516" s="219"/>
      <c r="HH516" s="219"/>
      <c r="HI516" s="219"/>
      <c r="HJ516" s="219"/>
      <c r="HK516" s="219"/>
      <c r="HL516" s="219"/>
    </row>
    <row r="517" spans="1:220" s="251" customFormat="1">
      <c r="A517" s="219"/>
      <c r="B517" s="219"/>
      <c r="C517" s="219"/>
      <c r="D517" s="219"/>
      <c r="E517" s="219"/>
      <c r="F517" s="219"/>
      <c r="G517" s="261"/>
      <c r="H517" s="262"/>
      <c r="I517" s="262"/>
      <c r="J517" s="216"/>
      <c r="K517" s="219"/>
      <c r="L517" s="219"/>
      <c r="M517" s="219"/>
      <c r="N517" s="219"/>
      <c r="O517" s="219"/>
      <c r="P517" s="219"/>
      <c r="Q517" s="219"/>
      <c r="R517" s="219"/>
      <c r="S517" s="219"/>
      <c r="T517" s="219"/>
      <c r="U517" s="219"/>
      <c r="V517" s="219"/>
      <c r="W517" s="219"/>
      <c r="X517" s="219"/>
      <c r="Y517" s="219"/>
      <c r="Z517" s="219"/>
      <c r="AA517" s="219"/>
      <c r="AB517" s="219"/>
      <c r="AC517" s="219"/>
      <c r="AD517" s="219"/>
      <c r="AE517" s="219"/>
      <c r="AF517" s="219"/>
      <c r="AG517" s="219"/>
      <c r="AH517" s="219"/>
      <c r="AI517" s="219"/>
      <c r="AJ517" s="219"/>
      <c r="AK517" s="219"/>
      <c r="AL517" s="219"/>
      <c r="AM517" s="219"/>
      <c r="AN517" s="219"/>
      <c r="AO517" s="219"/>
      <c r="AP517" s="219"/>
      <c r="AQ517" s="219"/>
      <c r="AR517" s="219"/>
      <c r="AS517" s="219"/>
      <c r="AT517" s="219"/>
      <c r="AU517" s="219"/>
      <c r="AV517" s="219"/>
      <c r="AW517" s="219"/>
      <c r="AX517" s="219"/>
      <c r="AY517" s="219"/>
      <c r="AZ517" s="219"/>
      <c r="BA517" s="219"/>
      <c r="BB517" s="219"/>
      <c r="BC517" s="219"/>
      <c r="BD517" s="219"/>
      <c r="BE517" s="219"/>
      <c r="BF517" s="219"/>
      <c r="BG517" s="219"/>
      <c r="BH517" s="219"/>
      <c r="BI517" s="219"/>
      <c r="BJ517" s="219"/>
      <c r="BK517" s="219"/>
      <c r="BL517" s="219"/>
      <c r="BM517" s="219"/>
      <c r="BN517" s="219"/>
      <c r="BO517" s="219"/>
      <c r="BP517" s="219"/>
      <c r="BQ517" s="219"/>
      <c r="BR517" s="219"/>
      <c r="BS517" s="219"/>
      <c r="BT517" s="219"/>
      <c r="BU517" s="219"/>
      <c r="BV517" s="219"/>
      <c r="BW517" s="219"/>
      <c r="BX517" s="219"/>
      <c r="BY517" s="219"/>
      <c r="BZ517" s="219"/>
      <c r="CA517" s="219"/>
      <c r="CB517" s="219"/>
      <c r="CC517" s="219"/>
      <c r="CD517" s="219"/>
      <c r="CE517" s="219"/>
      <c r="CF517" s="219"/>
      <c r="CG517" s="219"/>
      <c r="CH517" s="219"/>
      <c r="CI517" s="219"/>
      <c r="CJ517" s="219"/>
      <c r="CK517" s="219"/>
      <c r="CL517" s="219"/>
      <c r="CM517" s="219"/>
      <c r="CN517" s="219"/>
      <c r="CO517" s="219"/>
      <c r="CP517" s="219"/>
      <c r="CQ517" s="219"/>
      <c r="CR517" s="219"/>
      <c r="CS517" s="219"/>
      <c r="CT517" s="219"/>
      <c r="CU517" s="219"/>
      <c r="CV517" s="219"/>
      <c r="CW517" s="219"/>
      <c r="CX517" s="219"/>
      <c r="CY517" s="219"/>
      <c r="CZ517" s="219"/>
      <c r="DA517" s="219"/>
      <c r="DB517" s="219"/>
      <c r="DC517" s="219"/>
      <c r="DD517" s="219"/>
      <c r="DE517" s="219"/>
      <c r="DF517" s="219"/>
      <c r="DG517" s="219"/>
      <c r="DH517" s="219"/>
      <c r="DI517" s="219"/>
      <c r="DJ517" s="219"/>
      <c r="DK517" s="219"/>
      <c r="DL517" s="219"/>
      <c r="DM517" s="219"/>
      <c r="DN517" s="219"/>
      <c r="DO517" s="219"/>
      <c r="DP517" s="219"/>
      <c r="DQ517" s="219"/>
      <c r="DR517" s="219"/>
      <c r="DS517" s="219"/>
      <c r="DT517" s="219"/>
      <c r="DU517" s="219"/>
      <c r="DV517" s="219"/>
      <c r="DW517" s="219"/>
      <c r="DX517" s="219"/>
      <c r="DY517" s="219"/>
      <c r="DZ517" s="219"/>
      <c r="EA517" s="219"/>
      <c r="EB517" s="219"/>
      <c r="EC517" s="219"/>
      <c r="ED517" s="219"/>
      <c r="EE517" s="219"/>
      <c r="EF517" s="219"/>
      <c r="EG517" s="219"/>
      <c r="EH517" s="219"/>
      <c r="EI517" s="219"/>
      <c r="EJ517" s="219"/>
      <c r="EK517" s="219"/>
      <c r="EL517" s="219"/>
      <c r="EM517" s="219"/>
      <c r="EN517" s="219"/>
      <c r="EO517" s="219"/>
      <c r="EP517" s="219"/>
      <c r="EQ517" s="219"/>
      <c r="ER517" s="219"/>
      <c r="ES517" s="219"/>
      <c r="ET517" s="219"/>
      <c r="EU517" s="219"/>
      <c r="EV517" s="219"/>
      <c r="EW517" s="219"/>
      <c r="EX517" s="219"/>
      <c r="EY517" s="219"/>
      <c r="EZ517" s="219"/>
      <c r="FA517" s="219"/>
      <c r="FB517" s="219"/>
      <c r="FC517" s="219"/>
      <c r="FD517" s="219"/>
      <c r="FE517" s="219"/>
      <c r="FF517" s="219"/>
      <c r="FG517" s="219"/>
      <c r="FH517" s="219"/>
      <c r="FI517" s="219"/>
      <c r="FJ517" s="219"/>
      <c r="FK517" s="219"/>
      <c r="FL517" s="219"/>
      <c r="FM517" s="219"/>
      <c r="FN517" s="219"/>
      <c r="FO517" s="219"/>
      <c r="FP517" s="219"/>
      <c r="FQ517" s="219"/>
      <c r="FR517" s="219"/>
      <c r="FS517" s="219"/>
      <c r="FT517" s="219"/>
      <c r="FU517" s="219"/>
      <c r="FV517" s="219"/>
      <c r="FW517" s="219"/>
      <c r="FX517" s="219"/>
      <c r="FY517" s="219"/>
      <c r="FZ517" s="219"/>
      <c r="GA517" s="219"/>
      <c r="GB517" s="219"/>
      <c r="GC517" s="219"/>
      <c r="GD517" s="219"/>
      <c r="GE517" s="219"/>
      <c r="GF517" s="219"/>
      <c r="GG517" s="219"/>
      <c r="GH517" s="219"/>
      <c r="GI517" s="219"/>
      <c r="GJ517" s="219"/>
      <c r="GK517" s="219"/>
      <c r="GL517" s="219"/>
      <c r="GM517" s="219"/>
      <c r="GN517" s="219"/>
      <c r="GO517" s="219"/>
      <c r="GP517" s="219"/>
      <c r="GQ517" s="219"/>
      <c r="GR517" s="219"/>
      <c r="GS517" s="219"/>
      <c r="GT517" s="219"/>
      <c r="GU517" s="219"/>
      <c r="GV517" s="219"/>
      <c r="GW517" s="219"/>
      <c r="GX517" s="219"/>
      <c r="GY517" s="219"/>
      <c r="GZ517" s="219"/>
      <c r="HA517" s="219"/>
      <c r="HB517" s="219"/>
      <c r="HC517" s="219"/>
      <c r="HD517" s="219"/>
      <c r="HE517" s="219"/>
      <c r="HF517" s="219"/>
      <c r="HG517" s="219"/>
      <c r="HH517" s="219"/>
      <c r="HI517" s="219"/>
      <c r="HJ517" s="219"/>
      <c r="HK517" s="219"/>
      <c r="HL517" s="219"/>
    </row>
    <row r="518" spans="1:220" s="251" customFormat="1">
      <c r="A518" s="219"/>
      <c r="B518" s="219"/>
      <c r="C518" s="219"/>
      <c r="D518" s="219"/>
      <c r="E518" s="219"/>
      <c r="F518" s="219"/>
      <c r="G518" s="261"/>
      <c r="H518" s="262"/>
      <c r="I518" s="262"/>
      <c r="J518" s="216"/>
      <c r="K518" s="219"/>
      <c r="L518" s="219"/>
      <c r="M518" s="219"/>
      <c r="N518" s="219"/>
      <c r="O518" s="219"/>
      <c r="P518" s="219"/>
      <c r="Q518" s="219"/>
      <c r="R518" s="219"/>
      <c r="S518" s="219"/>
      <c r="T518" s="219"/>
      <c r="U518" s="219"/>
      <c r="V518" s="219"/>
      <c r="W518" s="219"/>
      <c r="X518" s="219"/>
      <c r="Y518" s="219"/>
      <c r="Z518" s="219"/>
      <c r="AA518" s="219"/>
      <c r="AB518" s="219"/>
      <c r="AC518" s="219"/>
      <c r="AD518" s="219"/>
      <c r="AE518" s="219"/>
      <c r="AF518" s="219"/>
      <c r="AG518" s="219"/>
      <c r="AH518" s="219"/>
      <c r="AI518" s="219"/>
      <c r="AJ518" s="219"/>
      <c r="AK518" s="219"/>
      <c r="AL518" s="219"/>
      <c r="AM518" s="219"/>
      <c r="AN518" s="219"/>
      <c r="AO518" s="219"/>
      <c r="AP518" s="219"/>
      <c r="AQ518" s="219"/>
      <c r="AR518" s="219"/>
      <c r="AS518" s="219"/>
      <c r="AT518" s="219"/>
      <c r="AU518" s="219"/>
      <c r="AV518" s="219"/>
      <c r="AW518" s="219"/>
      <c r="AX518" s="219"/>
      <c r="AY518" s="219"/>
      <c r="AZ518" s="219"/>
      <c r="BA518" s="219"/>
      <c r="BB518" s="219"/>
      <c r="BC518" s="219"/>
      <c r="BD518" s="219"/>
      <c r="BE518" s="219"/>
      <c r="BF518" s="219"/>
      <c r="BG518" s="219"/>
      <c r="BH518" s="219"/>
      <c r="BI518" s="219"/>
      <c r="BJ518" s="219"/>
      <c r="BK518" s="219"/>
      <c r="BL518" s="219"/>
      <c r="BM518" s="219"/>
      <c r="BN518" s="219"/>
      <c r="BO518" s="219"/>
      <c r="BP518" s="219"/>
      <c r="BQ518" s="219"/>
      <c r="BR518" s="219"/>
      <c r="BS518" s="219"/>
      <c r="BT518" s="219"/>
      <c r="BU518" s="219"/>
      <c r="BV518" s="219"/>
      <c r="BW518" s="219"/>
      <c r="BX518" s="219"/>
      <c r="BY518" s="219"/>
      <c r="BZ518" s="219"/>
      <c r="CA518" s="219"/>
      <c r="CB518" s="219"/>
      <c r="CC518" s="219"/>
      <c r="CD518" s="219"/>
      <c r="CE518" s="219"/>
      <c r="CF518" s="219"/>
      <c r="CG518" s="219"/>
      <c r="CH518" s="219"/>
      <c r="CI518" s="219"/>
      <c r="CJ518" s="219"/>
      <c r="CK518" s="219"/>
      <c r="CL518" s="219"/>
      <c r="CM518" s="219"/>
      <c r="CN518" s="219"/>
      <c r="CO518" s="219"/>
      <c r="CP518" s="219"/>
      <c r="CQ518" s="219"/>
      <c r="CR518" s="219"/>
      <c r="CS518" s="219"/>
      <c r="CT518" s="219"/>
      <c r="CU518" s="219"/>
      <c r="CV518" s="219"/>
      <c r="CW518" s="219"/>
      <c r="CX518" s="219"/>
      <c r="CY518" s="219"/>
      <c r="CZ518" s="219"/>
      <c r="DA518" s="219"/>
      <c r="DB518" s="219"/>
      <c r="DC518" s="219"/>
      <c r="DD518" s="219"/>
      <c r="DE518" s="219"/>
      <c r="DF518" s="219"/>
      <c r="DG518" s="219"/>
      <c r="DH518" s="219"/>
      <c r="DI518" s="219"/>
      <c r="DJ518" s="219"/>
      <c r="DK518" s="219"/>
      <c r="DL518" s="219"/>
      <c r="DM518" s="219"/>
      <c r="DN518" s="219"/>
      <c r="DO518" s="219"/>
      <c r="DP518" s="219"/>
      <c r="DQ518" s="219"/>
      <c r="DR518" s="219"/>
      <c r="DS518" s="219"/>
      <c r="DT518" s="219"/>
      <c r="DU518" s="219"/>
      <c r="DV518" s="219"/>
      <c r="DW518" s="219"/>
      <c r="DX518" s="219"/>
      <c r="DY518" s="219"/>
      <c r="DZ518" s="219"/>
      <c r="EA518" s="219"/>
      <c r="EB518" s="219"/>
      <c r="EC518" s="219"/>
      <c r="ED518" s="219"/>
      <c r="EE518" s="219"/>
      <c r="EF518" s="219"/>
      <c r="EG518" s="219"/>
      <c r="EH518" s="219"/>
      <c r="EI518" s="219"/>
      <c r="EJ518" s="219"/>
      <c r="EK518" s="219"/>
      <c r="EL518" s="219"/>
      <c r="EM518" s="219"/>
      <c r="EN518" s="219"/>
      <c r="EO518" s="219"/>
      <c r="EP518" s="219"/>
      <c r="EQ518" s="219"/>
      <c r="ER518" s="219"/>
      <c r="ES518" s="219"/>
      <c r="ET518" s="219"/>
      <c r="EU518" s="219"/>
      <c r="EV518" s="219"/>
      <c r="EW518" s="219"/>
      <c r="EX518" s="219"/>
      <c r="EY518" s="219"/>
      <c r="EZ518" s="219"/>
      <c r="FA518" s="219"/>
      <c r="FB518" s="219"/>
      <c r="FC518" s="219"/>
      <c r="FD518" s="219"/>
      <c r="FE518" s="219"/>
      <c r="FF518" s="219"/>
      <c r="FG518" s="219"/>
      <c r="FH518" s="219"/>
      <c r="FI518" s="219"/>
      <c r="FJ518" s="219"/>
      <c r="FK518" s="219"/>
      <c r="FL518" s="219"/>
      <c r="FM518" s="219"/>
      <c r="FN518" s="219"/>
      <c r="FO518" s="219"/>
      <c r="FP518" s="219"/>
      <c r="FQ518" s="219"/>
      <c r="FR518" s="219"/>
      <c r="FS518" s="219"/>
      <c r="FT518" s="219"/>
      <c r="FU518" s="219"/>
      <c r="FV518" s="219"/>
      <c r="FW518" s="219"/>
      <c r="FX518" s="219"/>
      <c r="FY518" s="219"/>
      <c r="FZ518" s="219"/>
      <c r="GA518" s="219"/>
      <c r="GB518" s="219"/>
      <c r="GC518" s="219"/>
      <c r="GD518" s="219"/>
      <c r="GE518" s="219"/>
      <c r="GF518" s="219"/>
      <c r="GG518" s="219"/>
      <c r="GH518" s="219"/>
      <c r="GI518" s="219"/>
      <c r="GJ518" s="219"/>
      <c r="GK518" s="219"/>
      <c r="GL518" s="219"/>
      <c r="GM518" s="219"/>
      <c r="GN518" s="219"/>
      <c r="GO518" s="219"/>
      <c r="GP518" s="219"/>
      <c r="GQ518" s="219"/>
      <c r="GR518" s="219"/>
      <c r="GS518" s="219"/>
      <c r="GT518" s="219"/>
      <c r="GU518" s="219"/>
      <c r="GV518" s="219"/>
      <c r="GW518" s="219"/>
      <c r="GX518" s="219"/>
      <c r="GY518" s="219"/>
      <c r="GZ518" s="219"/>
      <c r="HA518" s="219"/>
      <c r="HB518" s="219"/>
      <c r="HC518" s="219"/>
      <c r="HD518" s="219"/>
      <c r="HE518" s="219"/>
      <c r="HF518" s="219"/>
      <c r="HG518" s="219"/>
      <c r="HH518" s="219"/>
      <c r="HI518" s="219"/>
      <c r="HJ518" s="219"/>
      <c r="HK518" s="219"/>
      <c r="HL518" s="219"/>
    </row>
    <row r="519" spans="1:220" s="251" customFormat="1">
      <c r="A519" s="219"/>
      <c r="B519" s="219"/>
      <c r="C519" s="219"/>
      <c r="D519" s="219"/>
      <c r="E519" s="219"/>
      <c r="F519" s="219"/>
      <c r="G519" s="261"/>
      <c r="H519" s="262"/>
      <c r="I519" s="262"/>
      <c r="J519" s="216"/>
      <c r="K519" s="219"/>
      <c r="L519" s="219"/>
      <c r="M519" s="219"/>
      <c r="N519" s="219"/>
      <c r="O519" s="219"/>
      <c r="P519" s="219"/>
      <c r="Q519" s="219"/>
      <c r="R519" s="219"/>
      <c r="S519" s="219"/>
      <c r="T519" s="219"/>
      <c r="U519" s="219"/>
      <c r="V519" s="219"/>
      <c r="W519" s="219"/>
      <c r="X519" s="219"/>
      <c r="Y519" s="219"/>
      <c r="Z519" s="219"/>
      <c r="AA519" s="219"/>
      <c r="AB519" s="219"/>
      <c r="AC519" s="219"/>
      <c r="AD519" s="219"/>
      <c r="AE519" s="219"/>
      <c r="AF519" s="219"/>
      <c r="AG519" s="219"/>
      <c r="AH519" s="219"/>
      <c r="AI519" s="219"/>
      <c r="AJ519" s="219"/>
      <c r="AK519" s="219"/>
      <c r="AL519" s="219"/>
      <c r="AM519" s="219"/>
      <c r="AN519" s="219"/>
      <c r="AO519" s="219"/>
      <c r="AP519" s="219"/>
      <c r="AQ519" s="219"/>
      <c r="AR519" s="219"/>
      <c r="AS519" s="219"/>
      <c r="AT519" s="219"/>
      <c r="AU519" s="219"/>
      <c r="AV519" s="219"/>
      <c r="AW519" s="219"/>
      <c r="AX519" s="219"/>
      <c r="AY519" s="219"/>
      <c r="AZ519" s="219"/>
      <c r="BA519" s="219"/>
      <c r="BB519" s="219"/>
      <c r="BC519" s="219"/>
      <c r="BD519" s="219"/>
      <c r="BE519" s="219"/>
      <c r="BF519" s="219"/>
      <c r="BG519" s="219"/>
      <c r="BH519" s="219"/>
      <c r="BI519" s="219"/>
      <c r="BJ519" s="219"/>
      <c r="BK519" s="219"/>
      <c r="BL519" s="219"/>
      <c r="BM519" s="219"/>
      <c r="BN519" s="219"/>
      <c r="BO519" s="219"/>
      <c r="BP519" s="219"/>
      <c r="BQ519" s="219"/>
      <c r="BR519" s="219"/>
      <c r="BS519" s="219"/>
      <c r="BT519" s="219"/>
      <c r="BU519" s="219"/>
      <c r="BV519" s="219"/>
      <c r="BW519" s="219"/>
      <c r="BX519" s="219"/>
      <c r="BY519" s="219"/>
      <c r="BZ519" s="219"/>
      <c r="CA519" s="219"/>
      <c r="CB519" s="219"/>
      <c r="CC519" s="219"/>
      <c r="CD519" s="219"/>
      <c r="CE519" s="219"/>
      <c r="CF519" s="219"/>
      <c r="CG519" s="219"/>
      <c r="CH519" s="219"/>
      <c r="CI519" s="219"/>
      <c r="CJ519" s="219"/>
      <c r="CK519" s="219"/>
      <c r="CL519" s="219"/>
      <c r="CM519" s="219"/>
      <c r="CN519" s="219"/>
      <c r="CO519" s="219"/>
      <c r="CP519" s="219"/>
      <c r="CQ519" s="219"/>
      <c r="CR519" s="219"/>
      <c r="CS519" s="219"/>
      <c r="CT519" s="219"/>
      <c r="CU519" s="219"/>
      <c r="CV519" s="219"/>
      <c r="CW519" s="219"/>
      <c r="CX519" s="219"/>
      <c r="CY519" s="219"/>
      <c r="CZ519" s="219"/>
      <c r="DA519" s="219"/>
      <c r="DB519" s="219"/>
      <c r="DC519" s="219"/>
      <c r="DD519" s="219"/>
      <c r="DE519" s="219"/>
      <c r="DF519" s="219"/>
      <c r="DG519" s="219"/>
      <c r="DH519" s="219"/>
      <c r="DI519" s="219"/>
      <c r="DJ519" s="219"/>
      <c r="DK519" s="219"/>
      <c r="DL519" s="219"/>
      <c r="DM519" s="219"/>
      <c r="DN519" s="219"/>
      <c r="DO519" s="219"/>
      <c r="DP519" s="219"/>
      <c r="DQ519" s="219"/>
      <c r="DR519" s="219"/>
      <c r="DS519" s="219"/>
      <c r="DT519" s="219"/>
      <c r="DU519" s="219"/>
      <c r="DV519" s="219"/>
      <c r="DW519" s="219"/>
      <c r="DX519" s="219"/>
      <c r="DY519" s="219"/>
      <c r="DZ519" s="219"/>
      <c r="EA519" s="219"/>
      <c r="EB519" s="219"/>
      <c r="EC519" s="219"/>
      <c r="ED519" s="219"/>
      <c r="EE519" s="219"/>
      <c r="EF519" s="219"/>
      <c r="EG519" s="219"/>
      <c r="EH519" s="219"/>
      <c r="EI519" s="219"/>
      <c r="EJ519" s="219"/>
      <c r="EK519" s="219"/>
      <c r="EL519" s="219"/>
      <c r="EM519" s="219"/>
      <c r="EN519" s="219"/>
      <c r="EO519" s="219"/>
      <c r="EP519" s="219"/>
      <c r="EQ519" s="219"/>
      <c r="ER519" s="219"/>
      <c r="ES519" s="219"/>
      <c r="ET519" s="219"/>
      <c r="EU519" s="219"/>
      <c r="EV519" s="219"/>
      <c r="EW519" s="219"/>
      <c r="EX519" s="219"/>
      <c r="EY519" s="219"/>
      <c r="EZ519" s="219"/>
      <c r="FA519" s="219"/>
      <c r="FB519" s="219"/>
      <c r="FC519" s="219"/>
      <c r="FD519" s="219"/>
      <c r="FE519" s="219"/>
      <c r="FF519" s="219"/>
      <c r="FG519" s="219"/>
      <c r="FH519" s="219"/>
      <c r="FI519" s="219"/>
      <c r="FJ519" s="219"/>
      <c r="FK519" s="219"/>
      <c r="FL519" s="219"/>
      <c r="FM519" s="219"/>
      <c r="FN519" s="219"/>
      <c r="FO519" s="219"/>
      <c r="FP519" s="219"/>
      <c r="FQ519" s="219"/>
      <c r="FR519" s="219"/>
      <c r="FS519" s="219"/>
      <c r="FT519" s="219"/>
      <c r="FU519" s="219"/>
      <c r="FV519" s="219"/>
      <c r="FW519" s="219"/>
      <c r="FX519" s="219"/>
      <c r="FY519" s="219"/>
      <c r="FZ519" s="219"/>
      <c r="GA519" s="219"/>
      <c r="GB519" s="219"/>
      <c r="GC519" s="219"/>
      <c r="GD519" s="219"/>
      <c r="GE519" s="219"/>
      <c r="GF519" s="219"/>
      <c r="GG519" s="219"/>
      <c r="GH519" s="219"/>
      <c r="GI519" s="219"/>
      <c r="GJ519" s="219"/>
      <c r="GK519" s="219"/>
      <c r="GL519" s="219"/>
      <c r="GM519" s="219"/>
      <c r="GN519" s="219"/>
      <c r="GO519" s="219"/>
      <c r="GP519" s="219"/>
      <c r="GQ519" s="219"/>
      <c r="GR519" s="219"/>
      <c r="GS519" s="219"/>
      <c r="GT519" s="219"/>
      <c r="GU519" s="219"/>
      <c r="GV519" s="219"/>
      <c r="GW519" s="219"/>
      <c r="GX519" s="219"/>
      <c r="GY519" s="219"/>
      <c r="GZ519" s="219"/>
      <c r="HA519" s="219"/>
      <c r="HB519" s="219"/>
      <c r="HC519" s="219"/>
      <c r="HD519" s="219"/>
      <c r="HE519" s="219"/>
      <c r="HF519" s="219"/>
      <c r="HG519" s="219"/>
      <c r="HH519" s="219"/>
      <c r="HI519" s="219"/>
      <c r="HJ519" s="219"/>
      <c r="HK519" s="219"/>
      <c r="HL519" s="219"/>
    </row>
    <row r="520" spans="1:220" s="251" customFormat="1">
      <c r="A520" s="219"/>
      <c r="B520" s="219"/>
      <c r="C520" s="219"/>
      <c r="D520" s="219"/>
      <c r="E520" s="219"/>
      <c r="F520" s="219"/>
      <c r="G520" s="261"/>
      <c r="H520" s="262"/>
      <c r="I520" s="262"/>
      <c r="J520" s="216"/>
      <c r="K520" s="219"/>
      <c r="L520" s="219"/>
      <c r="M520" s="219"/>
      <c r="N520" s="219"/>
      <c r="O520" s="219"/>
      <c r="P520" s="219"/>
      <c r="Q520" s="219"/>
      <c r="R520" s="219"/>
      <c r="S520" s="219"/>
      <c r="T520" s="219"/>
      <c r="U520" s="219"/>
      <c r="V520" s="219"/>
      <c r="W520" s="219"/>
      <c r="X520" s="219"/>
      <c r="Y520" s="219"/>
      <c r="Z520" s="219"/>
      <c r="AA520" s="219"/>
      <c r="AB520" s="219"/>
      <c r="AC520" s="219"/>
      <c r="AD520" s="219"/>
      <c r="AE520" s="219"/>
      <c r="AF520" s="219"/>
      <c r="AG520" s="219"/>
      <c r="AH520" s="219"/>
      <c r="AI520" s="219"/>
      <c r="AJ520" s="219"/>
      <c r="AK520" s="219"/>
      <c r="AL520" s="219"/>
      <c r="AM520" s="219"/>
      <c r="AN520" s="219"/>
      <c r="AO520" s="219"/>
      <c r="AP520" s="219"/>
      <c r="AQ520" s="219"/>
      <c r="AR520" s="219"/>
      <c r="AS520" s="219"/>
      <c r="AT520" s="219"/>
      <c r="AU520" s="219"/>
      <c r="AV520" s="219"/>
      <c r="AW520" s="219"/>
      <c r="AX520" s="219"/>
      <c r="AY520" s="219"/>
      <c r="AZ520" s="219"/>
      <c r="BA520" s="219"/>
      <c r="BB520" s="219"/>
      <c r="BC520" s="219"/>
      <c r="BD520" s="219"/>
      <c r="BE520" s="219"/>
      <c r="BF520" s="219"/>
      <c r="BG520" s="219"/>
      <c r="BH520" s="219"/>
      <c r="BI520" s="219"/>
      <c r="BJ520" s="219"/>
      <c r="BK520" s="219"/>
      <c r="BL520" s="219"/>
      <c r="BM520" s="219"/>
      <c r="BN520" s="219"/>
      <c r="BO520" s="219"/>
      <c r="BP520" s="219"/>
      <c r="BQ520" s="219"/>
      <c r="BR520" s="219"/>
      <c r="BS520" s="219"/>
      <c r="BT520" s="219"/>
      <c r="BU520" s="219"/>
      <c r="BV520" s="219"/>
      <c r="BW520" s="219"/>
      <c r="BX520" s="219"/>
      <c r="BY520" s="219"/>
      <c r="BZ520" s="219"/>
      <c r="CA520" s="219"/>
      <c r="CB520" s="219"/>
      <c r="CC520" s="219"/>
      <c r="CD520" s="219"/>
      <c r="CE520" s="219"/>
      <c r="CF520" s="219"/>
      <c r="CG520" s="219"/>
      <c r="CH520" s="219"/>
      <c r="CI520" s="219"/>
      <c r="CJ520" s="219"/>
      <c r="CK520" s="219"/>
      <c r="CL520" s="219"/>
      <c r="CM520" s="219"/>
      <c r="CN520" s="219"/>
      <c r="CO520" s="219"/>
      <c r="CP520" s="219"/>
      <c r="CQ520" s="219"/>
      <c r="CR520" s="219"/>
      <c r="CS520" s="219"/>
      <c r="CT520" s="219"/>
      <c r="CU520" s="219"/>
      <c r="CV520" s="219"/>
      <c r="CW520" s="219"/>
      <c r="CX520" s="219"/>
      <c r="CY520" s="219"/>
      <c r="CZ520" s="219"/>
      <c r="DA520" s="219"/>
      <c r="DB520" s="219"/>
      <c r="DC520" s="219"/>
      <c r="DD520" s="219"/>
      <c r="DE520" s="219"/>
      <c r="DF520" s="219"/>
      <c r="DG520" s="219"/>
      <c r="DH520" s="219"/>
      <c r="DI520" s="219"/>
      <c r="DJ520" s="219"/>
      <c r="DK520" s="219"/>
      <c r="DL520" s="219"/>
      <c r="DM520" s="219"/>
      <c r="DN520" s="219"/>
      <c r="DO520" s="219"/>
      <c r="DP520" s="219"/>
      <c r="DQ520" s="219"/>
      <c r="DR520" s="219"/>
      <c r="DS520" s="219"/>
      <c r="DT520" s="219"/>
      <c r="DU520" s="219"/>
      <c r="DV520" s="219"/>
      <c r="DW520" s="219"/>
      <c r="DX520" s="219"/>
      <c r="DY520" s="219"/>
      <c r="DZ520" s="219"/>
      <c r="EA520" s="219"/>
      <c r="EB520" s="219"/>
      <c r="EC520" s="219"/>
      <c r="ED520" s="219"/>
      <c r="EE520" s="219"/>
      <c r="EF520" s="219"/>
      <c r="EG520" s="219"/>
      <c r="EH520" s="219"/>
      <c r="EI520" s="219"/>
      <c r="EJ520" s="219"/>
      <c r="EK520" s="219"/>
      <c r="EL520" s="219"/>
      <c r="EM520" s="219"/>
      <c r="EN520" s="219"/>
      <c r="EO520" s="219"/>
      <c r="EP520" s="219"/>
      <c r="EQ520" s="219"/>
      <c r="ER520" s="219"/>
      <c r="ES520" s="219"/>
      <c r="ET520" s="219"/>
      <c r="EU520" s="219"/>
      <c r="EV520" s="219"/>
      <c r="EW520" s="219"/>
      <c r="EX520" s="219"/>
      <c r="EY520" s="219"/>
      <c r="EZ520" s="219"/>
      <c r="FA520" s="219"/>
      <c r="FB520" s="219"/>
      <c r="FC520" s="219"/>
      <c r="FD520" s="219"/>
      <c r="FE520" s="219"/>
      <c r="FF520" s="219"/>
      <c r="FG520" s="219"/>
      <c r="FH520" s="219"/>
      <c r="FI520" s="219"/>
      <c r="FJ520" s="219"/>
      <c r="FK520" s="219"/>
      <c r="FL520" s="219"/>
      <c r="FM520" s="219"/>
      <c r="FN520" s="219"/>
      <c r="FO520" s="219"/>
      <c r="FP520" s="219"/>
      <c r="FQ520" s="219"/>
      <c r="FR520" s="219"/>
      <c r="FS520" s="219"/>
      <c r="FT520" s="219"/>
      <c r="FU520" s="219"/>
      <c r="FV520" s="219"/>
      <c r="FW520" s="219"/>
      <c r="FX520" s="219"/>
      <c r="FY520" s="219"/>
      <c r="FZ520" s="219"/>
      <c r="GA520" s="219"/>
      <c r="GB520" s="219"/>
      <c r="GC520" s="219"/>
      <c r="GD520" s="219"/>
      <c r="GE520" s="219"/>
      <c r="GF520" s="219"/>
      <c r="GG520" s="219"/>
      <c r="GH520" s="219"/>
      <c r="GI520" s="219"/>
      <c r="GJ520" s="219"/>
      <c r="GK520" s="219"/>
      <c r="GL520" s="219"/>
      <c r="GM520" s="219"/>
      <c r="GN520" s="219"/>
      <c r="GO520" s="219"/>
      <c r="GP520" s="219"/>
      <c r="GQ520" s="219"/>
      <c r="GR520" s="219"/>
      <c r="GS520" s="219"/>
      <c r="GT520" s="219"/>
      <c r="GU520" s="219"/>
      <c r="GV520" s="219"/>
      <c r="GW520" s="219"/>
      <c r="GX520" s="219"/>
      <c r="GY520" s="219"/>
      <c r="GZ520" s="219"/>
      <c r="HA520" s="219"/>
      <c r="HB520" s="219"/>
      <c r="HC520" s="219"/>
      <c r="HD520" s="219"/>
      <c r="HE520" s="219"/>
      <c r="HF520" s="219"/>
      <c r="HG520" s="219"/>
      <c r="HH520" s="219"/>
      <c r="HI520" s="219"/>
      <c r="HJ520" s="219"/>
      <c r="HK520" s="219"/>
      <c r="HL520" s="219"/>
    </row>
    <row r="521" spans="1:220" s="251" customFormat="1">
      <c r="A521" s="219"/>
      <c r="B521" s="219"/>
      <c r="C521" s="219"/>
      <c r="D521" s="219"/>
      <c r="E521" s="219"/>
      <c r="F521" s="219"/>
      <c r="G521" s="261"/>
      <c r="H521" s="262"/>
      <c r="I521" s="262"/>
      <c r="J521" s="216"/>
      <c r="K521" s="219"/>
      <c r="L521" s="219"/>
      <c r="M521" s="219"/>
      <c r="N521" s="219"/>
      <c r="O521" s="219"/>
      <c r="P521" s="219"/>
      <c r="Q521" s="219"/>
      <c r="R521" s="219"/>
      <c r="S521" s="219"/>
      <c r="T521" s="219"/>
      <c r="U521" s="219"/>
      <c r="V521" s="219"/>
      <c r="W521" s="219"/>
      <c r="X521" s="219"/>
      <c r="Y521" s="219"/>
      <c r="Z521" s="219"/>
      <c r="AA521" s="219"/>
      <c r="AB521" s="219"/>
      <c r="AC521" s="219"/>
      <c r="AD521" s="219"/>
      <c r="AE521" s="219"/>
      <c r="AF521" s="219"/>
      <c r="AG521" s="219"/>
      <c r="AH521" s="219"/>
      <c r="AI521" s="219"/>
      <c r="AJ521" s="219"/>
      <c r="AK521" s="219"/>
      <c r="AL521" s="219"/>
      <c r="AM521" s="219"/>
      <c r="AN521" s="219"/>
      <c r="AO521" s="219"/>
      <c r="AP521" s="219"/>
      <c r="AQ521" s="219"/>
      <c r="AR521" s="219"/>
      <c r="AS521" s="219"/>
      <c r="AT521" s="219"/>
      <c r="AU521" s="219"/>
      <c r="AV521" s="219"/>
      <c r="AW521" s="219"/>
      <c r="AX521" s="219"/>
      <c r="AY521" s="219"/>
      <c r="AZ521" s="219"/>
      <c r="BA521" s="219"/>
      <c r="BB521" s="219"/>
      <c r="BC521" s="219"/>
      <c r="BD521" s="219"/>
      <c r="BE521" s="219"/>
      <c r="BF521" s="219"/>
      <c r="BG521" s="219"/>
      <c r="BH521" s="219"/>
      <c r="BI521" s="219"/>
      <c r="BJ521" s="219"/>
      <c r="BK521" s="219"/>
      <c r="BL521" s="219"/>
      <c r="BM521" s="219"/>
      <c r="BN521" s="219"/>
      <c r="BO521" s="219"/>
      <c r="BP521" s="219"/>
      <c r="BQ521" s="219"/>
      <c r="BR521" s="219"/>
      <c r="BS521" s="219"/>
      <c r="BT521" s="219"/>
      <c r="BU521" s="219"/>
      <c r="BV521" s="219"/>
      <c r="BW521" s="219"/>
      <c r="BX521" s="219"/>
      <c r="BY521" s="219"/>
      <c r="BZ521" s="219"/>
      <c r="CA521" s="219"/>
      <c r="CB521" s="219"/>
      <c r="CC521" s="219"/>
      <c r="CD521" s="219"/>
      <c r="CE521" s="219"/>
      <c r="CF521" s="219"/>
      <c r="CG521" s="219"/>
      <c r="CH521" s="219"/>
      <c r="CI521" s="219"/>
      <c r="CJ521" s="219"/>
      <c r="CK521" s="219"/>
      <c r="CL521" s="219"/>
      <c r="CM521" s="219"/>
      <c r="CN521" s="219"/>
      <c r="CO521" s="219"/>
      <c r="CP521" s="219"/>
      <c r="CQ521" s="219"/>
      <c r="CR521" s="219"/>
      <c r="CS521" s="219"/>
      <c r="CT521" s="219"/>
      <c r="CU521" s="219"/>
      <c r="CV521" s="219"/>
      <c r="CW521" s="219"/>
      <c r="CX521" s="219"/>
      <c r="CY521" s="219"/>
      <c r="CZ521" s="219"/>
      <c r="DA521" s="219"/>
      <c r="DB521" s="219"/>
      <c r="DC521" s="219"/>
      <c r="DD521" s="219"/>
      <c r="DE521" s="219"/>
      <c r="DF521" s="219"/>
      <c r="DG521" s="219"/>
      <c r="DH521" s="219"/>
      <c r="DI521" s="219"/>
      <c r="DJ521" s="219"/>
      <c r="DK521" s="219"/>
      <c r="DL521" s="219"/>
      <c r="DM521" s="219"/>
      <c r="DN521" s="219"/>
      <c r="DO521" s="219"/>
      <c r="DP521" s="219"/>
      <c r="DQ521" s="219"/>
      <c r="DR521" s="219"/>
      <c r="DS521" s="219"/>
      <c r="DT521" s="219"/>
      <c r="DU521" s="219"/>
      <c r="DV521" s="219"/>
      <c r="DW521" s="219"/>
      <c r="DX521" s="219"/>
      <c r="DY521" s="219"/>
      <c r="DZ521" s="219"/>
      <c r="EA521" s="219"/>
      <c r="EB521" s="219"/>
      <c r="EC521" s="219"/>
      <c r="ED521" s="219"/>
      <c r="EE521" s="219"/>
      <c r="EF521" s="219"/>
      <c r="EG521" s="219"/>
      <c r="EH521" s="219"/>
      <c r="EI521" s="219"/>
      <c r="EJ521" s="219"/>
      <c r="EK521" s="219"/>
      <c r="EL521" s="219"/>
      <c r="EM521" s="219"/>
      <c r="EN521" s="219"/>
      <c r="EO521" s="219"/>
      <c r="EP521" s="219"/>
      <c r="EQ521" s="219"/>
      <c r="ER521" s="219"/>
      <c r="ES521" s="219"/>
      <c r="ET521" s="219"/>
      <c r="EU521" s="219"/>
      <c r="EV521" s="219"/>
      <c r="EW521" s="219"/>
      <c r="EX521" s="219"/>
      <c r="EY521" s="219"/>
      <c r="EZ521" s="219"/>
      <c r="FA521" s="219"/>
      <c r="FB521" s="219"/>
      <c r="FC521" s="219"/>
      <c r="FD521" s="219"/>
      <c r="FE521" s="219"/>
      <c r="FF521" s="219"/>
      <c r="FG521" s="219"/>
      <c r="FH521" s="219"/>
      <c r="FI521" s="219"/>
      <c r="FJ521" s="219"/>
      <c r="FK521" s="219"/>
      <c r="FL521" s="219"/>
      <c r="FM521" s="219"/>
      <c r="FN521" s="219"/>
      <c r="FO521" s="219"/>
      <c r="FP521" s="219"/>
      <c r="FQ521" s="219"/>
      <c r="FR521" s="219"/>
      <c r="FS521" s="219"/>
      <c r="FT521" s="219"/>
      <c r="FU521" s="219"/>
      <c r="FV521" s="219"/>
      <c r="FW521" s="219"/>
      <c r="FX521" s="219"/>
      <c r="FY521" s="219"/>
      <c r="FZ521" s="219"/>
      <c r="GA521" s="219"/>
      <c r="GB521" s="219"/>
      <c r="GC521" s="219"/>
      <c r="GD521" s="219"/>
      <c r="GE521" s="219"/>
      <c r="GF521" s="219"/>
      <c r="GG521" s="219"/>
      <c r="GH521" s="219"/>
      <c r="GI521" s="219"/>
      <c r="GJ521" s="219"/>
      <c r="GK521" s="219"/>
      <c r="GL521" s="219"/>
      <c r="GM521" s="219"/>
      <c r="GN521" s="219"/>
      <c r="GO521" s="219"/>
      <c r="GP521" s="219"/>
      <c r="GQ521" s="219"/>
      <c r="GR521" s="219"/>
      <c r="GS521" s="219"/>
      <c r="GT521" s="219"/>
      <c r="GU521" s="219"/>
      <c r="GV521" s="219"/>
      <c r="GW521" s="219"/>
      <c r="GX521" s="219"/>
      <c r="GY521" s="219"/>
      <c r="GZ521" s="219"/>
      <c r="HA521" s="219"/>
      <c r="HB521" s="219"/>
      <c r="HC521" s="219"/>
      <c r="HD521" s="219"/>
      <c r="HE521" s="219"/>
      <c r="HF521" s="219"/>
      <c r="HG521" s="219"/>
      <c r="HH521" s="219"/>
      <c r="HI521" s="219"/>
      <c r="HJ521" s="219"/>
      <c r="HK521" s="219"/>
      <c r="HL521" s="219"/>
    </row>
    <row r="522" spans="1:220" s="251" customFormat="1">
      <c r="A522" s="219"/>
      <c r="B522" s="219"/>
      <c r="C522" s="219"/>
      <c r="D522" s="219"/>
      <c r="E522" s="219"/>
      <c r="F522" s="219"/>
      <c r="G522" s="261"/>
      <c r="H522" s="262"/>
      <c r="I522" s="262"/>
      <c r="J522" s="216"/>
      <c r="K522" s="219"/>
      <c r="L522" s="219"/>
      <c r="M522" s="219"/>
      <c r="N522" s="219"/>
      <c r="O522" s="219"/>
      <c r="P522" s="219"/>
      <c r="Q522" s="219"/>
      <c r="R522" s="219"/>
      <c r="S522" s="219"/>
      <c r="T522" s="219"/>
      <c r="U522" s="219"/>
      <c r="V522" s="219"/>
      <c r="W522" s="219"/>
      <c r="X522" s="219"/>
      <c r="Y522" s="219"/>
      <c r="Z522" s="219"/>
      <c r="AA522" s="219"/>
      <c r="AB522" s="219"/>
      <c r="AC522" s="219"/>
      <c r="AD522" s="219"/>
      <c r="AE522" s="219"/>
      <c r="AF522" s="219"/>
      <c r="AG522" s="219"/>
      <c r="AH522" s="219"/>
      <c r="AI522" s="219"/>
      <c r="AJ522" s="219"/>
      <c r="AK522" s="219"/>
      <c r="AL522" s="219"/>
      <c r="AM522" s="219"/>
      <c r="AN522" s="219"/>
      <c r="AO522" s="219"/>
      <c r="AP522" s="219"/>
      <c r="AQ522" s="219"/>
      <c r="AR522" s="219"/>
      <c r="AS522" s="219"/>
      <c r="AT522" s="219"/>
      <c r="AU522" s="219"/>
      <c r="AV522" s="219"/>
      <c r="AW522" s="219"/>
      <c r="AX522" s="219"/>
      <c r="AY522" s="219"/>
      <c r="AZ522" s="219"/>
      <c r="BA522" s="219"/>
      <c r="BB522" s="219"/>
      <c r="BC522" s="219"/>
      <c r="BD522" s="219"/>
      <c r="BE522" s="219"/>
      <c r="BF522" s="219"/>
      <c r="BG522" s="219"/>
      <c r="BH522" s="219"/>
      <c r="BI522" s="219"/>
      <c r="BJ522" s="219"/>
      <c r="BK522" s="219"/>
      <c r="BL522" s="219"/>
      <c r="BM522" s="219"/>
      <c r="BN522" s="219"/>
      <c r="BO522" s="219"/>
      <c r="BP522" s="219"/>
      <c r="BQ522" s="219"/>
      <c r="BR522" s="219"/>
      <c r="BS522" s="219"/>
      <c r="BT522" s="219"/>
      <c r="BU522" s="219"/>
      <c r="BV522" s="219"/>
      <c r="BW522" s="219"/>
      <c r="BX522" s="219"/>
      <c r="BY522" s="219"/>
      <c r="BZ522" s="219"/>
      <c r="CA522" s="219"/>
      <c r="CB522" s="219"/>
      <c r="CC522" s="219"/>
      <c r="CD522" s="219"/>
      <c r="CE522" s="219"/>
      <c r="CF522" s="219"/>
      <c r="CG522" s="219"/>
      <c r="CH522" s="219"/>
      <c r="CI522" s="219"/>
      <c r="CJ522" s="219"/>
      <c r="CK522" s="219"/>
      <c r="CL522" s="219"/>
      <c r="CM522" s="219"/>
      <c r="CN522" s="219"/>
      <c r="CO522" s="219"/>
      <c r="CP522" s="219"/>
      <c r="CQ522" s="219"/>
      <c r="CR522" s="219"/>
      <c r="CS522" s="219"/>
      <c r="CT522" s="219"/>
      <c r="CU522" s="219"/>
      <c r="CV522" s="219"/>
      <c r="CW522" s="219"/>
      <c r="CX522" s="219"/>
      <c r="CY522" s="219"/>
      <c r="CZ522" s="219"/>
      <c r="DA522" s="219"/>
      <c r="DB522" s="219"/>
      <c r="DC522" s="219"/>
      <c r="DD522" s="219"/>
      <c r="DE522" s="219"/>
      <c r="DF522" s="219"/>
      <c r="DG522" s="219"/>
      <c r="DH522" s="219"/>
      <c r="DI522" s="219"/>
      <c r="DJ522" s="219"/>
      <c r="DK522" s="219"/>
      <c r="DL522" s="219"/>
      <c r="DM522" s="219"/>
      <c r="DN522" s="219"/>
      <c r="DO522" s="219"/>
      <c r="DP522" s="219"/>
      <c r="DQ522" s="219"/>
      <c r="DR522" s="219"/>
      <c r="DS522" s="219"/>
      <c r="DT522" s="219"/>
      <c r="DU522" s="219"/>
      <c r="DV522" s="219"/>
      <c r="DW522" s="219"/>
      <c r="DX522" s="219"/>
      <c r="DY522" s="219"/>
      <c r="DZ522" s="219"/>
      <c r="EA522" s="219"/>
      <c r="EB522" s="219"/>
      <c r="EC522" s="219"/>
      <c r="ED522" s="219"/>
      <c r="EE522" s="219"/>
      <c r="EF522" s="219"/>
      <c r="EG522" s="219"/>
      <c r="EH522" s="219"/>
      <c r="EI522" s="219"/>
      <c r="EJ522" s="219"/>
      <c r="EK522" s="219"/>
      <c r="EL522" s="219"/>
      <c r="EM522" s="219"/>
      <c r="EN522" s="219"/>
      <c r="EO522" s="219"/>
      <c r="EP522" s="219"/>
      <c r="EQ522" s="219"/>
      <c r="ER522" s="219"/>
      <c r="ES522" s="219"/>
      <c r="ET522" s="219"/>
      <c r="EU522" s="219"/>
      <c r="EV522" s="219"/>
      <c r="EW522" s="219"/>
      <c r="EX522" s="219"/>
      <c r="EY522" s="219"/>
      <c r="EZ522" s="219"/>
      <c r="FA522" s="219"/>
      <c r="FB522" s="219"/>
      <c r="FC522" s="219"/>
      <c r="FD522" s="219"/>
      <c r="FE522" s="219"/>
      <c r="FF522" s="219"/>
      <c r="FG522" s="219"/>
      <c r="FH522" s="219"/>
      <c r="FI522" s="219"/>
      <c r="FJ522" s="219"/>
      <c r="FK522" s="219"/>
      <c r="FL522" s="219"/>
      <c r="FM522" s="219"/>
      <c r="FN522" s="219"/>
      <c r="FO522" s="219"/>
      <c r="FP522" s="219"/>
      <c r="FQ522" s="219"/>
      <c r="FR522" s="219"/>
      <c r="FS522" s="219"/>
      <c r="FT522" s="219"/>
      <c r="FU522" s="219"/>
      <c r="FV522" s="219"/>
      <c r="FW522" s="219"/>
      <c r="FX522" s="219"/>
      <c r="FY522" s="219"/>
      <c r="FZ522" s="219"/>
      <c r="GA522" s="219"/>
      <c r="GB522" s="219"/>
      <c r="GC522" s="219"/>
      <c r="GD522" s="219"/>
      <c r="GE522" s="219"/>
      <c r="GF522" s="219"/>
      <c r="GG522" s="219"/>
      <c r="GH522" s="219"/>
      <c r="GI522" s="219"/>
      <c r="GJ522" s="219"/>
      <c r="GK522" s="219"/>
      <c r="GL522" s="219"/>
      <c r="GM522" s="219"/>
      <c r="GN522" s="219"/>
      <c r="GO522" s="219"/>
      <c r="GP522" s="219"/>
      <c r="GQ522" s="219"/>
      <c r="GR522" s="219"/>
      <c r="GS522" s="219"/>
      <c r="GT522" s="219"/>
      <c r="GU522" s="219"/>
      <c r="GV522" s="219"/>
      <c r="GW522" s="219"/>
      <c r="GX522" s="219"/>
      <c r="GY522" s="219"/>
      <c r="GZ522" s="219"/>
      <c r="HA522" s="219"/>
      <c r="HB522" s="219"/>
      <c r="HC522" s="219"/>
      <c r="HD522" s="219"/>
      <c r="HE522" s="219"/>
      <c r="HF522" s="219"/>
      <c r="HG522" s="219"/>
      <c r="HH522" s="219"/>
      <c r="HI522" s="219"/>
      <c r="HJ522" s="219"/>
      <c r="HK522" s="219"/>
      <c r="HL522" s="219"/>
    </row>
    <row r="523" spans="1:220" s="251" customFormat="1">
      <c r="A523" s="219"/>
      <c r="B523" s="219"/>
      <c r="C523" s="219"/>
      <c r="D523" s="219"/>
      <c r="E523" s="219"/>
      <c r="F523" s="219"/>
      <c r="G523" s="261"/>
      <c r="H523" s="262"/>
      <c r="I523" s="262"/>
      <c r="J523" s="216"/>
      <c r="K523" s="219"/>
      <c r="L523" s="219"/>
      <c r="M523" s="219"/>
      <c r="N523" s="219"/>
      <c r="O523" s="219"/>
      <c r="P523" s="219"/>
      <c r="Q523" s="219"/>
      <c r="R523" s="219"/>
      <c r="S523" s="219"/>
      <c r="T523" s="219"/>
      <c r="U523" s="219"/>
      <c r="V523" s="219"/>
      <c r="W523" s="219"/>
      <c r="X523" s="219"/>
      <c r="Y523" s="219"/>
      <c r="Z523" s="219"/>
      <c r="AA523" s="219"/>
      <c r="AB523" s="219"/>
      <c r="AC523" s="219"/>
      <c r="AD523" s="219"/>
      <c r="AE523" s="219"/>
      <c r="AF523" s="219"/>
      <c r="AG523" s="219"/>
      <c r="AH523" s="219"/>
      <c r="AI523" s="219"/>
      <c r="AJ523" s="219"/>
      <c r="AK523" s="219"/>
      <c r="AL523" s="219"/>
      <c r="AM523" s="219"/>
      <c r="AN523" s="219"/>
      <c r="AO523" s="219"/>
      <c r="AP523" s="219"/>
      <c r="AQ523" s="219"/>
      <c r="AR523" s="219"/>
      <c r="AS523" s="219"/>
      <c r="AT523" s="219"/>
      <c r="AU523" s="219"/>
      <c r="AV523" s="219"/>
      <c r="AW523" s="219"/>
      <c r="AX523" s="219"/>
      <c r="AY523" s="219"/>
      <c r="AZ523" s="219"/>
      <c r="BA523" s="219"/>
      <c r="BB523" s="219"/>
      <c r="BC523" s="219"/>
      <c r="BD523" s="219"/>
      <c r="BE523" s="219"/>
      <c r="BF523" s="219"/>
      <c r="BG523" s="219"/>
      <c r="BH523" s="219"/>
      <c r="BI523" s="219"/>
      <c r="BJ523" s="219"/>
      <c r="BK523" s="219"/>
      <c r="BL523" s="219"/>
      <c r="BM523" s="219"/>
      <c r="BN523" s="219"/>
      <c r="BO523" s="219"/>
      <c r="BP523" s="219"/>
      <c r="BQ523" s="219"/>
      <c r="BR523" s="219"/>
      <c r="BS523" s="219"/>
      <c r="BT523" s="219"/>
      <c r="BU523" s="219"/>
      <c r="BV523" s="219"/>
      <c r="BW523" s="219"/>
      <c r="BX523" s="219"/>
      <c r="BY523" s="219"/>
      <c r="BZ523" s="219"/>
      <c r="CA523" s="219"/>
      <c r="CB523" s="219"/>
      <c r="CC523" s="219"/>
      <c r="CD523" s="219"/>
      <c r="CE523" s="219"/>
      <c r="CF523" s="219"/>
      <c r="CG523" s="219"/>
      <c r="CH523" s="219"/>
      <c r="CI523" s="219"/>
      <c r="CJ523" s="219"/>
      <c r="CK523" s="219"/>
      <c r="CL523" s="219"/>
      <c r="CM523" s="219"/>
      <c r="CN523" s="219"/>
      <c r="CO523" s="219"/>
      <c r="CP523" s="219"/>
      <c r="CQ523" s="219"/>
      <c r="CR523" s="219"/>
      <c r="CS523" s="219"/>
      <c r="CT523" s="219"/>
      <c r="CU523" s="219"/>
      <c r="CV523" s="219"/>
      <c r="CW523" s="219"/>
      <c r="CX523" s="219"/>
      <c r="CY523" s="219"/>
      <c r="CZ523" s="219"/>
      <c r="DA523" s="219"/>
      <c r="DB523" s="219"/>
      <c r="DC523" s="219"/>
      <c r="DD523" s="219"/>
      <c r="DE523" s="219"/>
      <c r="DF523" s="219"/>
      <c r="DG523" s="219"/>
      <c r="DH523" s="219"/>
      <c r="DI523" s="219"/>
      <c r="DJ523" s="219"/>
      <c r="DK523" s="219"/>
      <c r="DL523" s="219"/>
      <c r="DM523" s="219"/>
      <c r="DN523" s="219"/>
      <c r="DO523" s="219"/>
      <c r="DP523" s="219"/>
      <c r="DQ523" s="219"/>
      <c r="DR523" s="219"/>
      <c r="DS523" s="219"/>
      <c r="DT523" s="219"/>
      <c r="DU523" s="219"/>
      <c r="DV523" s="219"/>
      <c r="DW523" s="219"/>
      <c r="DX523" s="219"/>
      <c r="DY523" s="219"/>
      <c r="DZ523" s="219"/>
      <c r="EA523" s="219"/>
      <c r="EB523" s="219"/>
      <c r="EC523" s="219"/>
      <c r="ED523" s="219"/>
      <c r="EE523" s="219"/>
      <c r="EF523" s="219"/>
      <c r="EG523" s="219"/>
      <c r="EH523" s="219"/>
      <c r="EI523" s="219"/>
      <c r="EJ523" s="219"/>
      <c r="EK523" s="219"/>
      <c r="EL523" s="219"/>
      <c r="EM523" s="219"/>
      <c r="EN523" s="219"/>
      <c r="EO523" s="219"/>
      <c r="EP523" s="219"/>
      <c r="EQ523" s="219"/>
      <c r="ER523" s="219"/>
      <c r="ES523" s="219"/>
      <c r="ET523" s="219"/>
      <c r="EU523" s="219"/>
      <c r="EV523" s="219"/>
      <c r="EW523" s="219"/>
      <c r="EX523" s="219"/>
      <c r="EY523" s="219"/>
      <c r="EZ523" s="219"/>
      <c r="FA523" s="219"/>
      <c r="FB523" s="219"/>
      <c r="FC523" s="219"/>
      <c r="FD523" s="219"/>
      <c r="FE523" s="219"/>
      <c r="FF523" s="219"/>
      <c r="FG523" s="219"/>
      <c r="FH523" s="219"/>
      <c r="FI523" s="219"/>
      <c r="FJ523" s="219"/>
      <c r="FK523" s="219"/>
      <c r="FL523" s="219"/>
      <c r="FM523" s="219"/>
      <c r="FN523" s="219"/>
      <c r="FO523" s="219"/>
      <c r="FP523" s="219"/>
      <c r="FQ523" s="219"/>
      <c r="FR523" s="219"/>
      <c r="FS523" s="219"/>
      <c r="FT523" s="219"/>
      <c r="FU523" s="219"/>
      <c r="FV523" s="219"/>
      <c r="FW523" s="219"/>
      <c r="FX523" s="219"/>
      <c r="FY523" s="219"/>
      <c r="FZ523" s="219"/>
      <c r="GA523" s="219"/>
      <c r="GB523" s="219"/>
      <c r="GC523" s="219"/>
      <c r="GD523" s="219"/>
      <c r="GE523" s="219"/>
      <c r="GF523" s="219"/>
      <c r="GG523" s="219"/>
      <c r="GH523" s="219"/>
      <c r="GI523" s="219"/>
      <c r="GJ523" s="219"/>
      <c r="GK523" s="219"/>
      <c r="GL523" s="219"/>
      <c r="GM523" s="219"/>
      <c r="GN523" s="219"/>
      <c r="GO523" s="219"/>
      <c r="GP523" s="219"/>
      <c r="GQ523" s="219"/>
      <c r="GR523" s="219"/>
      <c r="GS523" s="219"/>
      <c r="GT523" s="219"/>
      <c r="GU523" s="219"/>
      <c r="GV523" s="219"/>
      <c r="GW523" s="219"/>
      <c r="GX523" s="219"/>
      <c r="GY523" s="219"/>
      <c r="GZ523" s="219"/>
      <c r="HA523" s="219"/>
      <c r="HB523" s="219"/>
      <c r="HC523" s="219"/>
      <c r="HD523" s="219"/>
      <c r="HE523" s="219"/>
      <c r="HF523" s="219"/>
      <c r="HG523" s="219"/>
      <c r="HH523" s="219"/>
      <c r="HI523" s="219"/>
      <c r="HJ523" s="219"/>
      <c r="HK523" s="219"/>
      <c r="HL523" s="219"/>
    </row>
    <row r="524" spans="1:220" s="251" customFormat="1">
      <c r="A524" s="219"/>
      <c r="B524" s="219"/>
      <c r="C524" s="219"/>
      <c r="D524" s="219"/>
      <c r="E524" s="219"/>
      <c r="F524" s="219"/>
      <c r="G524" s="261"/>
      <c r="H524" s="262"/>
      <c r="I524" s="262"/>
      <c r="J524" s="216"/>
      <c r="K524" s="219"/>
      <c r="L524" s="219"/>
      <c r="M524" s="219"/>
      <c r="N524" s="219"/>
      <c r="O524" s="219"/>
      <c r="P524" s="219"/>
      <c r="Q524" s="219"/>
      <c r="R524" s="219"/>
      <c r="S524" s="219"/>
      <c r="T524" s="219"/>
      <c r="U524" s="219"/>
      <c r="V524" s="219"/>
      <c r="W524" s="219"/>
      <c r="X524" s="219"/>
      <c r="Y524" s="219"/>
      <c r="Z524" s="219"/>
      <c r="AA524" s="219"/>
      <c r="AB524" s="219"/>
      <c r="AC524" s="219"/>
      <c r="AD524" s="219"/>
      <c r="AE524" s="219"/>
      <c r="AF524" s="219"/>
      <c r="AG524" s="219"/>
      <c r="AH524" s="219"/>
      <c r="AI524" s="219"/>
      <c r="AJ524" s="219"/>
      <c r="AK524" s="219"/>
      <c r="AL524" s="219"/>
      <c r="AM524" s="219"/>
      <c r="AN524" s="219"/>
      <c r="AO524" s="219"/>
      <c r="AP524" s="219"/>
      <c r="AQ524" s="219"/>
      <c r="AR524" s="219"/>
      <c r="AS524" s="219"/>
      <c r="AT524" s="219"/>
      <c r="AU524" s="219"/>
      <c r="AV524" s="219"/>
      <c r="AW524" s="219"/>
      <c r="AX524" s="219"/>
      <c r="AY524" s="219"/>
      <c r="AZ524" s="219"/>
      <c r="BA524" s="219"/>
      <c r="BB524" s="219"/>
      <c r="BC524" s="219"/>
      <c r="BD524" s="219"/>
      <c r="BE524" s="219"/>
      <c r="BF524" s="219"/>
      <c r="BG524" s="219"/>
      <c r="BH524" s="219"/>
      <c r="BI524" s="219"/>
      <c r="BJ524" s="219"/>
      <c r="BK524" s="219"/>
      <c r="BL524" s="219"/>
      <c r="BM524" s="219"/>
      <c r="BN524" s="219"/>
      <c r="BO524" s="219"/>
      <c r="BP524" s="219"/>
      <c r="BQ524" s="219"/>
      <c r="BR524" s="219"/>
      <c r="BS524" s="219"/>
      <c r="BT524" s="219"/>
      <c r="BU524" s="219"/>
      <c r="BV524" s="219"/>
      <c r="BW524" s="219"/>
      <c r="BX524" s="219"/>
      <c r="BY524" s="219"/>
      <c r="BZ524" s="219"/>
      <c r="CA524" s="219"/>
      <c r="CB524" s="219"/>
      <c r="CC524" s="219"/>
      <c r="CD524" s="219"/>
      <c r="CE524" s="219"/>
      <c r="CF524" s="219"/>
      <c r="CG524" s="219"/>
      <c r="CH524" s="219"/>
      <c r="CI524" s="219"/>
      <c r="CJ524" s="219"/>
      <c r="CK524" s="219"/>
      <c r="CL524" s="219"/>
      <c r="CM524" s="219"/>
      <c r="CN524" s="219"/>
      <c r="CO524" s="219"/>
      <c r="CP524" s="219"/>
      <c r="CQ524" s="219"/>
      <c r="CR524" s="219"/>
      <c r="CS524" s="219"/>
      <c r="CT524" s="219"/>
      <c r="CU524" s="219"/>
      <c r="CV524" s="219"/>
      <c r="CW524" s="219"/>
      <c r="CX524" s="219"/>
      <c r="CY524" s="219"/>
      <c r="CZ524" s="219"/>
      <c r="DA524" s="219"/>
      <c r="DB524" s="219"/>
      <c r="DC524" s="219"/>
      <c r="DD524" s="219"/>
      <c r="DE524" s="219"/>
      <c r="DF524" s="219"/>
      <c r="DG524" s="219"/>
      <c r="DH524" s="219"/>
      <c r="DI524" s="219"/>
      <c r="DJ524" s="219"/>
      <c r="DK524" s="219"/>
      <c r="DL524" s="219"/>
      <c r="DM524" s="219"/>
      <c r="DN524" s="219"/>
      <c r="DO524" s="219"/>
      <c r="DP524" s="219"/>
      <c r="DQ524" s="219"/>
      <c r="DR524" s="219"/>
      <c r="DS524" s="219"/>
      <c r="DT524" s="219"/>
      <c r="DU524" s="219"/>
      <c r="DV524" s="219"/>
      <c r="DW524" s="219"/>
      <c r="DX524" s="219"/>
      <c r="DY524" s="219"/>
      <c r="DZ524" s="219"/>
      <c r="EA524" s="219"/>
      <c r="EB524" s="219"/>
      <c r="EC524" s="219"/>
      <c r="ED524" s="219"/>
      <c r="EE524" s="219"/>
      <c r="EF524" s="219"/>
      <c r="EG524" s="219"/>
      <c r="EH524" s="219"/>
      <c r="EI524" s="219"/>
      <c r="EJ524" s="219"/>
      <c r="EK524" s="219"/>
      <c r="EL524" s="219"/>
      <c r="EM524" s="219"/>
      <c r="EN524" s="219"/>
      <c r="EO524" s="219"/>
      <c r="EP524" s="219"/>
      <c r="EQ524" s="219"/>
      <c r="ER524" s="219"/>
      <c r="ES524" s="219"/>
      <c r="ET524" s="219"/>
      <c r="EU524" s="219"/>
      <c r="EV524" s="219"/>
      <c r="EW524" s="219"/>
      <c r="EX524" s="219"/>
      <c r="EY524" s="219"/>
      <c r="EZ524" s="219"/>
      <c r="FA524" s="219"/>
      <c r="FB524" s="219"/>
      <c r="FC524" s="219"/>
      <c r="FD524" s="219"/>
      <c r="FE524" s="219"/>
      <c r="FF524" s="219"/>
      <c r="FG524" s="219"/>
      <c r="FH524" s="219"/>
      <c r="FI524" s="219"/>
      <c r="FJ524" s="219"/>
      <c r="FK524" s="219"/>
      <c r="FL524" s="219"/>
      <c r="FM524" s="219"/>
      <c r="FN524" s="219"/>
      <c r="FO524" s="219"/>
      <c r="FP524" s="219"/>
      <c r="FQ524" s="219"/>
      <c r="FR524" s="219"/>
      <c r="FS524" s="219"/>
      <c r="FT524" s="219"/>
      <c r="FU524" s="219"/>
      <c r="FV524" s="219"/>
      <c r="FW524" s="219"/>
      <c r="FX524" s="219"/>
      <c r="FY524" s="219"/>
      <c r="FZ524" s="219"/>
      <c r="GA524" s="219"/>
      <c r="GB524" s="219"/>
      <c r="GC524" s="219"/>
      <c r="GD524" s="219"/>
      <c r="GE524" s="219"/>
      <c r="GF524" s="219"/>
      <c r="GG524" s="219"/>
      <c r="GH524" s="219"/>
      <c r="GI524" s="219"/>
      <c r="GJ524" s="219"/>
      <c r="GK524" s="219"/>
      <c r="GL524" s="219"/>
      <c r="GM524" s="219"/>
      <c r="GN524" s="219"/>
      <c r="GO524" s="219"/>
      <c r="GP524" s="219"/>
      <c r="GQ524" s="219"/>
      <c r="GR524" s="219"/>
      <c r="GS524" s="219"/>
      <c r="GT524" s="219"/>
      <c r="GU524" s="219"/>
      <c r="GV524" s="219"/>
      <c r="GW524" s="219"/>
      <c r="GX524" s="219"/>
      <c r="GY524" s="219"/>
      <c r="GZ524" s="219"/>
      <c r="HA524" s="219"/>
      <c r="HB524" s="219"/>
      <c r="HC524" s="219"/>
      <c r="HD524" s="219"/>
      <c r="HE524" s="219"/>
      <c r="HF524" s="219"/>
      <c r="HG524" s="219"/>
      <c r="HH524" s="219"/>
      <c r="HI524" s="219"/>
      <c r="HJ524" s="219"/>
      <c r="HK524" s="219"/>
      <c r="HL524" s="219"/>
    </row>
    <row r="525" spans="1:220" s="251" customFormat="1">
      <c r="A525" s="219"/>
      <c r="B525" s="219"/>
      <c r="C525" s="219"/>
      <c r="D525" s="219"/>
      <c r="E525" s="219"/>
      <c r="F525" s="219"/>
      <c r="G525" s="261"/>
      <c r="H525" s="262"/>
      <c r="I525" s="262"/>
      <c r="J525" s="216"/>
      <c r="K525" s="219"/>
      <c r="L525" s="219"/>
      <c r="M525" s="219"/>
      <c r="N525" s="219"/>
      <c r="O525" s="219"/>
      <c r="P525" s="219"/>
      <c r="Q525" s="219"/>
      <c r="R525" s="219"/>
      <c r="S525" s="219"/>
      <c r="T525" s="219"/>
      <c r="U525" s="219"/>
      <c r="V525" s="219"/>
      <c r="W525" s="219"/>
      <c r="X525" s="219"/>
      <c r="Y525" s="219"/>
      <c r="Z525" s="219"/>
      <c r="AA525" s="219"/>
      <c r="AB525" s="219"/>
      <c r="AC525" s="219"/>
      <c r="AD525" s="219"/>
      <c r="AE525" s="219"/>
      <c r="AF525" s="219"/>
      <c r="AG525" s="219"/>
      <c r="AH525" s="219"/>
      <c r="AI525" s="219"/>
      <c r="AJ525" s="219"/>
      <c r="AK525" s="219"/>
      <c r="AL525" s="219"/>
      <c r="AM525" s="219"/>
      <c r="AN525" s="219"/>
      <c r="AO525" s="219"/>
      <c r="AP525" s="219"/>
      <c r="AQ525" s="219"/>
      <c r="AR525" s="219"/>
      <c r="AS525" s="219"/>
      <c r="AT525" s="219"/>
      <c r="AU525" s="219"/>
      <c r="AV525" s="219"/>
      <c r="AW525" s="219"/>
      <c r="AX525" s="219"/>
      <c r="AY525" s="219"/>
      <c r="AZ525" s="219"/>
      <c r="BA525" s="219"/>
      <c r="BB525" s="219"/>
      <c r="BC525" s="219"/>
      <c r="BD525" s="219"/>
      <c r="BE525" s="219"/>
      <c r="BF525" s="219"/>
      <c r="BG525" s="219"/>
      <c r="BH525" s="219"/>
      <c r="BI525" s="219"/>
      <c r="BJ525" s="219"/>
      <c r="BK525" s="219"/>
      <c r="BL525" s="219"/>
      <c r="BM525" s="219"/>
      <c r="BN525" s="219"/>
      <c r="BO525" s="219"/>
      <c r="BP525" s="219"/>
      <c r="BQ525" s="219"/>
      <c r="BR525" s="219"/>
      <c r="BS525" s="219"/>
      <c r="BT525" s="219"/>
      <c r="BU525" s="219"/>
      <c r="BV525" s="219"/>
      <c r="BW525" s="219"/>
      <c r="BX525" s="219"/>
      <c r="BY525" s="219"/>
      <c r="BZ525" s="219"/>
      <c r="CA525" s="219"/>
      <c r="CB525" s="219"/>
      <c r="CC525" s="219"/>
      <c r="CD525" s="219"/>
      <c r="CE525" s="219"/>
      <c r="CF525" s="219"/>
      <c r="CG525" s="219"/>
      <c r="CH525" s="219"/>
      <c r="CI525" s="219"/>
      <c r="CJ525" s="219"/>
      <c r="CK525" s="219"/>
      <c r="CL525" s="219"/>
      <c r="CM525" s="219"/>
      <c r="CN525" s="219"/>
      <c r="CO525" s="219"/>
      <c r="CP525" s="219"/>
      <c r="CQ525" s="219"/>
      <c r="CR525" s="219"/>
      <c r="CS525" s="219"/>
      <c r="CT525" s="219"/>
      <c r="CU525" s="219"/>
      <c r="CV525" s="219"/>
      <c r="CW525" s="219"/>
      <c r="CX525" s="219"/>
      <c r="CY525" s="219"/>
      <c r="CZ525" s="219"/>
      <c r="DA525" s="219"/>
      <c r="DB525" s="219"/>
      <c r="DC525" s="219"/>
      <c r="DD525" s="219"/>
      <c r="DE525" s="219"/>
      <c r="DF525" s="219"/>
      <c r="DG525" s="219"/>
      <c r="DH525" s="219"/>
      <c r="DI525" s="219"/>
      <c r="DJ525" s="219"/>
      <c r="DK525" s="219"/>
      <c r="DL525" s="219"/>
      <c r="DM525" s="219"/>
      <c r="DN525" s="219"/>
      <c r="DO525" s="219"/>
      <c r="DP525" s="219"/>
      <c r="DQ525" s="219"/>
      <c r="DR525" s="219"/>
      <c r="DS525" s="219"/>
      <c r="DT525" s="219"/>
      <c r="DU525" s="219"/>
      <c r="DV525" s="219"/>
      <c r="DW525" s="219"/>
      <c r="DX525" s="219"/>
      <c r="DY525" s="219"/>
      <c r="DZ525" s="219"/>
      <c r="EA525" s="219"/>
      <c r="EB525" s="219"/>
      <c r="EC525" s="219"/>
      <c r="ED525" s="219"/>
      <c r="EE525" s="219"/>
      <c r="EF525" s="219"/>
      <c r="EG525" s="219"/>
      <c r="EH525" s="219"/>
      <c r="EI525" s="219"/>
      <c r="EJ525" s="219"/>
      <c r="EK525" s="219"/>
      <c r="EL525" s="219"/>
      <c r="EM525" s="219"/>
      <c r="EN525" s="219"/>
      <c r="EO525" s="219"/>
      <c r="EP525" s="219"/>
      <c r="EQ525" s="219"/>
      <c r="ER525" s="219"/>
      <c r="ES525" s="219"/>
      <c r="ET525" s="219"/>
      <c r="EU525" s="219"/>
      <c r="EV525" s="219"/>
      <c r="EW525" s="219"/>
      <c r="EX525" s="219"/>
      <c r="EY525" s="219"/>
      <c r="EZ525" s="219"/>
      <c r="FA525" s="219"/>
      <c r="FB525" s="219"/>
      <c r="FC525" s="219"/>
      <c r="FD525" s="219"/>
      <c r="FE525" s="219"/>
      <c r="FF525" s="219"/>
      <c r="FG525" s="219"/>
      <c r="FH525" s="219"/>
      <c r="FI525" s="219"/>
      <c r="FJ525" s="219"/>
      <c r="FK525" s="219"/>
      <c r="FL525" s="219"/>
      <c r="FM525" s="219"/>
      <c r="FN525" s="219"/>
      <c r="FO525" s="219"/>
      <c r="FP525" s="219"/>
      <c r="FQ525" s="219"/>
      <c r="FR525" s="219"/>
      <c r="FS525" s="219"/>
      <c r="FT525" s="219"/>
      <c r="FU525" s="219"/>
      <c r="FV525" s="219"/>
      <c r="FW525" s="219"/>
      <c r="FX525" s="219"/>
      <c r="FY525" s="219"/>
      <c r="FZ525" s="219"/>
      <c r="GA525" s="219"/>
      <c r="GB525" s="219"/>
      <c r="GC525" s="219"/>
      <c r="GD525" s="219"/>
      <c r="GE525" s="219"/>
      <c r="GF525" s="219"/>
      <c r="GG525" s="219"/>
      <c r="GH525" s="219"/>
      <c r="GI525" s="219"/>
      <c r="GJ525" s="219"/>
      <c r="GK525" s="219"/>
      <c r="GL525" s="219"/>
      <c r="GM525" s="219"/>
      <c r="GN525" s="219"/>
      <c r="GO525" s="219"/>
      <c r="GP525" s="219"/>
      <c r="GQ525" s="219"/>
      <c r="GR525" s="219"/>
      <c r="GS525" s="219"/>
      <c r="GT525" s="219"/>
      <c r="GU525" s="219"/>
      <c r="GV525" s="219"/>
      <c r="GW525" s="219"/>
      <c r="GX525" s="219"/>
      <c r="GY525" s="219"/>
      <c r="GZ525" s="219"/>
      <c r="HA525" s="219"/>
      <c r="HB525" s="219"/>
      <c r="HC525" s="219"/>
      <c r="HD525" s="219"/>
      <c r="HE525" s="219"/>
      <c r="HF525" s="219"/>
      <c r="HG525" s="219"/>
      <c r="HH525" s="219"/>
      <c r="HI525" s="219"/>
      <c r="HJ525" s="219"/>
      <c r="HK525" s="219"/>
      <c r="HL525" s="219"/>
    </row>
    <row r="526" spans="1:220" s="251" customFormat="1">
      <c r="A526" s="219"/>
      <c r="B526" s="219"/>
      <c r="C526" s="219"/>
      <c r="D526" s="219"/>
      <c r="E526" s="219"/>
      <c r="F526" s="219"/>
      <c r="G526" s="261"/>
      <c r="H526" s="262"/>
      <c r="I526" s="262"/>
      <c r="J526" s="216"/>
      <c r="K526" s="219"/>
      <c r="L526" s="219"/>
      <c r="M526" s="219"/>
      <c r="N526" s="219"/>
      <c r="O526" s="219"/>
      <c r="P526" s="219"/>
      <c r="Q526" s="219"/>
      <c r="R526" s="219"/>
      <c r="S526" s="219"/>
      <c r="T526" s="219"/>
      <c r="U526" s="219"/>
      <c r="V526" s="219"/>
      <c r="W526" s="219"/>
      <c r="X526" s="219"/>
      <c r="Y526" s="219"/>
      <c r="Z526" s="219"/>
      <c r="AA526" s="219"/>
      <c r="AB526" s="219"/>
      <c r="AC526" s="219"/>
      <c r="AD526" s="219"/>
      <c r="AE526" s="219"/>
      <c r="AF526" s="219"/>
      <c r="AG526" s="219"/>
      <c r="AH526" s="219"/>
      <c r="AI526" s="219"/>
      <c r="AJ526" s="219"/>
      <c r="AK526" s="219"/>
      <c r="AL526" s="219"/>
      <c r="AM526" s="219"/>
      <c r="AN526" s="219"/>
      <c r="AO526" s="219"/>
      <c r="AP526" s="219"/>
      <c r="AQ526" s="219"/>
      <c r="AR526" s="219"/>
      <c r="AS526" s="219"/>
      <c r="AT526" s="219"/>
      <c r="AU526" s="219"/>
      <c r="AV526" s="219"/>
      <c r="AW526" s="219"/>
      <c r="AX526" s="219"/>
      <c r="AY526" s="219"/>
      <c r="AZ526" s="219"/>
      <c r="BA526" s="219"/>
      <c r="BB526" s="219"/>
      <c r="BC526" s="219"/>
      <c r="BD526" s="219"/>
      <c r="BE526" s="219"/>
      <c r="BF526" s="219"/>
      <c r="BG526" s="219"/>
      <c r="BH526" s="219"/>
      <c r="BI526" s="219"/>
      <c r="BJ526" s="219"/>
      <c r="BK526" s="219"/>
      <c r="BL526" s="219"/>
      <c r="BM526" s="219"/>
      <c r="BN526" s="219"/>
      <c r="BO526" s="219"/>
      <c r="BP526" s="219"/>
      <c r="BQ526" s="219"/>
      <c r="BR526" s="219"/>
      <c r="BS526" s="219"/>
      <c r="BT526" s="219"/>
      <c r="BU526" s="219"/>
      <c r="BV526" s="219"/>
      <c r="BW526" s="219"/>
      <c r="BX526" s="219"/>
      <c r="BY526" s="219"/>
      <c r="BZ526" s="219"/>
      <c r="CA526" s="219"/>
      <c r="CB526" s="219"/>
      <c r="CC526" s="219"/>
      <c r="CD526" s="219"/>
      <c r="CE526" s="219"/>
      <c r="CF526" s="219"/>
      <c r="CG526" s="219"/>
      <c r="CH526" s="219"/>
      <c r="CI526" s="219"/>
      <c r="CJ526" s="219"/>
      <c r="CK526" s="219"/>
      <c r="CL526" s="219"/>
      <c r="CM526" s="219"/>
      <c r="CN526" s="219"/>
      <c r="CO526" s="219"/>
      <c r="CP526" s="219"/>
      <c r="CQ526" s="219"/>
      <c r="CR526" s="219"/>
      <c r="CS526" s="219"/>
      <c r="CT526" s="219"/>
      <c r="CU526" s="219"/>
      <c r="CV526" s="219"/>
      <c r="CW526" s="219"/>
      <c r="CX526" s="219"/>
      <c r="CY526" s="219"/>
      <c r="CZ526" s="219"/>
      <c r="DA526" s="219"/>
      <c r="DB526" s="219"/>
      <c r="DC526" s="219"/>
      <c r="DD526" s="219"/>
      <c r="DE526" s="219"/>
      <c r="DF526" s="219"/>
      <c r="DG526" s="219"/>
      <c r="DH526" s="219"/>
      <c r="DI526" s="219"/>
      <c r="DJ526" s="219"/>
      <c r="DK526" s="219"/>
      <c r="DL526" s="219"/>
      <c r="DM526" s="219"/>
      <c r="DN526" s="219"/>
      <c r="DO526" s="219"/>
      <c r="DP526" s="219"/>
      <c r="DQ526" s="219"/>
      <c r="DR526" s="219"/>
      <c r="DS526" s="219"/>
      <c r="DT526" s="219"/>
      <c r="DU526" s="219"/>
      <c r="DV526" s="219"/>
      <c r="DW526" s="219"/>
      <c r="DX526" s="219"/>
      <c r="DY526" s="219"/>
      <c r="DZ526" s="219"/>
      <c r="EA526" s="219"/>
      <c r="EB526" s="219"/>
      <c r="EC526" s="219"/>
      <c r="ED526" s="219"/>
      <c r="EE526" s="219"/>
      <c r="EF526" s="219"/>
      <c r="EG526" s="219"/>
      <c r="EH526" s="219"/>
      <c r="EI526" s="219"/>
      <c r="EJ526" s="219"/>
      <c r="EK526" s="219"/>
      <c r="EL526" s="219"/>
      <c r="EM526" s="219"/>
      <c r="EN526" s="219"/>
      <c r="EO526" s="219"/>
      <c r="EP526" s="219"/>
      <c r="EQ526" s="219"/>
      <c r="ER526" s="219"/>
      <c r="ES526" s="219"/>
      <c r="ET526" s="219"/>
      <c r="EU526" s="219"/>
      <c r="EV526" s="219"/>
      <c r="EW526" s="219"/>
      <c r="EX526" s="219"/>
      <c r="EY526" s="219"/>
      <c r="EZ526" s="219"/>
      <c r="FA526" s="219"/>
      <c r="FB526" s="219"/>
      <c r="FC526" s="219"/>
      <c r="FD526" s="219"/>
      <c r="FE526" s="219"/>
      <c r="FF526" s="219"/>
      <c r="FG526" s="219"/>
      <c r="FH526" s="219"/>
      <c r="FI526" s="219"/>
      <c r="FJ526" s="219"/>
      <c r="FK526" s="219"/>
      <c r="FL526" s="219"/>
      <c r="FM526" s="219"/>
      <c r="FN526" s="219"/>
      <c r="FO526" s="219"/>
      <c r="FP526" s="219"/>
      <c r="FQ526" s="219"/>
      <c r="FR526" s="219"/>
      <c r="FS526" s="219"/>
      <c r="FT526" s="219"/>
      <c r="FU526" s="219"/>
      <c r="FV526" s="219"/>
      <c r="FW526" s="219"/>
      <c r="FX526" s="219"/>
      <c r="FY526" s="219"/>
      <c r="FZ526" s="219"/>
      <c r="GA526" s="219"/>
      <c r="GB526" s="219"/>
      <c r="GC526" s="219"/>
      <c r="GD526" s="219"/>
      <c r="GE526" s="219"/>
      <c r="GF526" s="219"/>
      <c r="GG526" s="219"/>
      <c r="GH526" s="219"/>
      <c r="GI526" s="219"/>
      <c r="GJ526" s="219"/>
      <c r="GK526" s="219"/>
      <c r="GL526" s="219"/>
      <c r="GM526" s="219"/>
      <c r="GN526" s="219"/>
      <c r="GO526" s="219"/>
      <c r="GP526" s="219"/>
      <c r="GQ526" s="219"/>
      <c r="GR526" s="219"/>
      <c r="GS526" s="219"/>
      <c r="GT526" s="219"/>
      <c r="GU526" s="219"/>
      <c r="GV526" s="219"/>
      <c r="GW526" s="219"/>
      <c r="GX526" s="219"/>
      <c r="GY526" s="219"/>
      <c r="GZ526" s="219"/>
      <c r="HA526" s="219"/>
      <c r="HB526" s="219"/>
      <c r="HC526" s="219"/>
      <c r="HD526" s="219"/>
      <c r="HE526" s="219"/>
      <c r="HF526" s="219"/>
      <c r="HG526" s="219"/>
      <c r="HH526" s="219"/>
      <c r="HI526" s="219"/>
      <c r="HJ526" s="219"/>
      <c r="HK526" s="219"/>
      <c r="HL526" s="219"/>
    </row>
    <row r="527" spans="1:220" s="251" customFormat="1">
      <c r="A527" s="219"/>
      <c r="B527" s="219"/>
      <c r="C527" s="219"/>
      <c r="D527" s="219"/>
      <c r="E527" s="219"/>
      <c r="F527" s="219"/>
      <c r="G527" s="261"/>
      <c r="H527" s="262"/>
      <c r="I527" s="262"/>
      <c r="J527" s="216"/>
      <c r="K527" s="219"/>
      <c r="L527" s="219"/>
      <c r="M527" s="219"/>
      <c r="N527" s="219"/>
      <c r="O527" s="219"/>
      <c r="P527" s="219"/>
      <c r="Q527" s="219"/>
      <c r="R527" s="219"/>
      <c r="S527" s="219"/>
      <c r="T527" s="219"/>
      <c r="U527" s="219"/>
      <c r="V527" s="219"/>
      <c r="W527" s="219"/>
      <c r="X527" s="219"/>
      <c r="Y527" s="219"/>
      <c r="Z527" s="219"/>
      <c r="AA527" s="219"/>
      <c r="AB527" s="219"/>
      <c r="AC527" s="219"/>
      <c r="AD527" s="219"/>
      <c r="AE527" s="219"/>
      <c r="AF527" s="219"/>
      <c r="AG527" s="219"/>
      <c r="AH527" s="219"/>
      <c r="AI527" s="219"/>
      <c r="AJ527" s="219"/>
      <c r="AK527" s="219"/>
      <c r="AL527" s="219"/>
      <c r="AM527" s="219"/>
      <c r="AN527" s="219"/>
      <c r="AO527" s="219"/>
      <c r="AP527" s="219"/>
      <c r="AQ527" s="219"/>
      <c r="AR527" s="219"/>
      <c r="AS527" s="219"/>
      <c r="AT527" s="219"/>
      <c r="AU527" s="219"/>
      <c r="AV527" s="219"/>
      <c r="AW527" s="219"/>
      <c r="AX527" s="219"/>
      <c r="AY527" s="219"/>
      <c r="AZ527" s="219"/>
      <c r="BA527" s="219"/>
      <c r="BB527" s="219"/>
      <c r="BC527" s="219"/>
      <c r="BD527" s="219"/>
      <c r="BE527" s="219"/>
      <c r="BF527" s="219"/>
      <c r="BG527" s="219"/>
      <c r="BH527" s="219"/>
      <c r="BI527" s="219"/>
      <c r="BJ527" s="219"/>
      <c r="BK527" s="219"/>
      <c r="BL527" s="219"/>
      <c r="BM527" s="219"/>
      <c r="BN527" s="219"/>
      <c r="BO527" s="219"/>
      <c r="BP527" s="219"/>
      <c r="BQ527" s="219"/>
      <c r="BR527" s="219"/>
      <c r="BS527" s="219"/>
      <c r="BT527" s="219"/>
      <c r="BU527" s="219"/>
      <c r="BV527" s="219"/>
      <c r="BW527" s="219"/>
      <c r="BX527" s="219"/>
      <c r="BY527" s="219"/>
      <c r="BZ527" s="219"/>
      <c r="CA527" s="219"/>
      <c r="CB527" s="219"/>
      <c r="CC527" s="219"/>
      <c r="CD527" s="219"/>
      <c r="CE527" s="219"/>
      <c r="CF527" s="219"/>
      <c r="CG527" s="219"/>
      <c r="CH527" s="219"/>
      <c r="CI527" s="219"/>
      <c r="CJ527" s="219"/>
      <c r="CK527" s="219"/>
      <c r="CL527" s="219"/>
      <c r="CM527" s="219"/>
      <c r="CN527" s="219"/>
      <c r="CO527" s="219"/>
      <c r="CP527" s="219"/>
      <c r="CQ527" s="219"/>
      <c r="CR527" s="219"/>
      <c r="CS527" s="219"/>
      <c r="CT527" s="219"/>
      <c r="CU527" s="219"/>
      <c r="CV527" s="219"/>
      <c r="CW527" s="219"/>
      <c r="CX527" s="219"/>
      <c r="CY527" s="219"/>
      <c r="CZ527" s="219"/>
      <c r="DA527" s="219"/>
      <c r="DB527" s="219"/>
      <c r="DC527" s="219"/>
      <c r="DD527" s="219"/>
      <c r="DE527" s="219"/>
      <c r="DF527" s="219"/>
      <c r="DG527" s="219"/>
      <c r="DH527" s="219"/>
      <c r="DI527" s="219"/>
      <c r="DJ527" s="219"/>
      <c r="DK527" s="219"/>
      <c r="DL527" s="219"/>
      <c r="DM527" s="219"/>
      <c r="DN527" s="219"/>
      <c r="DO527" s="219"/>
      <c r="DP527" s="219"/>
      <c r="DQ527" s="219"/>
      <c r="DR527" s="219"/>
      <c r="DS527" s="219"/>
      <c r="DT527" s="219"/>
      <c r="DU527" s="219"/>
      <c r="DV527" s="219"/>
      <c r="DW527" s="219"/>
      <c r="DX527" s="219"/>
      <c r="DY527" s="219"/>
      <c r="DZ527" s="219"/>
      <c r="EA527" s="219"/>
      <c r="EB527" s="219"/>
      <c r="EC527" s="219"/>
      <c r="ED527" s="219"/>
      <c r="EE527" s="219"/>
      <c r="EF527" s="219"/>
      <c r="EG527" s="219"/>
      <c r="EH527" s="219"/>
      <c r="EI527" s="219"/>
      <c r="EJ527" s="219"/>
      <c r="EK527" s="219"/>
      <c r="EL527" s="219"/>
      <c r="EM527" s="219"/>
      <c r="EN527" s="219"/>
      <c r="EO527" s="219"/>
      <c r="EP527" s="219"/>
      <c r="EQ527" s="219"/>
      <c r="ER527" s="219"/>
      <c r="ES527" s="219"/>
      <c r="ET527" s="219"/>
      <c r="EU527" s="219"/>
      <c r="EV527" s="219"/>
      <c r="EW527" s="219"/>
      <c r="EX527" s="219"/>
      <c r="EY527" s="219"/>
      <c r="EZ527" s="219"/>
      <c r="FA527" s="219"/>
      <c r="FB527" s="219"/>
      <c r="FC527" s="219"/>
      <c r="FD527" s="219"/>
      <c r="FE527" s="219"/>
      <c r="FF527" s="219"/>
      <c r="FG527" s="219"/>
      <c r="FH527" s="219"/>
      <c r="FI527" s="219"/>
      <c r="FJ527" s="219"/>
      <c r="FK527" s="219"/>
      <c r="FL527" s="219"/>
      <c r="FM527" s="219"/>
      <c r="FN527" s="219"/>
      <c r="FO527" s="219"/>
      <c r="FP527" s="219"/>
      <c r="FQ527" s="219"/>
      <c r="FR527" s="219"/>
      <c r="FS527" s="219"/>
      <c r="FT527" s="219"/>
      <c r="FU527" s="219"/>
      <c r="FV527" s="219"/>
      <c r="FW527" s="219"/>
      <c r="FX527" s="219"/>
      <c r="FY527" s="219"/>
      <c r="FZ527" s="219"/>
      <c r="GA527" s="219"/>
      <c r="GB527" s="219"/>
      <c r="GC527" s="219"/>
      <c r="GD527" s="219"/>
      <c r="GE527" s="219"/>
      <c r="GF527" s="219"/>
      <c r="GG527" s="219"/>
      <c r="GH527" s="219"/>
      <c r="GI527" s="219"/>
      <c r="GJ527" s="219"/>
      <c r="GK527" s="219"/>
      <c r="GL527" s="219"/>
      <c r="GM527" s="219"/>
      <c r="GN527" s="219"/>
      <c r="GO527" s="219"/>
      <c r="GP527" s="219"/>
      <c r="GQ527" s="219"/>
      <c r="GR527" s="219"/>
      <c r="GS527" s="219"/>
      <c r="GT527" s="219"/>
      <c r="GU527" s="219"/>
      <c r="GV527" s="219"/>
      <c r="GW527" s="219"/>
      <c r="GX527" s="219"/>
      <c r="GY527" s="219"/>
      <c r="GZ527" s="219"/>
      <c r="HA527" s="219"/>
      <c r="HB527" s="219"/>
      <c r="HC527" s="219"/>
      <c r="HD527" s="219"/>
      <c r="HE527" s="219"/>
      <c r="HF527" s="219"/>
      <c r="HG527" s="219"/>
      <c r="HH527" s="219"/>
      <c r="HI527" s="219"/>
      <c r="HJ527" s="219"/>
      <c r="HK527" s="219"/>
      <c r="HL527" s="219"/>
    </row>
    <row r="528" spans="1:220" s="251" customFormat="1">
      <c r="A528" s="219"/>
      <c r="B528" s="219"/>
      <c r="C528" s="219"/>
      <c r="D528" s="219"/>
      <c r="E528" s="219"/>
      <c r="F528" s="219"/>
      <c r="G528" s="261"/>
      <c r="H528" s="262"/>
      <c r="I528" s="262"/>
      <c r="J528" s="216"/>
      <c r="K528" s="219"/>
      <c r="L528" s="219"/>
      <c r="M528" s="219"/>
      <c r="N528" s="219"/>
      <c r="O528" s="219"/>
      <c r="P528" s="219"/>
      <c r="Q528" s="219"/>
      <c r="R528" s="219"/>
      <c r="S528" s="219"/>
      <c r="T528" s="219"/>
      <c r="U528" s="219"/>
      <c r="V528" s="219"/>
      <c r="W528" s="219"/>
      <c r="X528" s="219"/>
      <c r="Y528" s="219"/>
      <c r="Z528" s="219"/>
      <c r="AA528" s="219"/>
      <c r="AB528" s="219"/>
      <c r="AC528" s="219"/>
      <c r="AD528" s="219"/>
      <c r="AE528" s="219"/>
      <c r="AF528" s="219"/>
      <c r="AG528" s="219"/>
      <c r="AH528" s="219"/>
      <c r="AI528" s="219"/>
      <c r="AJ528" s="219"/>
      <c r="AK528" s="219"/>
      <c r="AL528" s="219"/>
      <c r="AM528" s="219"/>
      <c r="AN528" s="219"/>
      <c r="AO528" s="219"/>
      <c r="AP528" s="219"/>
      <c r="AQ528" s="219"/>
      <c r="AR528" s="219"/>
      <c r="AS528" s="219"/>
      <c r="AT528" s="219"/>
      <c r="AU528" s="219"/>
      <c r="AV528" s="219"/>
      <c r="AW528" s="219"/>
      <c r="AX528" s="219"/>
      <c r="AY528" s="219"/>
      <c r="AZ528" s="219"/>
      <c r="BA528" s="219"/>
      <c r="BB528" s="219"/>
      <c r="BC528" s="219"/>
      <c r="BD528" s="219"/>
      <c r="BE528" s="219"/>
      <c r="BF528" s="219"/>
      <c r="BG528" s="219"/>
      <c r="BH528" s="219"/>
      <c r="BI528" s="219"/>
      <c r="BJ528" s="219"/>
      <c r="BK528" s="219"/>
      <c r="BL528" s="219"/>
      <c r="BM528" s="219"/>
      <c r="BN528" s="219"/>
      <c r="BO528" s="219"/>
      <c r="BP528" s="219"/>
      <c r="BQ528" s="219"/>
      <c r="BR528" s="219"/>
      <c r="BS528" s="219"/>
      <c r="BT528" s="219"/>
      <c r="BU528" s="219"/>
      <c r="BV528" s="219"/>
      <c r="BW528" s="219"/>
      <c r="BX528" s="219"/>
      <c r="BY528" s="219"/>
      <c r="BZ528" s="219"/>
      <c r="CA528" s="219"/>
      <c r="CB528" s="219"/>
      <c r="CC528" s="219"/>
      <c r="CD528" s="219"/>
      <c r="CE528" s="219"/>
      <c r="CF528" s="219"/>
      <c r="CG528" s="219"/>
      <c r="CH528" s="219"/>
      <c r="CI528" s="219"/>
      <c r="CJ528" s="219"/>
      <c r="CK528" s="219"/>
      <c r="CL528" s="219"/>
      <c r="CM528" s="219"/>
      <c r="CN528" s="219"/>
      <c r="CO528" s="219"/>
      <c r="CP528" s="219"/>
      <c r="CQ528" s="219"/>
      <c r="CR528" s="219"/>
      <c r="CS528" s="219"/>
      <c r="CT528" s="219"/>
      <c r="CU528" s="219"/>
      <c r="CV528" s="219"/>
      <c r="CW528" s="219"/>
      <c r="CX528" s="219"/>
      <c r="CY528" s="219"/>
      <c r="CZ528" s="219"/>
      <c r="DA528" s="219"/>
      <c r="DB528" s="219"/>
      <c r="DC528" s="219"/>
      <c r="DD528" s="219"/>
      <c r="DE528" s="219"/>
      <c r="DF528" s="219"/>
      <c r="DG528" s="219"/>
      <c r="DH528" s="219"/>
      <c r="DI528" s="219"/>
      <c r="DJ528" s="219"/>
      <c r="DK528" s="219"/>
      <c r="DL528" s="219"/>
      <c r="DM528" s="219"/>
      <c r="DN528" s="219"/>
      <c r="DO528" s="219"/>
      <c r="DP528" s="219"/>
      <c r="DQ528" s="219"/>
      <c r="DR528" s="219"/>
      <c r="DS528" s="219"/>
      <c r="DT528" s="219"/>
      <c r="DU528" s="219"/>
      <c r="DV528" s="219"/>
      <c r="DW528" s="219"/>
      <c r="DX528" s="219"/>
      <c r="DY528" s="219"/>
      <c r="DZ528" s="219"/>
      <c r="EA528" s="219"/>
      <c r="EB528" s="219"/>
      <c r="EC528" s="219"/>
      <c r="ED528" s="219"/>
      <c r="EE528" s="219"/>
      <c r="EF528" s="219"/>
      <c r="EG528" s="219"/>
      <c r="EH528" s="219"/>
      <c r="EI528" s="219"/>
      <c r="EJ528" s="219"/>
      <c r="EK528" s="219"/>
      <c r="EL528" s="219"/>
      <c r="EM528" s="219"/>
      <c r="EN528" s="219"/>
      <c r="EO528" s="219"/>
      <c r="EP528" s="219"/>
      <c r="EQ528" s="219"/>
      <c r="ER528" s="219"/>
      <c r="ES528" s="219"/>
      <c r="ET528" s="219"/>
      <c r="EU528" s="219"/>
      <c r="EV528" s="219"/>
      <c r="EW528" s="219"/>
      <c r="EX528" s="219"/>
      <c r="EY528" s="219"/>
      <c r="EZ528" s="219"/>
      <c r="FA528" s="219"/>
      <c r="FB528" s="219"/>
      <c r="FC528" s="219"/>
      <c r="FD528" s="219"/>
      <c r="FE528" s="219"/>
      <c r="FF528" s="219"/>
      <c r="FG528" s="219"/>
      <c r="FH528" s="219"/>
      <c r="FI528" s="219"/>
      <c r="FJ528" s="219"/>
      <c r="FK528" s="219"/>
      <c r="FL528" s="219"/>
      <c r="FM528" s="219"/>
      <c r="FN528" s="219"/>
      <c r="FO528" s="219"/>
      <c r="FP528" s="219"/>
      <c r="FQ528" s="219"/>
      <c r="FR528" s="219"/>
      <c r="FS528" s="219"/>
      <c r="FT528" s="219"/>
      <c r="FU528" s="219"/>
      <c r="FV528" s="219"/>
      <c r="FW528" s="219"/>
      <c r="FX528" s="219"/>
      <c r="FY528" s="219"/>
      <c r="FZ528" s="219"/>
      <c r="GA528" s="219"/>
      <c r="GB528" s="219"/>
      <c r="GC528" s="219"/>
      <c r="GD528" s="219"/>
      <c r="GE528" s="219"/>
      <c r="GF528" s="219"/>
      <c r="GG528" s="219"/>
      <c r="GH528" s="219"/>
      <c r="GI528" s="219"/>
      <c r="GJ528" s="219"/>
      <c r="GK528" s="219"/>
      <c r="GL528" s="219"/>
      <c r="GM528" s="219"/>
      <c r="GN528" s="219"/>
      <c r="GO528" s="219"/>
      <c r="GP528" s="219"/>
      <c r="GQ528" s="219"/>
      <c r="GR528" s="219"/>
      <c r="GS528" s="219"/>
      <c r="GT528" s="219"/>
      <c r="GU528" s="219"/>
      <c r="GV528" s="219"/>
      <c r="GW528" s="219"/>
      <c r="GX528" s="219"/>
      <c r="GY528" s="219"/>
      <c r="GZ528" s="219"/>
      <c r="HA528" s="219"/>
      <c r="HB528" s="219"/>
      <c r="HC528" s="219"/>
      <c r="HD528" s="219"/>
      <c r="HE528" s="219"/>
      <c r="HF528" s="219"/>
      <c r="HG528" s="219"/>
      <c r="HH528" s="219"/>
      <c r="HI528" s="219"/>
      <c r="HJ528" s="219"/>
      <c r="HK528" s="219"/>
      <c r="HL528" s="219"/>
    </row>
    <row r="529" spans="1:220" s="251" customFormat="1">
      <c r="A529" s="219"/>
      <c r="B529" s="219"/>
      <c r="C529" s="219"/>
      <c r="D529" s="219"/>
      <c r="E529" s="219"/>
      <c r="F529" s="219"/>
      <c r="G529" s="261"/>
      <c r="H529" s="262"/>
      <c r="I529" s="262"/>
      <c r="J529" s="216"/>
      <c r="K529" s="219"/>
      <c r="L529" s="219"/>
      <c r="M529" s="219"/>
      <c r="N529" s="219"/>
      <c r="O529" s="219"/>
      <c r="P529" s="219"/>
      <c r="Q529" s="219"/>
      <c r="R529" s="219"/>
      <c r="S529" s="219"/>
      <c r="T529" s="219"/>
      <c r="U529" s="219"/>
      <c r="V529" s="219"/>
      <c r="W529" s="219"/>
      <c r="X529" s="219"/>
      <c r="Y529" s="219"/>
      <c r="Z529" s="219"/>
      <c r="AA529" s="219"/>
      <c r="AB529" s="219"/>
      <c r="AC529" s="219"/>
      <c r="AD529" s="219"/>
      <c r="AE529" s="219"/>
      <c r="AF529" s="219"/>
      <c r="AG529" s="219"/>
      <c r="AH529" s="219"/>
      <c r="AI529" s="219"/>
      <c r="AJ529" s="219"/>
      <c r="AK529" s="219"/>
      <c r="AL529" s="219"/>
      <c r="AM529" s="219"/>
      <c r="AN529" s="219"/>
      <c r="AO529" s="219"/>
      <c r="AP529" s="219"/>
      <c r="AQ529" s="219"/>
      <c r="AR529" s="219"/>
      <c r="AS529" s="219"/>
      <c r="AT529" s="219"/>
      <c r="AU529" s="219"/>
      <c r="AV529" s="219"/>
      <c r="AW529" s="219"/>
      <c r="AX529" s="219"/>
      <c r="AY529" s="219"/>
      <c r="AZ529" s="219"/>
      <c r="BA529" s="219"/>
      <c r="BB529" s="219"/>
      <c r="BC529" s="219"/>
      <c r="BD529" s="219"/>
      <c r="BE529" s="219"/>
      <c r="BF529" s="219"/>
      <c r="BG529" s="219"/>
      <c r="BH529" s="219"/>
      <c r="BI529" s="219"/>
      <c r="BJ529" s="219"/>
      <c r="BK529" s="219"/>
      <c r="BL529" s="219"/>
      <c r="BM529" s="219"/>
      <c r="BN529" s="219"/>
      <c r="BO529" s="219"/>
      <c r="BP529" s="219"/>
      <c r="BQ529" s="219"/>
      <c r="BR529" s="219"/>
      <c r="BS529" s="219"/>
      <c r="BT529" s="219"/>
      <c r="BU529" s="219"/>
      <c r="BV529" s="219"/>
      <c r="BW529" s="219"/>
      <c r="BX529" s="219"/>
      <c r="BY529" s="219"/>
      <c r="BZ529" s="219"/>
      <c r="CA529" s="219"/>
      <c r="CB529" s="219"/>
      <c r="CC529" s="219"/>
      <c r="CD529" s="219"/>
      <c r="CE529" s="219"/>
      <c r="CF529" s="219"/>
      <c r="CG529" s="219"/>
      <c r="CH529" s="219"/>
      <c r="CI529" s="219"/>
      <c r="CJ529" s="219"/>
      <c r="CK529" s="219"/>
      <c r="CL529" s="219"/>
      <c r="CM529" s="219"/>
      <c r="CN529" s="219"/>
      <c r="CO529" s="219"/>
      <c r="CP529" s="219"/>
      <c r="CQ529" s="219"/>
      <c r="CR529" s="219"/>
      <c r="CS529" s="219"/>
      <c r="CT529" s="219"/>
      <c r="CU529" s="219"/>
      <c r="CV529" s="219"/>
      <c r="CW529" s="219"/>
      <c r="CX529" s="219"/>
      <c r="CY529" s="219"/>
      <c r="CZ529" s="219"/>
      <c r="DA529" s="219"/>
      <c r="DB529" s="219"/>
      <c r="DC529" s="219"/>
      <c r="DD529" s="219"/>
      <c r="DE529" s="219"/>
      <c r="DF529" s="219"/>
      <c r="DG529" s="219"/>
      <c r="DH529" s="219"/>
      <c r="DI529" s="219"/>
      <c r="DJ529" s="219"/>
      <c r="DK529" s="219"/>
      <c r="DL529" s="219"/>
      <c r="DM529" s="219"/>
      <c r="DN529" s="219"/>
      <c r="DO529" s="219"/>
      <c r="DP529" s="219"/>
      <c r="DQ529" s="219"/>
      <c r="DR529" s="219"/>
      <c r="DS529" s="219"/>
      <c r="DT529" s="219"/>
      <c r="DU529" s="219"/>
      <c r="DV529" s="219"/>
      <c r="DW529" s="219"/>
      <c r="DX529" s="219"/>
      <c r="DY529" s="219"/>
      <c r="DZ529" s="219"/>
      <c r="EA529" s="219"/>
      <c r="EB529" s="219"/>
      <c r="EC529" s="219"/>
      <c r="ED529" s="219"/>
      <c r="EE529" s="219"/>
      <c r="EF529" s="219"/>
      <c r="EG529" s="219"/>
      <c r="EH529" s="219"/>
      <c r="EI529" s="219"/>
      <c r="EJ529" s="219"/>
      <c r="EK529" s="219"/>
      <c r="EL529" s="219"/>
      <c r="EM529" s="219"/>
      <c r="EN529" s="219"/>
      <c r="EO529" s="219"/>
      <c r="EP529" s="219"/>
      <c r="EQ529" s="219"/>
      <c r="ER529" s="219"/>
      <c r="ES529" s="219"/>
      <c r="ET529" s="219"/>
      <c r="EU529" s="219"/>
      <c r="EV529" s="219"/>
      <c r="EW529" s="219"/>
      <c r="EX529" s="219"/>
      <c r="EY529" s="219"/>
      <c r="EZ529" s="219"/>
      <c r="FA529" s="219"/>
      <c r="FB529" s="219"/>
      <c r="FC529" s="219"/>
      <c r="FD529" s="219"/>
      <c r="FE529" s="219"/>
      <c r="FF529" s="219"/>
      <c r="FG529" s="219"/>
      <c r="FH529" s="219"/>
      <c r="FI529" s="219"/>
      <c r="FJ529" s="219"/>
      <c r="FK529" s="219"/>
      <c r="FL529" s="219"/>
      <c r="FM529" s="219"/>
      <c r="FN529" s="219"/>
      <c r="FO529" s="219"/>
      <c r="FP529" s="219"/>
      <c r="FQ529" s="219"/>
      <c r="FR529" s="219"/>
      <c r="FS529" s="219"/>
      <c r="FT529" s="219"/>
      <c r="FU529" s="219"/>
      <c r="FV529" s="219"/>
      <c r="FW529" s="219"/>
      <c r="FX529" s="219"/>
      <c r="FY529" s="219"/>
      <c r="FZ529" s="219"/>
      <c r="GA529" s="219"/>
      <c r="GB529" s="219"/>
      <c r="GC529" s="219"/>
      <c r="GD529" s="219"/>
      <c r="GE529" s="219"/>
      <c r="GF529" s="219"/>
      <c r="GG529" s="219"/>
      <c r="GH529" s="219"/>
      <c r="GI529" s="219"/>
      <c r="GJ529" s="219"/>
      <c r="GK529" s="219"/>
      <c r="GL529" s="219"/>
      <c r="GM529" s="219"/>
      <c r="GN529" s="219"/>
      <c r="GO529" s="219"/>
      <c r="GP529" s="219"/>
      <c r="GQ529" s="219"/>
      <c r="GR529" s="219"/>
      <c r="GS529" s="219"/>
      <c r="GT529" s="219"/>
      <c r="GU529" s="219"/>
      <c r="GV529" s="219"/>
      <c r="GW529" s="219"/>
      <c r="GX529" s="219"/>
      <c r="GY529" s="219"/>
      <c r="GZ529" s="219"/>
      <c r="HA529" s="219"/>
      <c r="HB529" s="219"/>
      <c r="HC529" s="219"/>
      <c r="HD529" s="219"/>
      <c r="HE529" s="219"/>
      <c r="HF529" s="219"/>
      <c r="HG529" s="219"/>
      <c r="HH529" s="219"/>
      <c r="HI529" s="219"/>
      <c r="HJ529" s="219"/>
      <c r="HK529" s="219"/>
      <c r="HL529" s="219"/>
    </row>
    <row r="530" spans="1:220" s="251" customFormat="1">
      <c r="A530" s="219"/>
      <c r="B530" s="219"/>
      <c r="C530" s="219"/>
      <c r="D530" s="219"/>
      <c r="E530" s="219"/>
      <c r="F530" s="219"/>
      <c r="G530" s="261"/>
      <c r="H530" s="262"/>
      <c r="I530" s="262"/>
      <c r="J530" s="216"/>
      <c r="K530" s="219"/>
      <c r="L530" s="219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19"/>
      <c r="BN530" s="219"/>
      <c r="BO530" s="219"/>
      <c r="BP530" s="219"/>
      <c r="BQ530" s="219"/>
      <c r="BR530" s="219"/>
      <c r="BS530" s="219"/>
      <c r="BT530" s="219"/>
      <c r="BU530" s="219"/>
      <c r="BV530" s="219"/>
      <c r="BW530" s="219"/>
      <c r="BX530" s="219"/>
      <c r="BY530" s="219"/>
      <c r="BZ530" s="219"/>
      <c r="CA530" s="219"/>
      <c r="CB530" s="219"/>
      <c r="CC530" s="219"/>
      <c r="CD530" s="219"/>
      <c r="CE530" s="219"/>
      <c r="CF530" s="219"/>
      <c r="CG530" s="219"/>
      <c r="CH530" s="219"/>
      <c r="CI530" s="219"/>
      <c r="CJ530" s="219"/>
      <c r="CK530" s="219"/>
      <c r="CL530" s="219"/>
      <c r="CM530" s="219"/>
      <c r="CN530" s="219"/>
      <c r="CO530" s="219"/>
      <c r="CP530" s="219"/>
      <c r="CQ530" s="219"/>
      <c r="CR530" s="219"/>
      <c r="CS530" s="219"/>
      <c r="CT530" s="219"/>
      <c r="CU530" s="219"/>
      <c r="CV530" s="219"/>
      <c r="CW530" s="219"/>
      <c r="CX530" s="219"/>
      <c r="CY530" s="219"/>
      <c r="CZ530" s="219"/>
      <c r="DA530" s="219"/>
      <c r="DB530" s="219"/>
      <c r="DC530" s="219"/>
      <c r="DD530" s="219"/>
      <c r="DE530" s="219"/>
      <c r="DF530" s="219"/>
      <c r="DG530" s="219"/>
      <c r="DH530" s="219"/>
      <c r="DI530" s="219"/>
      <c r="DJ530" s="219"/>
      <c r="DK530" s="219"/>
      <c r="DL530" s="219"/>
      <c r="DM530" s="219"/>
      <c r="DN530" s="219"/>
      <c r="DO530" s="219"/>
      <c r="DP530" s="219"/>
      <c r="DQ530" s="219"/>
      <c r="DR530" s="219"/>
      <c r="DS530" s="219"/>
      <c r="DT530" s="219"/>
      <c r="DU530" s="219"/>
      <c r="DV530" s="219"/>
      <c r="DW530" s="219"/>
      <c r="DX530" s="219"/>
      <c r="DY530" s="219"/>
      <c r="DZ530" s="219"/>
      <c r="EA530" s="219"/>
      <c r="EB530" s="219"/>
      <c r="EC530" s="219"/>
      <c r="ED530" s="219"/>
      <c r="EE530" s="219"/>
      <c r="EF530" s="219"/>
      <c r="EG530" s="219"/>
      <c r="EH530" s="219"/>
      <c r="EI530" s="219"/>
      <c r="EJ530" s="219"/>
      <c r="EK530" s="219"/>
      <c r="EL530" s="219"/>
      <c r="EM530" s="219"/>
      <c r="EN530" s="219"/>
      <c r="EO530" s="219"/>
      <c r="EP530" s="219"/>
      <c r="EQ530" s="219"/>
      <c r="ER530" s="219"/>
      <c r="ES530" s="219"/>
      <c r="ET530" s="219"/>
      <c r="EU530" s="219"/>
      <c r="EV530" s="219"/>
      <c r="EW530" s="219"/>
      <c r="EX530" s="219"/>
      <c r="EY530" s="219"/>
      <c r="EZ530" s="219"/>
      <c r="FA530" s="219"/>
      <c r="FB530" s="219"/>
      <c r="FC530" s="219"/>
      <c r="FD530" s="219"/>
      <c r="FE530" s="219"/>
      <c r="FF530" s="219"/>
      <c r="FG530" s="219"/>
      <c r="FH530" s="219"/>
      <c r="FI530" s="219"/>
      <c r="FJ530" s="219"/>
      <c r="FK530" s="219"/>
      <c r="FL530" s="219"/>
      <c r="FM530" s="219"/>
      <c r="FN530" s="219"/>
      <c r="FO530" s="219"/>
      <c r="FP530" s="219"/>
      <c r="FQ530" s="219"/>
      <c r="FR530" s="219"/>
      <c r="FS530" s="219"/>
      <c r="FT530" s="219"/>
      <c r="FU530" s="219"/>
      <c r="FV530" s="219"/>
      <c r="FW530" s="219"/>
      <c r="FX530" s="219"/>
      <c r="FY530" s="219"/>
      <c r="FZ530" s="219"/>
      <c r="GA530" s="219"/>
      <c r="GB530" s="219"/>
      <c r="GC530" s="219"/>
      <c r="GD530" s="219"/>
      <c r="GE530" s="219"/>
      <c r="GF530" s="219"/>
      <c r="GG530" s="219"/>
      <c r="GH530" s="219"/>
      <c r="GI530" s="219"/>
      <c r="GJ530" s="219"/>
      <c r="GK530" s="219"/>
      <c r="GL530" s="219"/>
      <c r="GM530" s="219"/>
      <c r="GN530" s="219"/>
      <c r="GO530" s="219"/>
      <c r="GP530" s="219"/>
      <c r="GQ530" s="219"/>
      <c r="GR530" s="219"/>
      <c r="GS530" s="219"/>
      <c r="GT530" s="219"/>
      <c r="GU530" s="219"/>
      <c r="GV530" s="219"/>
      <c r="GW530" s="219"/>
      <c r="GX530" s="219"/>
      <c r="GY530" s="219"/>
      <c r="GZ530" s="219"/>
      <c r="HA530" s="219"/>
      <c r="HB530" s="219"/>
      <c r="HC530" s="219"/>
      <c r="HD530" s="219"/>
      <c r="HE530" s="219"/>
      <c r="HF530" s="219"/>
      <c r="HG530" s="219"/>
      <c r="HH530" s="219"/>
      <c r="HI530" s="219"/>
      <c r="HJ530" s="219"/>
      <c r="HK530" s="219"/>
      <c r="HL530" s="219"/>
    </row>
    <row r="531" spans="1:220" s="251" customFormat="1">
      <c r="A531" s="219"/>
      <c r="B531" s="219"/>
      <c r="C531" s="219"/>
      <c r="D531" s="219"/>
      <c r="E531" s="219"/>
      <c r="F531" s="219"/>
      <c r="G531" s="261"/>
      <c r="H531" s="262"/>
      <c r="I531" s="262"/>
      <c r="J531" s="216"/>
      <c r="K531" s="219"/>
      <c r="L531" s="219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19"/>
      <c r="BN531" s="219"/>
      <c r="BO531" s="219"/>
      <c r="BP531" s="219"/>
      <c r="BQ531" s="219"/>
      <c r="BR531" s="219"/>
      <c r="BS531" s="219"/>
      <c r="BT531" s="219"/>
      <c r="BU531" s="219"/>
      <c r="BV531" s="219"/>
      <c r="BW531" s="219"/>
      <c r="BX531" s="219"/>
      <c r="BY531" s="219"/>
      <c r="BZ531" s="219"/>
      <c r="CA531" s="219"/>
      <c r="CB531" s="219"/>
      <c r="CC531" s="219"/>
      <c r="CD531" s="219"/>
      <c r="CE531" s="219"/>
      <c r="CF531" s="219"/>
      <c r="CG531" s="219"/>
      <c r="CH531" s="219"/>
      <c r="CI531" s="219"/>
      <c r="CJ531" s="219"/>
      <c r="CK531" s="219"/>
      <c r="CL531" s="219"/>
      <c r="CM531" s="219"/>
      <c r="CN531" s="219"/>
      <c r="CO531" s="219"/>
      <c r="CP531" s="219"/>
      <c r="CQ531" s="219"/>
      <c r="CR531" s="219"/>
      <c r="CS531" s="219"/>
      <c r="CT531" s="219"/>
      <c r="CU531" s="219"/>
      <c r="CV531" s="219"/>
      <c r="CW531" s="219"/>
      <c r="CX531" s="219"/>
      <c r="CY531" s="219"/>
      <c r="CZ531" s="219"/>
      <c r="DA531" s="219"/>
      <c r="DB531" s="219"/>
      <c r="DC531" s="219"/>
      <c r="DD531" s="219"/>
      <c r="DE531" s="219"/>
      <c r="DF531" s="219"/>
      <c r="DG531" s="219"/>
      <c r="DH531" s="219"/>
      <c r="DI531" s="219"/>
      <c r="DJ531" s="219"/>
      <c r="DK531" s="219"/>
      <c r="DL531" s="219"/>
      <c r="DM531" s="219"/>
      <c r="DN531" s="219"/>
      <c r="DO531" s="219"/>
      <c r="DP531" s="219"/>
      <c r="DQ531" s="219"/>
      <c r="DR531" s="219"/>
      <c r="DS531" s="219"/>
      <c r="DT531" s="219"/>
      <c r="DU531" s="219"/>
      <c r="DV531" s="219"/>
      <c r="DW531" s="219"/>
      <c r="DX531" s="219"/>
      <c r="DY531" s="219"/>
      <c r="DZ531" s="219"/>
      <c r="EA531" s="219"/>
      <c r="EB531" s="219"/>
      <c r="EC531" s="219"/>
      <c r="ED531" s="219"/>
      <c r="EE531" s="219"/>
      <c r="EF531" s="219"/>
      <c r="EG531" s="219"/>
      <c r="EH531" s="219"/>
      <c r="EI531" s="219"/>
      <c r="EJ531" s="219"/>
      <c r="EK531" s="219"/>
      <c r="EL531" s="219"/>
      <c r="EM531" s="219"/>
      <c r="EN531" s="219"/>
      <c r="EO531" s="219"/>
      <c r="EP531" s="219"/>
      <c r="EQ531" s="219"/>
      <c r="ER531" s="219"/>
      <c r="ES531" s="219"/>
      <c r="ET531" s="219"/>
      <c r="EU531" s="219"/>
      <c r="EV531" s="219"/>
      <c r="EW531" s="219"/>
      <c r="EX531" s="219"/>
      <c r="EY531" s="219"/>
      <c r="EZ531" s="219"/>
      <c r="FA531" s="219"/>
      <c r="FB531" s="219"/>
      <c r="FC531" s="219"/>
      <c r="FD531" s="219"/>
      <c r="FE531" s="219"/>
      <c r="FF531" s="219"/>
      <c r="FG531" s="219"/>
      <c r="FH531" s="219"/>
      <c r="FI531" s="219"/>
      <c r="FJ531" s="219"/>
      <c r="FK531" s="219"/>
      <c r="FL531" s="219"/>
      <c r="FM531" s="219"/>
      <c r="FN531" s="219"/>
      <c r="FO531" s="219"/>
      <c r="FP531" s="219"/>
      <c r="FQ531" s="219"/>
      <c r="FR531" s="219"/>
      <c r="FS531" s="219"/>
      <c r="FT531" s="219"/>
      <c r="FU531" s="219"/>
      <c r="FV531" s="219"/>
      <c r="FW531" s="219"/>
      <c r="FX531" s="219"/>
      <c r="FY531" s="219"/>
      <c r="FZ531" s="219"/>
      <c r="GA531" s="219"/>
      <c r="GB531" s="219"/>
      <c r="GC531" s="219"/>
      <c r="GD531" s="219"/>
      <c r="GE531" s="219"/>
      <c r="GF531" s="219"/>
      <c r="GG531" s="219"/>
      <c r="GH531" s="219"/>
      <c r="GI531" s="219"/>
      <c r="GJ531" s="219"/>
      <c r="GK531" s="219"/>
      <c r="GL531" s="219"/>
      <c r="GM531" s="219"/>
      <c r="GN531" s="219"/>
      <c r="GO531" s="219"/>
      <c r="GP531" s="219"/>
      <c r="GQ531" s="219"/>
      <c r="GR531" s="219"/>
      <c r="GS531" s="219"/>
      <c r="GT531" s="219"/>
      <c r="GU531" s="219"/>
      <c r="GV531" s="219"/>
      <c r="GW531" s="219"/>
      <c r="GX531" s="219"/>
      <c r="GY531" s="219"/>
      <c r="GZ531" s="219"/>
      <c r="HA531" s="219"/>
      <c r="HB531" s="219"/>
      <c r="HC531" s="219"/>
      <c r="HD531" s="219"/>
      <c r="HE531" s="219"/>
      <c r="HF531" s="219"/>
      <c r="HG531" s="219"/>
      <c r="HH531" s="219"/>
      <c r="HI531" s="219"/>
      <c r="HJ531" s="219"/>
      <c r="HK531" s="219"/>
      <c r="HL531" s="219"/>
    </row>
    <row r="532" spans="1:220" s="251" customFormat="1">
      <c r="A532" s="219"/>
      <c r="B532" s="219"/>
      <c r="C532" s="219"/>
      <c r="D532" s="219"/>
      <c r="E532" s="219"/>
      <c r="F532" s="219"/>
      <c r="G532" s="261"/>
      <c r="H532" s="262"/>
      <c r="I532" s="262"/>
      <c r="J532" s="216"/>
      <c r="K532" s="219"/>
      <c r="L532" s="219"/>
      <c r="M532" s="219"/>
      <c r="N532" s="219"/>
      <c r="O532" s="219"/>
      <c r="P532" s="219"/>
      <c r="Q532" s="219"/>
      <c r="R532" s="219"/>
      <c r="S532" s="219"/>
      <c r="T532" s="219"/>
      <c r="U532" s="219"/>
      <c r="V532" s="219"/>
      <c r="W532" s="219"/>
      <c r="X532" s="219"/>
      <c r="Y532" s="219"/>
      <c r="Z532" s="219"/>
      <c r="AA532" s="219"/>
      <c r="AB532" s="219"/>
      <c r="AC532" s="219"/>
      <c r="AD532" s="219"/>
      <c r="AE532" s="219"/>
      <c r="AF532" s="219"/>
      <c r="AG532" s="219"/>
      <c r="AH532" s="219"/>
      <c r="AI532" s="219"/>
      <c r="AJ532" s="219"/>
      <c r="AK532" s="219"/>
      <c r="AL532" s="219"/>
      <c r="AM532" s="219"/>
      <c r="AN532" s="219"/>
      <c r="AO532" s="219"/>
      <c r="AP532" s="219"/>
      <c r="AQ532" s="219"/>
      <c r="AR532" s="219"/>
      <c r="AS532" s="219"/>
      <c r="AT532" s="219"/>
      <c r="AU532" s="219"/>
      <c r="AV532" s="219"/>
      <c r="AW532" s="219"/>
      <c r="AX532" s="219"/>
      <c r="AY532" s="219"/>
      <c r="AZ532" s="219"/>
      <c r="BA532" s="219"/>
      <c r="BB532" s="219"/>
      <c r="BC532" s="219"/>
      <c r="BD532" s="219"/>
      <c r="BE532" s="219"/>
      <c r="BF532" s="219"/>
      <c r="BG532" s="219"/>
      <c r="BH532" s="219"/>
      <c r="BI532" s="219"/>
      <c r="BJ532" s="219"/>
      <c r="BK532" s="219"/>
      <c r="BL532" s="219"/>
      <c r="BM532" s="219"/>
      <c r="BN532" s="219"/>
      <c r="BO532" s="219"/>
      <c r="BP532" s="219"/>
      <c r="BQ532" s="219"/>
      <c r="BR532" s="219"/>
      <c r="BS532" s="219"/>
      <c r="BT532" s="219"/>
      <c r="BU532" s="219"/>
      <c r="BV532" s="219"/>
      <c r="BW532" s="219"/>
      <c r="BX532" s="219"/>
      <c r="BY532" s="219"/>
      <c r="BZ532" s="219"/>
      <c r="CA532" s="219"/>
      <c r="CB532" s="219"/>
      <c r="CC532" s="219"/>
      <c r="CD532" s="219"/>
      <c r="CE532" s="219"/>
      <c r="CF532" s="219"/>
      <c r="CG532" s="219"/>
      <c r="CH532" s="219"/>
      <c r="CI532" s="219"/>
      <c r="CJ532" s="219"/>
      <c r="CK532" s="219"/>
      <c r="CL532" s="219"/>
      <c r="CM532" s="219"/>
      <c r="CN532" s="219"/>
      <c r="CO532" s="219"/>
      <c r="CP532" s="219"/>
      <c r="CQ532" s="219"/>
      <c r="CR532" s="219"/>
      <c r="CS532" s="219"/>
      <c r="CT532" s="219"/>
      <c r="CU532" s="219"/>
      <c r="CV532" s="219"/>
      <c r="CW532" s="219"/>
      <c r="CX532" s="219"/>
      <c r="CY532" s="219"/>
      <c r="CZ532" s="219"/>
      <c r="DA532" s="219"/>
      <c r="DB532" s="219"/>
      <c r="DC532" s="219"/>
      <c r="DD532" s="219"/>
      <c r="DE532" s="219"/>
      <c r="DF532" s="219"/>
      <c r="DG532" s="219"/>
      <c r="DH532" s="219"/>
      <c r="DI532" s="219"/>
      <c r="DJ532" s="219"/>
      <c r="DK532" s="219"/>
      <c r="DL532" s="219"/>
      <c r="DM532" s="219"/>
      <c r="DN532" s="219"/>
      <c r="DO532" s="219"/>
      <c r="DP532" s="219"/>
      <c r="DQ532" s="219"/>
      <c r="DR532" s="219"/>
      <c r="DS532" s="219"/>
      <c r="DT532" s="219"/>
      <c r="DU532" s="219"/>
      <c r="DV532" s="219"/>
      <c r="DW532" s="219"/>
      <c r="DX532" s="219"/>
      <c r="DY532" s="219"/>
      <c r="DZ532" s="219"/>
      <c r="EA532" s="219"/>
      <c r="EB532" s="219"/>
      <c r="EC532" s="219"/>
      <c r="ED532" s="219"/>
      <c r="EE532" s="219"/>
      <c r="EF532" s="219"/>
      <c r="EG532" s="219"/>
      <c r="EH532" s="219"/>
      <c r="EI532" s="219"/>
      <c r="EJ532" s="219"/>
      <c r="EK532" s="219"/>
      <c r="EL532" s="219"/>
      <c r="EM532" s="219"/>
      <c r="EN532" s="219"/>
      <c r="EO532" s="219"/>
      <c r="EP532" s="219"/>
      <c r="EQ532" s="219"/>
      <c r="ER532" s="219"/>
      <c r="ES532" s="219"/>
      <c r="ET532" s="219"/>
      <c r="EU532" s="219"/>
      <c r="EV532" s="219"/>
      <c r="EW532" s="219"/>
      <c r="EX532" s="219"/>
      <c r="EY532" s="219"/>
      <c r="EZ532" s="219"/>
      <c r="FA532" s="219"/>
      <c r="FB532" s="219"/>
      <c r="FC532" s="219"/>
      <c r="FD532" s="219"/>
      <c r="FE532" s="219"/>
      <c r="FF532" s="219"/>
      <c r="FG532" s="219"/>
      <c r="FH532" s="219"/>
      <c r="FI532" s="219"/>
      <c r="FJ532" s="219"/>
      <c r="FK532" s="219"/>
      <c r="FL532" s="219"/>
      <c r="FM532" s="219"/>
      <c r="FN532" s="219"/>
      <c r="FO532" s="219"/>
      <c r="FP532" s="219"/>
      <c r="FQ532" s="219"/>
      <c r="FR532" s="219"/>
      <c r="FS532" s="219"/>
      <c r="FT532" s="219"/>
      <c r="FU532" s="219"/>
      <c r="FV532" s="219"/>
      <c r="FW532" s="219"/>
      <c r="FX532" s="219"/>
      <c r="FY532" s="219"/>
      <c r="FZ532" s="219"/>
      <c r="GA532" s="219"/>
      <c r="GB532" s="219"/>
      <c r="GC532" s="219"/>
      <c r="GD532" s="219"/>
      <c r="GE532" s="219"/>
      <c r="GF532" s="219"/>
      <c r="GG532" s="219"/>
      <c r="GH532" s="219"/>
      <c r="GI532" s="219"/>
      <c r="GJ532" s="219"/>
      <c r="GK532" s="219"/>
      <c r="GL532" s="219"/>
      <c r="GM532" s="219"/>
      <c r="GN532" s="219"/>
      <c r="GO532" s="219"/>
      <c r="GP532" s="219"/>
      <c r="GQ532" s="219"/>
      <c r="GR532" s="219"/>
      <c r="GS532" s="219"/>
      <c r="GT532" s="219"/>
      <c r="GU532" s="219"/>
      <c r="GV532" s="219"/>
      <c r="GW532" s="219"/>
      <c r="GX532" s="219"/>
      <c r="GY532" s="219"/>
      <c r="GZ532" s="219"/>
      <c r="HA532" s="219"/>
      <c r="HB532" s="219"/>
      <c r="HC532" s="219"/>
      <c r="HD532" s="219"/>
      <c r="HE532" s="219"/>
      <c r="HF532" s="219"/>
      <c r="HG532" s="219"/>
      <c r="HH532" s="219"/>
      <c r="HI532" s="219"/>
      <c r="HJ532" s="219"/>
      <c r="HK532" s="219"/>
      <c r="HL532" s="219"/>
    </row>
    <row r="533" spans="1:220" s="251" customFormat="1">
      <c r="A533" s="219"/>
      <c r="B533" s="219"/>
      <c r="C533" s="219"/>
      <c r="D533" s="219"/>
      <c r="E533" s="219"/>
      <c r="F533" s="219"/>
      <c r="G533" s="261"/>
      <c r="H533" s="262"/>
      <c r="I533" s="262"/>
      <c r="J533" s="216"/>
      <c r="K533" s="219"/>
      <c r="L533" s="219"/>
      <c r="M533" s="219"/>
      <c r="N533" s="219"/>
      <c r="O533" s="219"/>
      <c r="P533" s="219"/>
      <c r="Q533" s="219"/>
      <c r="R533" s="219"/>
      <c r="S533" s="219"/>
      <c r="T533" s="219"/>
      <c r="U533" s="219"/>
      <c r="V533" s="219"/>
      <c r="W533" s="219"/>
      <c r="X533" s="219"/>
      <c r="Y533" s="219"/>
      <c r="Z533" s="219"/>
      <c r="AA533" s="219"/>
      <c r="AB533" s="219"/>
      <c r="AC533" s="219"/>
      <c r="AD533" s="219"/>
      <c r="AE533" s="219"/>
      <c r="AF533" s="219"/>
      <c r="AG533" s="219"/>
      <c r="AH533" s="219"/>
      <c r="AI533" s="219"/>
      <c r="AJ533" s="219"/>
      <c r="AK533" s="219"/>
      <c r="AL533" s="219"/>
      <c r="AM533" s="219"/>
      <c r="AN533" s="219"/>
      <c r="AO533" s="219"/>
      <c r="AP533" s="219"/>
      <c r="AQ533" s="219"/>
      <c r="AR533" s="219"/>
      <c r="AS533" s="219"/>
      <c r="AT533" s="219"/>
      <c r="AU533" s="219"/>
      <c r="AV533" s="219"/>
      <c r="AW533" s="219"/>
      <c r="AX533" s="219"/>
      <c r="AY533" s="219"/>
      <c r="AZ533" s="219"/>
      <c r="BA533" s="219"/>
      <c r="BB533" s="219"/>
      <c r="BC533" s="219"/>
      <c r="BD533" s="219"/>
      <c r="BE533" s="219"/>
      <c r="BF533" s="219"/>
      <c r="BG533" s="219"/>
      <c r="BH533" s="219"/>
      <c r="BI533" s="219"/>
      <c r="BJ533" s="219"/>
      <c r="BK533" s="219"/>
      <c r="BL533" s="219"/>
      <c r="BM533" s="219"/>
      <c r="BN533" s="219"/>
      <c r="BO533" s="219"/>
      <c r="BP533" s="219"/>
      <c r="BQ533" s="219"/>
      <c r="BR533" s="219"/>
      <c r="BS533" s="219"/>
      <c r="BT533" s="219"/>
      <c r="BU533" s="219"/>
      <c r="BV533" s="219"/>
      <c r="BW533" s="219"/>
      <c r="BX533" s="219"/>
      <c r="BY533" s="219"/>
      <c r="BZ533" s="219"/>
      <c r="CA533" s="219"/>
      <c r="CB533" s="219"/>
      <c r="CC533" s="219"/>
      <c r="CD533" s="219"/>
      <c r="CE533" s="219"/>
      <c r="CF533" s="219"/>
      <c r="CG533" s="219"/>
      <c r="CH533" s="219"/>
      <c r="CI533" s="219"/>
      <c r="CJ533" s="219"/>
      <c r="CK533" s="219"/>
      <c r="CL533" s="219"/>
      <c r="CM533" s="219"/>
      <c r="CN533" s="219"/>
      <c r="CO533" s="219"/>
      <c r="CP533" s="219"/>
      <c r="CQ533" s="219"/>
      <c r="CR533" s="219"/>
      <c r="CS533" s="219"/>
      <c r="CT533" s="219"/>
      <c r="CU533" s="219"/>
      <c r="CV533" s="219"/>
      <c r="CW533" s="219"/>
      <c r="CX533" s="219"/>
      <c r="CY533" s="219"/>
      <c r="CZ533" s="219"/>
      <c r="DA533" s="219"/>
      <c r="DB533" s="219"/>
      <c r="DC533" s="219"/>
      <c r="DD533" s="219"/>
      <c r="DE533" s="219"/>
      <c r="DF533" s="219"/>
      <c r="DG533" s="219"/>
      <c r="DH533" s="219"/>
      <c r="DI533" s="219"/>
      <c r="DJ533" s="219"/>
      <c r="DK533" s="219"/>
      <c r="DL533" s="219"/>
      <c r="DM533" s="219"/>
      <c r="DN533" s="219"/>
      <c r="DO533" s="219"/>
      <c r="DP533" s="219"/>
      <c r="DQ533" s="219"/>
      <c r="DR533" s="219"/>
      <c r="DS533" s="219"/>
      <c r="DT533" s="219"/>
      <c r="DU533" s="219"/>
      <c r="DV533" s="219"/>
      <c r="DW533" s="219"/>
      <c r="DX533" s="219"/>
      <c r="DY533" s="219"/>
      <c r="DZ533" s="219"/>
      <c r="EA533" s="219"/>
      <c r="EB533" s="219"/>
      <c r="EC533" s="219"/>
      <c r="ED533" s="219"/>
      <c r="EE533" s="219"/>
      <c r="EF533" s="219"/>
      <c r="EG533" s="219"/>
      <c r="EH533" s="219"/>
      <c r="EI533" s="219"/>
      <c r="EJ533" s="219"/>
      <c r="EK533" s="219"/>
      <c r="EL533" s="219"/>
      <c r="EM533" s="219"/>
      <c r="EN533" s="219"/>
      <c r="EO533" s="219"/>
      <c r="EP533" s="219"/>
      <c r="EQ533" s="219"/>
      <c r="ER533" s="219"/>
      <c r="ES533" s="219"/>
      <c r="ET533" s="219"/>
      <c r="EU533" s="219"/>
      <c r="EV533" s="219"/>
      <c r="EW533" s="219"/>
      <c r="EX533" s="219"/>
      <c r="EY533" s="219"/>
      <c r="EZ533" s="219"/>
      <c r="FA533" s="219"/>
      <c r="FB533" s="219"/>
      <c r="FC533" s="219"/>
      <c r="FD533" s="219"/>
      <c r="FE533" s="219"/>
      <c r="FF533" s="219"/>
      <c r="FG533" s="219"/>
      <c r="FH533" s="219"/>
      <c r="FI533" s="219"/>
      <c r="FJ533" s="219"/>
      <c r="FK533" s="219"/>
      <c r="FL533" s="219"/>
      <c r="FM533" s="219"/>
      <c r="FN533" s="219"/>
      <c r="FO533" s="219"/>
      <c r="FP533" s="219"/>
      <c r="FQ533" s="219"/>
      <c r="FR533" s="219"/>
      <c r="FS533" s="219"/>
      <c r="FT533" s="219"/>
      <c r="FU533" s="219"/>
      <c r="FV533" s="219"/>
      <c r="FW533" s="219"/>
      <c r="FX533" s="219"/>
      <c r="FY533" s="219"/>
      <c r="FZ533" s="219"/>
      <c r="GA533" s="219"/>
      <c r="GB533" s="219"/>
      <c r="GC533" s="219"/>
      <c r="GD533" s="219"/>
      <c r="GE533" s="219"/>
      <c r="GF533" s="219"/>
      <c r="GG533" s="219"/>
      <c r="GH533" s="219"/>
      <c r="GI533" s="219"/>
      <c r="GJ533" s="219"/>
      <c r="GK533" s="219"/>
      <c r="GL533" s="219"/>
      <c r="GM533" s="219"/>
      <c r="GN533" s="219"/>
      <c r="GO533" s="219"/>
      <c r="GP533" s="219"/>
      <c r="GQ533" s="219"/>
      <c r="GR533" s="219"/>
      <c r="GS533" s="219"/>
      <c r="GT533" s="219"/>
      <c r="GU533" s="219"/>
      <c r="GV533" s="219"/>
      <c r="GW533" s="219"/>
      <c r="GX533" s="219"/>
      <c r="GY533" s="219"/>
      <c r="GZ533" s="219"/>
      <c r="HA533" s="219"/>
      <c r="HB533" s="219"/>
      <c r="HC533" s="219"/>
      <c r="HD533" s="219"/>
      <c r="HE533" s="219"/>
      <c r="HF533" s="219"/>
      <c r="HG533" s="219"/>
      <c r="HH533" s="219"/>
      <c r="HI533" s="219"/>
      <c r="HJ533" s="219"/>
      <c r="HK533" s="219"/>
      <c r="HL533" s="219"/>
    </row>
    <row r="534" spans="1:220" s="251" customFormat="1">
      <c r="A534" s="219"/>
      <c r="B534" s="219"/>
      <c r="C534" s="219"/>
      <c r="D534" s="219"/>
      <c r="E534" s="219"/>
      <c r="F534" s="219"/>
      <c r="G534" s="261"/>
      <c r="H534" s="262"/>
      <c r="I534" s="262"/>
      <c r="J534" s="216"/>
      <c r="K534" s="219"/>
      <c r="L534" s="219"/>
      <c r="M534" s="219"/>
      <c r="N534" s="219"/>
      <c r="O534" s="219"/>
      <c r="P534" s="219"/>
      <c r="Q534" s="219"/>
      <c r="R534" s="219"/>
      <c r="S534" s="219"/>
      <c r="T534" s="219"/>
      <c r="U534" s="219"/>
      <c r="V534" s="219"/>
      <c r="W534" s="219"/>
      <c r="X534" s="219"/>
      <c r="Y534" s="219"/>
      <c r="Z534" s="219"/>
      <c r="AA534" s="219"/>
      <c r="AB534" s="219"/>
      <c r="AC534" s="219"/>
      <c r="AD534" s="219"/>
      <c r="AE534" s="219"/>
      <c r="AF534" s="219"/>
      <c r="AG534" s="219"/>
      <c r="AH534" s="219"/>
      <c r="AI534" s="219"/>
      <c r="AJ534" s="219"/>
      <c r="AK534" s="219"/>
      <c r="AL534" s="219"/>
      <c r="AM534" s="219"/>
      <c r="AN534" s="219"/>
      <c r="AO534" s="219"/>
      <c r="AP534" s="219"/>
      <c r="AQ534" s="219"/>
      <c r="AR534" s="219"/>
      <c r="AS534" s="219"/>
      <c r="AT534" s="219"/>
      <c r="AU534" s="219"/>
      <c r="AV534" s="219"/>
      <c r="AW534" s="219"/>
      <c r="AX534" s="219"/>
      <c r="AY534" s="219"/>
      <c r="AZ534" s="219"/>
      <c r="BA534" s="219"/>
      <c r="BB534" s="219"/>
      <c r="BC534" s="219"/>
      <c r="BD534" s="219"/>
      <c r="BE534" s="219"/>
      <c r="BF534" s="219"/>
      <c r="BG534" s="219"/>
      <c r="BH534" s="219"/>
      <c r="BI534" s="219"/>
      <c r="BJ534" s="219"/>
      <c r="BK534" s="219"/>
      <c r="BL534" s="219"/>
      <c r="BM534" s="219"/>
      <c r="BN534" s="219"/>
      <c r="BO534" s="219"/>
      <c r="BP534" s="219"/>
      <c r="BQ534" s="219"/>
      <c r="BR534" s="219"/>
      <c r="BS534" s="219"/>
      <c r="BT534" s="219"/>
      <c r="BU534" s="219"/>
      <c r="BV534" s="219"/>
      <c r="BW534" s="219"/>
      <c r="BX534" s="219"/>
      <c r="BY534" s="219"/>
      <c r="BZ534" s="219"/>
      <c r="CA534" s="219"/>
      <c r="CB534" s="219"/>
      <c r="CC534" s="219"/>
      <c r="CD534" s="219"/>
      <c r="CE534" s="219"/>
      <c r="CF534" s="219"/>
      <c r="CG534" s="219"/>
      <c r="CH534" s="219"/>
      <c r="CI534" s="219"/>
      <c r="CJ534" s="219"/>
      <c r="CK534" s="219"/>
      <c r="CL534" s="219"/>
      <c r="CM534" s="219"/>
      <c r="CN534" s="219"/>
      <c r="CO534" s="219"/>
      <c r="CP534" s="219"/>
      <c r="CQ534" s="219"/>
      <c r="CR534" s="219"/>
      <c r="CS534" s="219"/>
      <c r="CT534" s="219"/>
      <c r="CU534" s="219"/>
      <c r="CV534" s="219"/>
      <c r="CW534" s="219"/>
      <c r="CX534" s="219"/>
      <c r="CY534" s="219"/>
      <c r="CZ534" s="219"/>
      <c r="DA534" s="219"/>
      <c r="DB534" s="219"/>
      <c r="DC534" s="219"/>
      <c r="DD534" s="219"/>
      <c r="DE534" s="219"/>
      <c r="DF534" s="219"/>
      <c r="DG534" s="219"/>
      <c r="DH534" s="219"/>
      <c r="DI534" s="219"/>
      <c r="DJ534" s="219"/>
      <c r="DK534" s="219"/>
      <c r="DL534" s="219"/>
      <c r="DM534" s="219"/>
      <c r="DN534" s="219"/>
      <c r="DO534" s="219"/>
      <c r="DP534" s="219"/>
      <c r="DQ534" s="219"/>
      <c r="DR534" s="219"/>
      <c r="DS534" s="219"/>
      <c r="DT534" s="219"/>
      <c r="DU534" s="219"/>
      <c r="DV534" s="219"/>
      <c r="DW534" s="219"/>
      <c r="DX534" s="219"/>
      <c r="DY534" s="219"/>
      <c r="DZ534" s="219"/>
      <c r="EA534" s="219"/>
      <c r="EB534" s="219"/>
      <c r="EC534" s="219"/>
      <c r="ED534" s="219"/>
      <c r="EE534" s="219"/>
      <c r="EF534" s="219"/>
      <c r="EG534" s="219"/>
      <c r="EH534" s="219"/>
      <c r="EI534" s="219"/>
      <c r="EJ534" s="219"/>
      <c r="EK534" s="219"/>
      <c r="EL534" s="219"/>
      <c r="EM534" s="219"/>
      <c r="EN534" s="219"/>
      <c r="EO534" s="219"/>
      <c r="EP534" s="219"/>
      <c r="EQ534" s="219"/>
      <c r="ER534" s="219"/>
      <c r="ES534" s="219"/>
      <c r="ET534" s="219"/>
      <c r="EU534" s="219"/>
      <c r="EV534" s="219"/>
      <c r="EW534" s="219"/>
      <c r="EX534" s="219"/>
      <c r="EY534" s="219"/>
      <c r="EZ534" s="219"/>
      <c r="FA534" s="219"/>
      <c r="FB534" s="219"/>
      <c r="FC534" s="219"/>
      <c r="FD534" s="219"/>
      <c r="FE534" s="219"/>
      <c r="FF534" s="219"/>
      <c r="FG534" s="219"/>
      <c r="FH534" s="219"/>
      <c r="FI534" s="219"/>
      <c r="FJ534" s="219"/>
      <c r="FK534" s="219"/>
      <c r="FL534" s="219"/>
      <c r="FM534" s="219"/>
      <c r="FN534" s="219"/>
      <c r="FO534" s="219"/>
      <c r="FP534" s="219"/>
      <c r="FQ534" s="219"/>
      <c r="FR534" s="219"/>
      <c r="FS534" s="219"/>
      <c r="FT534" s="219"/>
      <c r="FU534" s="219"/>
      <c r="FV534" s="219"/>
      <c r="FW534" s="219"/>
      <c r="FX534" s="219"/>
      <c r="FY534" s="219"/>
      <c r="FZ534" s="219"/>
      <c r="GA534" s="219"/>
      <c r="GB534" s="219"/>
      <c r="GC534" s="219"/>
      <c r="GD534" s="219"/>
      <c r="GE534" s="219"/>
      <c r="GF534" s="219"/>
      <c r="GG534" s="219"/>
      <c r="GH534" s="219"/>
      <c r="GI534" s="219"/>
      <c r="GJ534" s="219"/>
      <c r="GK534" s="219"/>
      <c r="GL534" s="219"/>
      <c r="GM534" s="219"/>
      <c r="GN534" s="219"/>
      <c r="GO534" s="219"/>
      <c r="GP534" s="219"/>
      <c r="GQ534" s="219"/>
      <c r="GR534" s="219"/>
      <c r="GS534" s="219"/>
      <c r="GT534" s="219"/>
      <c r="GU534" s="219"/>
      <c r="GV534" s="219"/>
      <c r="GW534" s="219"/>
      <c r="GX534" s="219"/>
      <c r="GY534" s="219"/>
      <c r="GZ534" s="219"/>
      <c r="HA534" s="219"/>
      <c r="HB534" s="219"/>
      <c r="HC534" s="219"/>
      <c r="HD534" s="219"/>
      <c r="HE534" s="219"/>
      <c r="HF534" s="219"/>
      <c r="HG534" s="219"/>
      <c r="HH534" s="219"/>
      <c r="HI534" s="219"/>
      <c r="HJ534" s="219"/>
      <c r="HK534" s="219"/>
      <c r="HL534" s="219"/>
    </row>
    <row r="535" spans="1:220" s="251" customFormat="1">
      <c r="A535" s="219"/>
      <c r="B535" s="219"/>
      <c r="C535" s="219"/>
      <c r="D535" s="219"/>
      <c r="E535" s="219"/>
      <c r="F535" s="219"/>
      <c r="G535" s="261"/>
      <c r="H535" s="262"/>
      <c r="I535" s="262"/>
      <c r="J535" s="216"/>
      <c r="K535" s="219"/>
      <c r="L535" s="219"/>
      <c r="M535" s="219"/>
      <c r="N535" s="219"/>
      <c r="O535" s="219"/>
      <c r="P535" s="219"/>
      <c r="Q535" s="219"/>
      <c r="R535" s="219"/>
      <c r="S535" s="219"/>
      <c r="T535" s="219"/>
      <c r="U535" s="219"/>
      <c r="V535" s="219"/>
      <c r="W535" s="219"/>
      <c r="X535" s="219"/>
      <c r="Y535" s="219"/>
      <c r="Z535" s="219"/>
      <c r="AA535" s="219"/>
      <c r="AB535" s="219"/>
      <c r="AC535" s="219"/>
      <c r="AD535" s="219"/>
      <c r="AE535" s="219"/>
      <c r="AF535" s="219"/>
      <c r="AG535" s="219"/>
      <c r="AH535" s="219"/>
      <c r="AI535" s="219"/>
      <c r="AJ535" s="219"/>
      <c r="AK535" s="219"/>
      <c r="AL535" s="219"/>
      <c r="AM535" s="219"/>
      <c r="AN535" s="219"/>
      <c r="AO535" s="219"/>
      <c r="AP535" s="219"/>
      <c r="AQ535" s="219"/>
      <c r="AR535" s="219"/>
      <c r="AS535" s="219"/>
      <c r="AT535" s="219"/>
      <c r="AU535" s="219"/>
      <c r="AV535" s="219"/>
      <c r="AW535" s="219"/>
      <c r="AX535" s="219"/>
      <c r="AY535" s="219"/>
      <c r="AZ535" s="219"/>
      <c r="BA535" s="219"/>
      <c r="BB535" s="219"/>
      <c r="BC535" s="219"/>
      <c r="BD535" s="219"/>
      <c r="BE535" s="219"/>
      <c r="BF535" s="219"/>
      <c r="BG535" s="219"/>
      <c r="BH535" s="219"/>
      <c r="BI535" s="219"/>
      <c r="BJ535" s="219"/>
      <c r="BK535" s="219"/>
      <c r="BL535" s="219"/>
      <c r="BM535" s="219"/>
      <c r="BN535" s="219"/>
      <c r="BO535" s="219"/>
      <c r="BP535" s="219"/>
      <c r="BQ535" s="219"/>
      <c r="BR535" s="219"/>
      <c r="BS535" s="219"/>
      <c r="BT535" s="219"/>
      <c r="BU535" s="219"/>
      <c r="BV535" s="219"/>
      <c r="BW535" s="219"/>
      <c r="BX535" s="219"/>
      <c r="BY535" s="219"/>
      <c r="BZ535" s="219"/>
      <c r="CA535" s="219"/>
      <c r="CB535" s="219"/>
      <c r="CC535" s="219"/>
      <c r="CD535" s="219"/>
      <c r="CE535" s="219"/>
      <c r="CF535" s="219"/>
      <c r="CG535" s="219"/>
      <c r="CH535" s="219"/>
      <c r="CI535" s="219"/>
      <c r="CJ535" s="219"/>
      <c r="CK535" s="219"/>
      <c r="CL535" s="219"/>
      <c r="CM535" s="219"/>
      <c r="CN535" s="219"/>
      <c r="CO535" s="219"/>
      <c r="CP535" s="219"/>
      <c r="CQ535" s="219"/>
      <c r="CR535" s="219"/>
      <c r="CS535" s="219"/>
      <c r="CT535" s="219"/>
      <c r="CU535" s="219"/>
      <c r="CV535" s="219"/>
      <c r="CW535" s="219"/>
      <c r="CX535" s="219"/>
      <c r="CY535" s="219"/>
      <c r="CZ535" s="219"/>
      <c r="DA535" s="219"/>
      <c r="DB535" s="219"/>
      <c r="DC535" s="219"/>
      <c r="DD535" s="219"/>
      <c r="DE535" s="219"/>
      <c r="DF535" s="219"/>
      <c r="DG535" s="219"/>
      <c r="DH535" s="219"/>
      <c r="DI535" s="219"/>
      <c r="DJ535" s="219"/>
      <c r="DK535" s="219"/>
      <c r="DL535" s="219"/>
      <c r="DM535" s="219"/>
      <c r="DN535" s="219"/>
      <c r="DO535" s="219"/>
      <c r="DP535" s="219"/>
      <c r="DQ535" s="219"/>
      <c r="DR535" s="219"/>
      <c r="DS535" s="219"/>
      <c r="DT535" s="219"/>
      <c r="DU535" s="219"/>
      <c r="DV535" s="219"/>
      <c r="DW535" s="219"/>
      <c r="DX535" s="219"/>
      <c r="DY535" s="219"/>
      <c r="DZ535" s="219"/>
      <c r="EA535" s="219"/>
      <c r="EB535" s="219"/>
      <c r="EC535" s="219"/>
      <c r="ED535" s="219"/>
      <c r="EE535" s="219"/>
      <c r="EF535" s="219"/>
      <c r="EG535" s="219"/>
      <c r="EH535" s="219"/>
      <c r="EI535" s="219"/>
      <c r="EJ535" s="219"/>
      <c r="EK535" s="219"/>
      <c r="EL535" s="219"/>
      <c r="EM535" s="219"/>
      <c r="EN535" s="219"/>
      <c r="EO535" s="219"/>
      <c r="EP535" s="219"/>
      <c r="EQ535" s="219"/>
      <c r="ER535" s="219"/>
      <c r="ES535" s="219"/>
      <c r="ET535" s="219"/>
      <c r="EU535" s="219"/>
      <c r="EV535" s="219"/>
      <c r="EW535" s="219"/>
      <c r="EX535" s="219"/>
      <c r="EY535" s="219"/>
      <c r="EZ535" s="219"/>
      <c r="FA535" s="219"/>
      <c r="FB535" s="219"/>
      <c r="FC535" s="219"/>
      <c r="FD535" s="219"/>
      <c r="FE535" s="219"/>
      <c r="FF535" s="219"/>
      <c r="FG535" s="219"/>
      <c r="FH535" s="219"/>
      <c r="FI535" s="219"/>
      <c r="FJ535" s="219"/>
      <c r="FK535" s="219"/>
      <c r="FL535" s="219"/>
      <c r="FM535" s="219"/>
      <c r="FN535" s="219"/>
      <c r="FO535" s="219"/>
      <c r="FP535" s="219"/>
      <c r="FQ535" s="219"/>
      <c r="FR535" s="219"/>
      <c r="FS535" s="219"/>
      <c r="FT535" s="219"/>
      <c r="FU535" s="219"/>
      <c r="FV535" s="219"/>
      <c r="FW535" s="219"/>
      <c r="FX535" s="219"/>
      <c r="FY535" s="219"/>
      <c r="FZ535" s="219"/>
      <c r="GA535" s="219"/>
      <c r="GB535" s="219"/>
      <c r="GC535" s="219"/>
      <c r="GD535" s="219"/>
      <c r="GE535" s="219"/>
      <c r="GF535" s="219"/>
      <c r="GG535" s="219"/>
      <c r="GH535" s="219"/>
      <c r="GI535" s="219"/>
      <c r="GJ535" s="219"/>
      <c r="GK535" s="219"/>
      <c r="GL535" s="219"/>
      <c r="GM535" s="219"/>
      <c r="GN535" s="219"/>
      <c r="GO535" s="219"/>
      <c r="GP535" s="219"/>
      <c r="GQ535" s="219"/>
      <c r="GR535" s="219"/>
      <c r="GS535" s="219"/>
      <c r="GT535" s="219"/>
      <c r="GU535" s="219"/>
      <c r="GV535" s="219"/>
      <c r="GW535" s="219"/>
      <c r="GX535" s="219"/>
      <c r="GY535" s="219"/>
      <c r="GZ535" s="219"/>
      <c r="HA535" s="219"/>
      <c r="HB535" s="219"/>
      <c r="HC535" s="219"/>
      <c r="HD535" s="219"/>
      <c r="HE535" s="219"/>
      <c r="HF535" s="219"/>
      <c r="HG535" s="219"/>
      <c r="HH535" s="219"/>
      <c r="HI535" s="219"/>
      <c r="HJ535" s="219"/>
      <c r="HK535" s="219"/>
      <c r="HL535" s="219"/>
    </row>
    <row r="536" spans="1:220" s="251" customFormat="1">
      <c r="A536" s="219"/>
      <c r="B536" s="219"/>
      <c r="C536" s="219"/>
      <c r="D536" s="219"/>
      <c r="E536" s="219"/>
      <c r="F536" s="219"/>
      <c r="G536" s="261"/>
      <c r="H536" s="262"/>
      <c r="I536" s="262"/>
      <c r="J536" s="216"/>
      <c r="K536" s="219"/>
      <c r="L536" s="219"/>
      <c r="M536" s="219"/>
      <c r="N536" s="219"/>
      <c r="O536" s="219"/>
      <c r="P536" s="219"/>
      <c r="Q536" s="219"/>
      <c r="R536" s="219"/>
      <c r="S536" s="219"/>
      <c r="T536" s="219"/>
      <c r="U536" s="219"/>
      <c r="V536" s="219"/>
      <c r="W536" s="219"/>
      <c r="X536" s="219"/>
      <c r="Y536" s="219"/>
      <c r="Z536" s="219"/>
      <c r="AA536" s="219"/>
      <c r="AB536" s="219"/>
      <c r="AC536" s="219"/>
      <c r="AD536" s="219"/>
      <c r="AE536" s="219"/>
      <c r="AF536" s="219"/>
      <c r="AG536" s="219"/>
      <c r="AH536" s="219"/>
      <c r="AI536" s="219"/>
      <c r="AJ536" s="219"/>
      <c r="AK536" s="219"/>
      <c r="AL536" s="219"/>
      <c r="AM536" s="219"/>
      <c r="AN536" s="219"/>
      <c r="AO536" s="219"/>
      <c r="AP536" s="219"/>
      <c r="AQ536" s="219"/>
      <c r="AR536" s="219"/>
      <c r="AS536" s="219"/>
      <c r="AT536" s="219"/>
      <c r="AU536" s="219"/>
      <c r="AV536" s="219"/>
      <c r="AW536" s="219"/>
      <c r="AX536" s="219"/>
      <c r="AY536" s="219"/>
      <c r="AZ536" s="219"/>
      <c r="BA536" s="219"/>
      <c r="BB536" s="219"/>
      <c r="BC536" s="219"/>
      <c r="BD536" s="219"/>
      <c r="BE536" s="219"/>
      <c r="BF536" s="219"/>
      <c r="BG536" s="219"/>
      <c r="BH536" s="219"/>
      <c r="BI536" s="219"/>
      <c r="BJ536" s="219"/>
      <c r="BK536" s="219"/>
      <c r="BL536" s="219"/>
      <c r="BM536" s="219"/>
      <c r="BN536" s="219"/>
      <c r="BO536" s="219"/>
      <c r="BP536" s="219"/>
      <c r="BQ536" s="219"/>
      <c r="BR536" s="219"/>
      <c r="BS536" s="219"/>
      <c r="BT536" s="219"/>
      <c r="BU536" s="219"/>
      <c r="BV536" s="219"/>
      <c r="BW536" s="219"/>
      <c r="BX536" s="219"/>
      <c r="BY536" s="219"/>
      <c r="BZ536" s="219"/>
      <c r="CA536" s="219"/>
      <c r="CB536" s="219"/>
      <c r="CC536" s="219"/>
      <c r="CD536" s="219"/>
      <c r="CE536" s="219"/>
      <c r="CF536" s="219"/>
      <c r="CG536" s="219"/>
      <c r="CH536" s="219"/>
      <c r="CI536" s="219"/>
      <c r="CJ536" s="219"/>
      <c r="CK536" s="219"/>
      <c r="CL536" s="219"/>
      <c r="CM536" s="219"/>
      <c r="CN536" s="219"/>
      <c r="CO536" s="219"/>
      <c r="CP536" s="219"/>
      <c r="CQ536" s="219"/>
      <c r="CR536" s="219"/>
      <c r="CS536" s="219"/>
      <c r="CT536" s="219"/>
      <c r="CU536" s="219"/>
      <c r="CV536" s="219"/>
      <c r="CW536" s="219"/>
      <c r="CX536" s="219"/>
      <c r="CY536" s="219"/>
      <c r="CZ536" s="219"/>
      <c r="DA536" s="219"/>
      <c r="DB536" s="219"/>
      <c r="DC536" s="219"/>
      <c r="DD536" s="219"/>
      <c r="DE536" s="219"/>
      <c r="DF536" s="219"/>
      <c r="DG536" s="219"/>
      <c r="DH536" s="219"/>
      <c r="DI536" s="219"/>
      <c r="DJ536" s="219"/>
      <c r="DK536" s="219"/>
      <c r="DL536" s="219"/>
      <c r="DM536" s="219"/>
      <c r="DN536" s="219"/>
      <c r="DO536" s="219"/>
      <c r="DP536" s="219"/>
      <c r="DQ536" s="219"/>
      <c r="DR536" s="219"/>
      <c r="DS536" s="219"/>
      <c r="DT536" s="219"/>
      <c r="DU536" s="219"/>
      <c r="DV536" s="219"/>
      <c r="DW536" s="219"/>
      <c r="DX536" s="219"/>
      <c r="DY536" s="219"/>
      <c r="DZ536" s="219"/>
      <c r="EA536" s="219"/>
      <c r="EB536" s="219"/>
      <c r="EC536" s="219"/>
      <c r="ED536" s="219"/>
      <c r="EE536" s="219"/>
      <c r="EF536" s="219"/>
      <c r="EG536" s="219"/>
      <c r="EH536" s="219"/>
      <c r="EI536" s="219"/>
      <c r="EJ536" s="219"/>
      <c r="EK536" s="219"/>
      <c r="EL536" s="219"/>
      <c r="EM536" s="219"/>
      <c r="EN536" s="219"/>
      <c r="EO536" s="219"/>
      <c r="EP536" s="219"/>
      <c r="EQ536" s="219"/>
      <c r="ER536" s="219"/>
      <c r="ES536" s="219"/>
      <c r="ET536" s="219"/>
      <c r="EU536" s="219"/>
      <c r="EV536" s="219"/>
      <c r="EW536" s="219"/>
      <c r="EX536" s="219"/>
      <c r="EY536" s="219"/>
      <c r="EZ536" s="219"/>
      <c r="FA536" s="219"/>
      <c r="FB536" s="219"/>
      <c r="FC536" s="219"/>
      <c r="FD536" s="219"/>
      <c r="FE536" s="219"/>
      <c r="FF536" s="219"/>
      <c r="FG536" s="219"/>
      <c r="FH536" s="219"/>
      <c r="FI536" s="219"/>
      <c r="FJ536" s="219"/>
      <c r="FK536" s="219"/>
      <c r="FL536" s="219"/>
      <c r="FM536" s="219"/>
      <c r="FN536" s="219"/>
      <c r="FO536" s="219"/>
      <c r="FP536" s="219"/>
      <c r="FQ536" s="219"/>
      <c r="FR536" s="219"/>
      <c r="FS536" s="219"/>
      <c r="FT536" s="219"/>
      <c r="FU536" s="219"/>
      <c r="FV536" s="219"/>
      <c r="FW536" s="219"/>
      <c r="FX536" s="219"/>
      <c r="FY536" s="219"/>
      <c r="FZ536" s="219"/>
      <c r="GA536" s="219"/>
      <c r="GB536" s="219"/>
      <c r="GC536" s="219"/>
      <c r="GD536" s="219"/>
      <c r="GE536" s="219"/>
      <c r="GF536" s="219"/>
      <c r="GG536" s="219"/>
      <c r="GH536" s="219"/>
      <c r="GI536" s="219"/>
      <c r="GJ536" s="219"/>
      <c r="GK536" s="219"/>
      <c r="GL536" s="219"/>
      <c r="GM536" s="219"/>
      <c r="GN536" s="219"/>
      <c r="GO536" s="219"/>
      <c r="GP536" s="219"/>
      <c r="GQ536" s="219"/>
      <c r="GR536" s="219"/>
      <c r="GS536" s="219"/>
      <c r="GT536" s="219"/>
      <c r="GU536" s="219"/>
      <c r="GV536" s="219"/>
      <c r="GW536" s="219"/>
      <c r="GX536" s="219"/>
      <c r="GY536" s="219"/>
      <c r="GZ536" s="219"/>
      <c r="HA536" s="219"/>
      <c r="HB536" s="219"/>
      <c r="HC536" s="219"/>
      <c r="HD536" s="219"/>
      <c r="HE536" s="219"/>
      <c r="HF536" s="219"/>
      <c r="HG536" s="219"/>
      <c r="HH536" s="219"/>
      <c r="HI536" s="219"/>
      <c r="HJ536" s="219"/>
      <c r="HK536" s="219"/>
      <c r="HL536" s="219"/>
    </row>
    <row r="537" spans="1:220" s="251" customFormat="1">
      <c r="A537" s="219"/>
      <c r="B537" s="219"/>
      <c r="C537" s="219"/>
      <c r="D537" s="219"/>
      <c r="E537" s="219"/>
      <c r="F537" s="219"/>
      <c r="G537" s="261"/>
      <c r="H537" s="262"/>
      <c r="I537" s="262"/>
      <c r="J537" s="216"/>
      <c r="K537" s="219"/>
      <c r="L537" s="219"/>
      <c r="M537" s="219"/>
      <c r="N537" s="219"/>
      <c r="O537" s="219"/>
      <c r="P537" s="219"/>
      <c r="Q537" s="219"/>
      <c r="R537" s="219"/>
      <c r="S537" s="219"/>
      <c r="T537" s="219"/>
      <c r="U537" s="219"/>
      <c r="V537" s="219"/>
      <c r="W537" s="219"/>
      <c r="X537" s="219"/>
      <c r="Y537" s="219"/>
      <c r="Z537" s="219"/>
      <c r="AA537" s="219"/>
      <c r="AB537" s="219"/>
      <c r="AC537" s="219"/>
      <c r="AD537" s="219"/>
      <c r="AE537" s="219"/>
      <c r="AF537" s="219"/>
      <c r="AG537" s="219"/>
      <c r="AH537" s="219"/>
      <c r="AI537" s="219"/>
      <c r="AJ537" s="219"/>
      <c r="AK537" s="219"/>
      <c r="AL537" s="219"/>
      <c r="AM537" s="219"/>
      <c r="AN537" s="219"/>
      <c r="AO537" s="219"/>
      <c r="AP537" s="219"/>
      <c r="AQ537" s="219"/>
      <c r="AR537" s="219"/>
      <c r="AS537" s="219"/>
      <c r="AT537" s="219"/>
      <c r="AU537" s="219"/>
      <c r="AV537" s="219"/>
      <c r="AW537" s="219"/>
      <c r="AX537" s="219"/>
      <c r="AY537" s="219"/>
      <c r="AZ537" s="219"/>
      <c r="BA537" s="219"/>
      <c r="BB537" s="219"/>
      <c r="BC537" s="219"/>
      <c r="BD537" s="219"/>
      <c r="BE537" s="219"/>
      <c r="BF537" s="219"/>
      <c r="BG537" s="219"/>
      <c r="BH537" s="219"/>
      <c r="BI537" s="219"/>
      <c r="BJ537" s="219"/>
      <c r="BK537" s="219"/>
      <c r="BL537" s="219"/>
      <c r="BM537" s="219"/>
      <c r="BN537" s="219"/>
      <c r="BO537" s="219"/>
      <c r="BP537" s="219"/>
      <c r="BQ537" s="219"/>
      <c r="BR537" s="219"/>
      <c r="BS537" s="219"/>
      <c r="BT537" s="219"/>
      <c r="BU537" s="219"/>
      <c r="BV537" s="219"/>
      <c r="BW537" s="219"/>
      <c r="BX537" s="219"/>
      <c r="BY537" s="219"/>
      <c r="BZ537" s="219"/>
      <c r="CA537" s="219"/>
      <c r="CB537" s="219"/>
      <c r="CC537" s="219"/>
      <c r="CD537" s="219"/>
      <c r="CE537" s="219"/>
      <c r="CF537" s="219"/>
      <c r="CG537" s="219"/>
      <c r="CH537" s="219"/>
      <c r="CI537" s="219"/>
      <c r="CJ537" s="219"/>
      <c r="CK537" s="219"/>
      <c r="CL537" s="219"/>
      <c r="CM537" s="219"/>
      <c r="CN537" s="219"/>
      <c r="CO537" s="219"/>
      <c r="CP537" s="219"/>
      <c r="CQ537" s="219"/>
      <c r="CR537" s="219"/>
      <c r="CS537" s="219"/>
      <c r="CT537" s="219"/>
      <c r="CU537" s="219"/>
      <c r="CV537" s="219"/>
      <c r="CW537" s="219"/>
      <c r="CX537" s="219"/>
      <c r="CY537" s="219"/>
      <c r="CZ537" s="219"/>
      <c r="DA537" s="219"/>
      <c r="DB537" s="219"/>
      <c r="DC537" s="219"/>
      <c r="DD537" s="219"/>
      <c r="DE537" s="219"/>
      <c r="DF537" s="219"/>
      <c r="DG537" s="219"/>
      <c r="DH537" s="219"/>
      <c r="DI537" s="219"/>
      <c r="DJ537" s="219"/>
      <c r="DK537" s="219"/>
      <c r="DL537" s="219"/>
      <c r="DM537" s="219"/>
      <c r="DN537" s="219"/>
      <c r="DO537" s="219"/>
      <c r="DP537" s="219"/>
      <c r="DQ537" s="219"/>
      <c r="DR537" s="219"/>
      <c r="DS537" s="219"/>
      <c r="DT537" s="219"/>
      <c r="DU537" s="219"/>
      <c r="DV537" s="219"/>
      <c r="DW537" s="219"/>
      <c r="DX537" s="219"/>
      <c r="DY537" s="219"/>
      <c r="DZ537" s="219"/>
      <c r="EA537" s="219"/>
      <c r="EB537" s="219"/>
      <c r="EC537" s="219"/>
      <c r="ED537" s="219"/>
      <c r="EE537" s="219"/>
      <c r="EF537" s="219"/>
      <c r="EG537" s="219"/>
      <c r="EH537" s="219"/>
      <c r="EI537" s="219"/>
      <c r="EJ537" s="219"/>
      <c r="EK537" s="219"/>
      <c r="EL537" s="219"/>
      <c r="EM537" s="219"/>
      <c r="EN537" s="219"/>
      <c r="EO537" s="219"/>
      <c r="EP537" s="219"/>
      <c r="EQ537" s="219"/>
      <c r="ER537" s="219"/>
      <c r="ES537" s="219"/>
      <c r="ET537" s="219"/>
      <c r="EU537" s="219"/>
      <c r="EV537" s="219"/>
      <c r="EW537" s="219"/>
      <c r="EX537" s="219"/>
      <c r="EY537" s="219"/>
      <c r="EZ537" s="219"/>
      <c r="FA537" s="219"/>
      <c r="FB537" s="219"/>
      <c r="FC537" s="219"/>
      <c r="FD537" s="219"/>
      <c r="FE537" s="219"/>
      <c r="FF537" s="219"/>
      <c r="FG537" s="219"/>
      <c r="FH537" s="219"/>
      <c r="FI537" s="219"/>
      <c r="FJ537" s="219"/>
      <c r="FK537" s="219"/>
      <c r="FL537" s="219"/>
      <c r="FM537" s="219"/>
      <c r="FN537" s="219"/>
      <c r="FO537" s="219"/>
      <c r="FP537" s="219"/>
      <c r="FQ537" s="219"/>
      <c r="FR537" s="219"/>
      <c r="FS537" s="219"/>
      <c r="FT537" s="219"/>
      <c r="FU537" s="219"/>
      <c r="FV537" s="219"/>
      <c r="FW537" s="219"/>
      <c r="FX537" s="219"/>
      <c r="FY537" s="219"/>
      <c r="FZ537" s="219"/>
      <c r="GA537" s="219"/>
      <c r="GB537" s="219"/>
      <c r="GC537" s="219"/>
      <c r="GD537" s="219"/>
      <c r="GE537" s="219"/>
      <c r="GF537" s="219"/>
      <c r="GG537" s="219"/>
      <c r="GH537" s="219"/>
      <c r="GI537" s="219"/>
      <c r="GJ537" s="219"/>
      <c r="GK537" s="219"/>
      <c r="GL537" s="219"/>
      <c r="GM537" s="219"/>
      <c r="GN537" s="219"/>
      <c r="GO537" s="219"/>
      <c r="GP537" s="219"/>
      <c r="GQ537" s="219"/>
      <c r="GR537" s="219"/>
      <c r="GS537" s="219"/>
      <c r="GT537" s="219"/>
      <c r="GU537" s="219"/>
      <c r="GV537" s="219"/>
      <c r="GW537" s="219"/>
      <c r="GX537" s="219"/>
      <c r="GY537" s="219"/>
      <c r="GZ537" s="219"/>
      <c r="HA537" s="219"/>
      <c r="HB537" s="219"/>
      <c r="HC537" s="219"/>
      <c r="HD537" s="219"/>
      <c r="HE537" s="219"/>
      <c r="HF537" s="219"/>
      <c r="HG537" s="219"/>
      <c r="HH537" s="219"/>
      <c r="HI537" s="219"/>
      <c r="HJ537" s="219"/>
      <c r="HK537" s="219"/>
      <c r="HL537" s="219"/>
    </row>
    <row r="538" spans="1:220" s="251" customFormat="1">
      <c r="A538" s="219"/>
      <c r="B538" s="219"/>
      <c r="C538" s="219"/>
      <c r="D538" s="219"/>
      <c r="E538" s="219"/>
      <c r="F538" s="219"/>
      <c r="G538" s="261"/>
      <c r="H538" s="262"/>
      <c r="I538" s="262"/>
      <c r="J538" s="216"/>
      <c r="K538" s="219"/>
      <c r="L538" s="219"/>
      <c r="M538" s="219"/>
      <c r="N538" s="219"/>
      <c r="O538" s="219"/>
      <c r="P538" s="219"/>
      <c r="Q538" s="219"/>
      <c r="R538" s="219"/>
      <c r="S538" s="219"/>
      <c r="T538" s="219"/>
      <c r="U538" s="219"/>
      <c r="V538" s="219"/>
      <c r="W538" s="219"/>
      <c r="X538" s="219"/>
      <c r="Y538" s="219"/>
      <c r="Z538" s="219"/>
      <c r="AA538" s="219"/>
      <c r="AB538" s="219"/>
      <c r="AC538" s="219"/>
      <c r="AD538" s="219"/>
      <c r="AE538" s="219"/>
      <c r="AF538" s="219"/>
      <c r="AG538" s="219"/>
      <c r="AH538" s="219"/>
      <c r="AI538" s="219"/>
      <c r="AJ538" s="219"/>
      <c r="AK538" s="219"/>
      <c r="AL538" s="219"/>
      <c r="AM538" s="219"/>
      <c r="AN538" s="219"/>
      <c r="AO538" s="219"/>
      <c r="AP538" s="219"/>
      <c r="AQ538" s="219"/>
      <c r="AR538" s="219"/>
      <c r="AS538" s="219"/>
      <c r="AT538" s="219"/>
      <c r="AU538" s="219"/>
      <c r="AV538" s="219"/>
      <c r="AW538" s="219"/>
      <c r="AX538" s="219"/>
      <c r="AY538" s="219"/>
      <c r="AZ538" s="219"/>
      <c r="BA538" s="219"/>
      <c r="BB538" s="219"/>
      <c r="BC538" s="219"/>
      <c r="BD538" s="219"/>
      <c r="BE538" s="219"/>
      <c r="BF538" s="219"/>
      <c r="BG538" s="219"/>
      <c r="BH538" s="219"/>
      <c r="BI538" s="219"/>
      <c r="BJ538" s="219"/>
      <c r="BK538" s="219"/>
      <c r="BL538" s="219"/>
      <c r="BM538" s="219"/>
      <c r="BN538" s="219"/>
      <c r="BO538" s="219"/>
      <c r="BP538" s="219"/>
      <c r="BQ538" s="219"/>
      <c r="BR538" s="219"/>
      <c r="BS538" s="219"/>
      <c r="BT538" s="219"/>
      <c r="BU538" s="219"/>
      <c r="BV538" s="219"/>
      <c r="BW538" s="219"/>
      <c r="BX538" s="219"/>
      <c r="BY538" s="219"/>
      <c r="BZ538" s="219"/>
      <c r="CA538" s="219"/>
      <c r="CB538" s="219"/>
      <c r="CC538" s="219"/>
      <c r="CD538" s="219"/>
      <c r="CE538" s="219"/>
      <c r="CF538" s="219"/>
      <c r="CG538" s="219"/>
      <c r="CH538" s="219"/>
      <c r="CI538" s="219"/>
      <c r="CJ538" s="219"/>
      <c r="CK538" s="219"/>
      <c r="CL538" s="219"/>
      <c r="CM538" s="219"/>
      <c r="CN538" s="219"/>
      <c r="CO538" s="219"/>
      <c r="CP538" s="219"/>
      <c r="CQ538" s="219"/>
      <c r="CR538" s="219"/>
      <c r="CS538" s="219"/>
      <c r="CT538" s="219"/>
      <c r="CU538" s="219"/>
      <c r="CV538" s="219"/>
      <c r="CW538" s="219"/>
      <c r="CX538" s="219"/>
      <c r="CY538" s="219"/>
      <c r="CZ538" s="219"/>
      <c r="DA538" s="219"/>
      <c r="DB538" s="219"/>
      <c r="DC538" s="219"/>
      <c r="DD538" s="219"/>
      <c r="DE538" s="219"/>
      <c r="DF538" s="219"/>
      <c r="DG538" s="219"/>
      <c r="DH538" s="219"/>
      <c r="DI538" s="219"/>
      <c r="DJ538" s="219"/>
      <c r="DK538" s="219"/>
      <c r="DL538" s="219"/>
      <c r="DM538" s="219"/>
      <c r="DN538" s="219"/>
      <c r="DO538" s="219"/>
      <c r="DP538" s="219"/>
      <c r="DQ538" s="219"/>
      <c r="DR538" s="219"/>
      <c r="DS538" s="219"/>
      <c r="DT538" s="219"/>
      <c r="DU538" s="219"/>
      <c r="DV538" s="219"/>
      <c r="DW538" s="219"/>
      <c r="DX538" s="219"/>
      <c r="DY538" s="219"/>
      <c r="DZ538" s="219"/>
      <c r="EA538" s="219"/>
      <c r="EB538" s="219"/>
      <c r="EC538" s="219"/>
      <c r="ED538" s="219"/>
      <c r="EE538" s="219"/>
      <c r="EF538" s="219"/>
      <c r="EG538" s="219"/>
      <c r="EH538" s="219"/>
      <c r="EI538" s="219"/>
      <c r="EJ538" s="219"/>
      <c r="EK538" s="219"/>
      <c r="EL538" s="219"/>
      <c r="EM538" s="219"/>
      <c r="EN538" s="219"/>
      <c r="EO538" s="219"/>
      <c r="EP538" s="219"/>
      <c r="EQ538" s="219"/>
      <c r="ER538" s="219"/>
      <c r="ES538" s="219"/>
      <c r="ET538" s="219"/>
      <c r="EU538" s="219"/>
      <c r="EV538" s="219"/>
      <c r="EW538" s="219"/>
      <c r="EX538" s="219"/>
      <c r="EY538" s="219"/>
      <c r="EZ538" s="219"/>
      <c r="FA538" s="219"/>
      <c r="FB538" s="219"/>
      <c r="FC538" s="219"/>
      <c r="FD538" s="219"/>
      <c r="FE538" s="219"/>
      <c r="FF538" s="219"/>
      <c r="FG538" s="219"/>
      <c r="FH538" s="219"/>
      <c r="FI538" s="219"/>
      <c r="FJ538" s="219"/>
      <c r="FK538" s="219"/>
      <c r="FL538" s="219"/>
      <c r="FM538" s="219"/>
      <c r="FN538" s="219"/>
      <c r="FO538" s="219"/>
      <c r="FP538" s="219"/>
      <c r="FQ538" s="219"/>
      <c r="FR538" s="219"/>
      <c r="FS538" s="219"/>
      <c r="FT538" s="219"/>
      <c r="FU538" s="219"/>
      <c r="FV538" s="219"/>
      <c r="FW538" s="219"/>
      <c r="FX538" s="219"/>
      <c r="FY538" s="219"/>
      <c r="FZ538" s="219"/>
      <c r="GA538" s="219"/>
      <c r="GB538" s="219"/>
      <c r="GC538" s="219"/>
      <c r="GD538" s="219"/>
      <c r="GE538" s="219"/>
      <c r="GF538" s="219"/>
      <c r="GG538" s="219"/>
      <c r="GH538" s="219"/>
      <c r="GI538" s="219"/>
      <c r="GJ538" s="219"/>
      <c r="GK538" s="219"/>
      <c r="GL538" s="219"/>
      <c r="GM538" s="219"/>
      <c r="GN538" s="219"/>
      <c r="GO538" s="219"/>
      <c r="GP538" s="219"/>
      <c r="GQ538" s="219"/>
      <c r="GR538" s="219"/>
      <c r="GS538" s="219"/>
      <c r="GT538" s="219"/>
      <c r="GU538" s="219"/>
      <c r="GV538" s="219"/>
      <c r="GW538" s="219"/>
      <c r="GX538" s="219"/>
      <c r="GY538" s="219"/>
      <c r="GZ538" s="219"/>
      <c r="HA538" s="219"/>
      <c r="HB538" s="219"/>
      <c r="HC538" s="219"/>
      <c r="HD538" s="219"/>
      <c r="HE538" s="219"/>
      <c r="HF538" s="219"/>
      <c r="HG538" s="219"/>
      <c r="HH538" s="219"/>
      <c r="HI538" s="219"/>
      <c r="HJ538" s="219"/>
      <c r="HK538" s="219"/>
      <c r="HL538" s="219"/>
    </row>
    <row r="539" spans="1:220" s="251" customFormat="1">
      <c r="A539" s="219"/>
      <c r="B539" s="219"/>
      <c r="C539" s="219"/>
      <c r="D539" s="219"/>
      <c r="E539" s="219"/>
      <c r="F539" s="219"/>
      <c r="G539" s="261"/>
      <c r="H539" s="262"/>
      <c r="I539" s="262"/>
      <c r="J539" s="216"/>
      <c r="K539" s="219"/>
      <c r="L539" s="219"/>
      <c r="M539" s="219"/>
      <c r="N539" s="219"/>
      <c r="O539" s="219"/>
      <c r="P539" s="219"/>
      <c r="Q539" s="219"/>
      <c r="R539" s="219"/>
      <c r="S539" s="219"/>
      <c r="T539" s="219"/>
      <c r="U539" s="219"/>
      <c r="V539" s="219"/>
      <c r="W539" s="219"/>
      <c r="X539" s="219"/>
      <c r="Y539" s="219"/>
      <c r="Z539" s="219"/>
      <c r="AA539" s="219"/>
      <c r="AB539" s="219"/>
      <c r="AC539" s="219"/>
      <c r="AD539" s="219"/>
      <c r="AE539" s="219"/>
      <c r="AF539" s="219"/>
      <c r="AG539" s="219"/>
      <c r="AH539" s="219"/>
      <c r="AI539" s="219"/>
      <c r="AJ539" s="219"/>
      <c r="AK539" s="219"/>
      <c r="AL539" s="219"/>
      <c r="AM539" s="219"/>
      <c r="AN539" s="219"/>
      <c r="AO539" s="219"/>
      <c r="AP539" s="219"/>
      <c r="AQ539" s="219"/>
      <c r="AR539" s="219"/>
      <c r="AS539" s="219"/>
      <c r="AT539" s="219"/>
      <c r="AU539" s="219"/>
      <c r="AV539" s="219"/>
      <c r="AW539" s="219"/>
      <c r="AX539" s="219"/>
      <c r="AY539" s="219"/>
      <c r="AZ539" s="219"/>
      <c r="BA539" s="219"/>
      <c r="BB539" s="219"/>
      <c r="BC539" s="219"/>
      <c r="BD539" s="219"/>
      <c r="BE539" s="219"/>
      <c r="BF539" s="219"/>
      <c r="BG539" s="219"/>
      <c r="BH539" s="219"/>
      <c r="BI539" s="219"/>
      <c r="BJ539" s="219"/>
      <c r="BK539" s="219"/>
      <c r="BL539" s="219"/>
      <c r="BM539" s="219"/>
      <c r="BN539" s="219"/>
      <c r="BO539" s="219"/>
      <c r="BP539" s="219"/>
      <c r="BQ539" s="219"/>
      <c r="BR539" s="219"/>
      <c r="BS539" s="219"/>
      <c r="BT539" s="219"/>
      <c r="BU539" s="219"/>
      <c r="BV539" s="219"/>
      <c r="BW539" s="219"/>
      <c r="BX539" s="219"/>
      <c r="BY539" s="219"/>
      <c r="BZ539" s="219"/>
      <c r="CA539" s="219"/>
      <c r="CB539" s="219"/>
      <c r="CC539" s="219"/>
      <c r="CD539" s="219"/>
      <c r="CE539" s="219"/>
      <c r="CF539" s="219"/>
      <c r="CG539" s="219"/>
      <c r="CH539" s="219"/>
      <c r="CI539" s="219"/>
      <c r="CJ539" s="219"/>
      <c r="CK539" s="219"/>
      <c r="CL539" s="219"/>
      <c r="CM539" s="219"/>
      <c r="CN539" s="219"/>
      <c r="CO539" s="219"/>
      <c r="CP539" s="219"/>
      <c r="CQ539" s="219"/>
      <c r="CR539" s="219"/>
      <c r="CS539" s="219"/>
      <c r="CT539" s="219"/>
      <c r="CU539" s="219"/>
      <c r="CV539" s="219"/>
      <c r="CW539" s="219"/>
      <c r="CX539" s="219"/>
      <c r="CY539" s="219"/>
      <c r="CZ539" s="219"/>
      <c r="DA539" s="219"/>
      <c r="DB539" s="219"/>
      <c r="DC539" s="219"/>
      <c r="DD539" s="219"/>
      <c r="DE539" s="219"/>
      <c r="DF539" s="219"/>
      <c r="DG539" s="219"/>
      <c r="DH539" s="219"/>
      <c r="DI539" s="219"/>
      <c r="DJ539" s="219"/>
      <c r="DK539" s="219"/>
      <c r="DL539" s="219"/>
      <c r="DM539" s="219"/>
      <c r="DN539" s="219"/>
      <c r="DO539" s="219"/>
      <c r="DP539" s="219"/>
      <c r="DQ539" s="219"/>
      <c r="DR539" s="219"/>
      <c r="DS539" s="219"/>
      <c r="DT539" s="219"/>
      <c r="DU539" s="219"/>
      <c r="DV539" s="219"/>
      <c r="DW539" s="219"/>
      <c r="DX539" s="219"/>
      <c r="DY539" s="219"/>
      <c r="DZ539" s="219"/>
      <c r="EA539" s="219"/>
      <c r="EB539" s="219"/>
      <c r="EC539" s="219"/>
      <c r="ED539" s="219"/>
      <c r="EE539" s="219"/>
      <c r="EF539" s="219"/>
      <c r="EG539" s="219"/>
      <c r="EH539" s="219"/>
      <c r="EI539" s="219"/>
      <c r="EJ539" s="219"/>
      <c r="EK539" s="219"/>
      <c r="EL539" s="219"/>
      <c r="EM539" s="219"/>
      <c r="EN539" s="219"/>
      <c r="EO539" s="219"/>
      <c r="EP539" s="219"/>
      <c r="EQ539" s="219"/>
      <c r="ER539" s="219"/>
      <c r="ES539" s="219"/>
      <c r="ET539" s="219"/>
      <c r="EU539" s="219"/>
      <c r="EV539" s="219"/>
      <c r="EW539" s="219"/>
      <c r="EX539" s="219"/>
      <c r="EY539" s="219"/>
      <c r="EZ539" s="219"/>
      <c r="FA539" s="219"/>
      <c r="FB539" s="219"/>
      <c r="FC539" s="219"/>
      <c r="FD539" s="219"/>
      <c r="FE539" s="219"/>
      <c r="FF539" s="219"/>
      <c r="FG539" s="219"/>
      <c r="FH539" s="219"/>
      <c r="FI539" s="219"/>
      <c r="FJ539" s="219"/>
      <c r="FK539" s="219"/>
      <c r="FL539" s="219"/>
      <c r="FM539" s="219"/>
      <c r="FN539" s="219"/>
      <c r="FO539" s="219"/>
      <c r="FP539" s="219"/>
      <c r="FQ539" s="219"/>
      <c r="FR539" s="219"/>
      <c r="FS539" s="219"/>
      <c r="FT539" s="219"/>
      <c r="FU539" s="219"/>
      <c r="FV539" s="219"/>
      <c r="FW539" s="219"/>
      <c r="FX539" s="219"/>
      <c r="FY539" s="219"/>
      <c r="FZ539" s="219"/>
      <c r="GA539" s="219"/>
      <c r="GB539" s="219"/>
      <c r="GC539" s="219"/>
      <c r="GD539" s="219"/>
      <c r="GE539" s="219"/>
      <c r="GF539" s="219"/>
      <c r="GG539" s="219"/>
      <c r="GH539" s="219"/>
      <c r="GI539" s="219"/>
      <c r="GJ539" s="219"/>
      <c r="GK539" s="219"/>
      <c r="GL539" s="219"/>
      <c r="GM539" s="219"/>
      <c r="GN539" s="219"/>
      <c r="GO539" s="219"/>
      <c r="GP539" s="219"/>
      <c r="GQ539" s="219"/>
      <c r="GR539" s="219"/>
      <c r="GS539" s="219"/>
      <c r="GT539" s="219"/>
      <c r="GU539" s="219"/>
      <c r="GV539" s="219"/>
      <c r="GW539" s="219"/>
      <c r="GX539" s="219"/>
      <c r="GY539" s="219"/>
      <c r="GZ539" s="219"/>
      <c r="HA539" s="219"/>
      <c r="HB539" s="219"/>
      <c r="HC539" s="219"/>
      <c r="HD539" s="219"/>
      <c r="HE539" s="219"/>
      <c r="HF539" s="219"/>
      <c r="HG539" s="219"/>
      <c r="HH539" s="219"/>
      <c r="HI539" s="219"/>
      <c r="HJ539" s="219"/>
      <c r="HK539" s="219"/>
      <c r="HL539" s="219"/>
    </row>
    <row r="540" spans="1:220" s="251" customFormat="1">
      <c r="A540" s="219"/>
      <c r="B540" s="219"/>
      <c r="C540" s="219"/>
      <c r="D540" s="219"/>
      <c r="E540" s="219"/>
      <c r="F540" s="219"/>
      <c r="G540" s="261"/>
      <c r="H540" s="262"/>
      <c r="I540" s="262"/>
      <c r="J540" s="216"/>
      <c r="K540" s="219"/>
      <c r="L540" s="219"/>
      <c r="M540" s="219"/>
      <c r="N540" s="219"/>
      <c r="O540" s="219"/>
      <c r="P540" s="219"/>
      <c r="Q540" s="219"/>
      <c r="R540" s="219"/>
      <c r="S540" s="219"/>
      <c r="T540" s="219"/>
      <c r="U540" s="219"/>
      <c r="V540" s="219"/>
      <c r="W540" s="219"/>
      <c r="X540" s="219"/>
      <c r="Y540" s="219"/>
      <c r="Z540" s="219"/>
      <c r="AA540" s="219"/>
      <c r="AB540" s="219"/>
      <c r="AC540" s="219"/>
      <c r="AD540" s="219"/>
      <c r="AE540" s="219"/>
      <c r="AF540" s="219"/>
      <c r="AG540" s="219"/>
      <c r="AH540" s="219"/>
      <c r="AI540" s="219"/>
      <c r="AJ540" s="219"/>
      <c r="AK540" s="219"/>
      <c r="AL540" s="219"/>
      <c r="AM540" s="219"/>
      <c r="AN540" s="219"/>
      <c r="AO540" s="219"/>
      <c r="AP540" s="219"/>
      <c r="AQ540" s="219"/>
      <c r="AR540" s="219"/>
      <c r="AS540" s="219"/>
      <c r="AT540" s="219"/>
      <c r="AU540" s="219"/>
      <c r="AV540" s="219"/>
      <c r="AW540" s="219"/>
      <c r="AX540" s="219"/>
      <c r="AY540" s="219"/>
      <c r="AZ540" s="219"/>
      <c r="BA540" s="219"/>
      <c r="BB540" s="219"/>
      <c r="BC540" s="219"/>
      <c r="BD540" s="219"/>
      <c r="BE540" s="219"/>
      <c r="BF540" s="219"/>
      <c r="BG540" s="219"/>
      <c r="BH540" s="219"/>
      <c r="BI540" s="219"/>
      <c r="BJ540" s="219"/>
      <c r="BK540" s="219"/>
      <c r="BL540" s="219"/>
      <c r="BM540" s="219"/>
      <c r="BN540" s="219"/>
      <c r="BO540" s="219"/>
      <c r="BP540" s="219"/>
      <c r="BQ540" s="219"/>
      <c r="BR540" s="219"/>
      <c r="BS540" s="219"/>
      <c r="BT540" s="219"/>
      <c r="BU540" s="219"/>
      <c r="BV540" s="219"/>
      <c r="BW540" s="219"/>
      <c r="BX540" s="219"/>
      <c r="BY540" s="219"/>
      <c r="BZ540" s="219"/>
      <c r="CA540" s="219"/>
      <c r="CB540" s="219"/>
      <c r="CC540" s="219"/>
      <c r="CD540" s="219"/>
      <c r="CE540" s="219"/>
      <c r="CF540" s="219"/>
      <c r="CG540" s="219"/>
      <c r="CH540" s="219"/>
      <c r="CI540" s="219"/>
      <c r="CJ540" s="219"/>
      <c r="CK540" s="219"/>
      <c r="CL540" s="219"/>
      <c r="CM540" s="219"/>
      <c r="CN540" s="219"/>
      <c r="CO540" s="219"/>
      <c r="CP540" s="219"/>
      <c r="CQ540" s="219"/>
      <c r="CR540" s="219"/>
      <c r="CS540" s="219"/>
      <c r="CT540" s="219"/>
      <c r="CU540" s="219"/>
      <c r="CV540" s="219"/>
      <c r="CW540" s="219"/>
      <c r="CX540" s="219"/>
      <c r="CY540" s="219"/>
      <c r="CZ540" s="219"/>
      <c r="DA540" s="219"/>
      <c r="DB540" s="219"/>
      <c r="DC540" s="219"/>
      <c r="DD540" s="219"/>
      <c r="DE540" s="219"/>
      <c r="DF540" s="219"/>
      <c r="DG540" s="219"/>
      <c r="DH540" s="219"/>
      <c r="DI540" s="219"/>
      <c r="DJ540" s="219"/>
      <c r="DK540" s="219"/>
      <c r="DL540" s="219"/>
      <c r="DM540" s="219"/>
      <c r="DN540" s="219"/>
      <c r="DO540" s="219"/>
      <c r="DP540" s="219"/>
      <c r="DQ540" s="219"/>
      <c r="DR540" s="219"/>
      <c r="DS540" s="219"/>
      <c r="DT540" s="219"/>
      <c r="DU540" s="219"/>
      <c r="DV540" s="219"/>
      <c r="DW540" s="219"/>
      <c r="DX540" s="219"/>
      <c r="DY540" s="219"/>
      <c r="DZ540" s="219"/>
      <c r="EA540" s="219"/>
      <c r="EB540" s="219"/>
      <c r="EC540" s="219"/>
      <c r="ED540" s="219"/>
      <c r="EE540" s="219"/>
      <c r="EF540" s="219"/>
      <c r="EG540" s="219"/>
      <c r="EH540" s="219"/>
      <c r="EI540" s="219"/>
      <c r="EJ540" s="219"/>
      <c r="EK540" s="219"/>
      <c r="EL540" s="219"/>
      <c r="EM540" s="219"/>
      <c r="EN540" s="219"/>
      <c r="EO540" s="219"/>
      <c r="EP540" s="219"/>
      <c r="EQ540" s="219"/>
      <c r="ER540" s="219"/>
      <c r="ES540" s="219"/>
      <c r="ET540" s="219"/>
      <c r="EU540" s="219"/>
      <c r="EV540" s="219"/>
      <c r="EW540" s="219"/>
      <c r="EX540" s="219"/>
      <c r="EY540" s="219"/>
      <c r="EZ540" s="219"/>
      <c r="FA540" s="219"/>
      <c r="FB540" s="219"/>
      <c r="FC540" s="219"/>
      <c r="FD540" s="219"/>
      <c r="FE540" s="219"/>
      <c r="FF540" s="219"/>
      <c r="FG540" s="219"/>
      <c r="FH540" s="219"/>
      <c r="FI540" s="219"/>
      <c r="FJ540" s="219"/>
      <c r="FK540" s="219"/>
      <c r="FL540" s="219"/>
      <c r="FM540" s="219"/>
      <c r="FN540" s="219"/>
      <c r="FO540" s="219"/>
      <c r="FP540" s="219"/>
      <c r="FQ540" s="219"/>
      <c r="FR540" s="219"/>
      <c r="FS540" s="219"/>
      <c r="FT540" s="219"/>
      <c r="FU540" s="219"/>
      <c r="FV540" s="219"/>
      <c r="FW540" s="219"/>
      <c r="FX540" s="219"/>
      <c r="FY540" s="219"/>
      <c r="FZ540" s="219"/>
      <c r="GA540" s="219"/>
      <c r="GB540" s="219"/>
      <c r="GC540" s="219"/>
      <c r="GD540" s="219"/>
      <c r="GE540" s="219"/>
      <c r="GF540" s="219"/>
      <c r="GG540" s="219"/>
      <c r="GH540" s="219"/>
      <c r="GI540" s="219"/>
      <c r="GJ540" s="219"/>
      <c r="GK540" s="219"/>
      <c r="GL540" s="219"/>
      <c r="GM540" s="219"/>
      <c r="GN540" s="219"/>
      <c r="GO540" s="219"/>
      <c r="GP540" s="219"/>
      <c r="GQ540" s="219"/>
      <c r="GR540" s="219"/>
      <c r="GS540" s="219"/>
      <c r="GT540" s="219"/>
      <c r="GU540" s="219"/>
      <c r="GV540" s="219"/>
      <c r="GW540" s="219"/>
      <c r="GX540" s="219"/>
      <c r="GY540" s="219"/>
      <c r="GZ540" s="219"/>
      <c r="HA540" s="219"/>
      <c r="HB540" s="219"/>
      <c r="HC540" s="219"/>
      <c r="HD540" s="219"/>
      <c r="HE540" s="219"/>
      <c r="HF540" s="219"/>
      <c r="HG540" s="219"/>
      <c r="HH540" s="219"/>
      <c r="HI540" s="219"/>
      <c r="HJ540" s="219"/>
      <c r="HK540" s="219"/>
      <c r="HL540" s="219"/>
    </row>
    <row r="541" spans="1:220" s="251" customFormat="1">
      <c r="A541" s="219"/>
      <c r="B541" s="219"/>
      <c r="C541" s="219"/>
      <c r="D541" s="219"/>
      <c r="E541" s="219"/>
      <c r="F541" s="219"/>
      <c r="G541" s="261"/>
      <c r="H541" s="262"/>
      <c r="I541" s="262"/>
      <c r="J541" s="216"/>
      <c r="K541" s="219"/>
      <c r="L541" s="219"/>
      <c r="M541" s="219"/>
      <c r="N541" s="219"/>
      <c r="O541" s="219"/>
      <c r="P541" s="219"/>
      <c r="Q541" s="219"/>
      <c r="R541" s="219"/>
      <c r="S541" s="219"/>
      <c r="T541" s="219"/>
      <c r="U541" s="219"/>
      <c r="V541" s="219"/>
      <c r="W541" s="219"/>
      <c r="X541" s="219"/>
      <c r="Y541" s="219"/>
      <c r="Z541" s="219"/>
      <c r="AA541" s="219"/>
      <c r="AB541" s="219"/>
      <c r="AC541" s="219"/>
      <c r="AD541" s="219"/>
      <c r="AE541" s="219"/>
      <c r="AF541" s="219"/>
      <c r="AG541" s="219"/>
      <c r="AH541" s="219"/>
      <c r="AI541" s="219"/>
      <c r="AJ541" s="219"/>
      <c r="AK541" s="219"/>
      <c r="AL541" s="219"/>
      <c r="AM541" s="219"/>
      <c r="AN541" s="219"/>
      <c r="AO541" s="219"/>
      <c r="AP541" s="219"/>
      <c r="AQ541" s="219"/>
      <c r="AR541" s="219"/>
      <c r="AS541" s="219"/>
      <c r="AT541" s="219"/>
      <c r="AU541" s="219"/>
      <c r="AV541" s="219"/>
      <c r="AW541" s="219"/>
      <c r="AX541" s="219"/>
      <c r="AY541" s="219"/>
      <c r="AZ541" s="219"/>
      <c r="BA541" s="219"/>
      <c r="BB541" s="219"/>
      <c r="BC541" s="219"/>
      <c r="BD541" s="219"/>
      <c r="BE541" s="219"/>
      <c r="BF541" s="219"/>
      <c r="BG541" s="219"/>
      <c r="BH541" s="219"/>
      <c r="BI541" s="219"/>
      <c r="BJ541" s="219"/>
      <c r="BK541" s="219"/>
      <c r="BL541" s="219"/>
      <c r="BM541" s="219"/>
      <c r="BN541" s="219"/>
      <c r="BO541" s="219"/>
      <c r="BP541" s="219"/>
      <c r="BQ541" s="219"/>
      <c r="BR541" s="219"/>
      <c r="BS541" s="219"/>
      <c r="BT541" s="219"/>
      <c r="BU541" s="219"/>
      <c r="BV541" s="219"/>
      <c r="BW541" s="219"/>
      <c r="BX541" s="219"/>
      <c r="BY541" s="219"/>
      <c r="BZ541" s="219"/>
      <c r="CA541" s="219"/>
      <c r="CB541" s="219"/>
      <c r="CC541" s="219"/>
      <c r="CD541" s="219"/>
      <c r="CE541" s="219"/>
      <c r="CF541" s="219"/>
      <c r="CG541" s="219"/>
      <c r="CH541" s="219"/>
      <c r="CI541" s="219"/>
      <c r="CJ541" s="219"/>
      <c r="CK541" s="219"/>
      <c r="CL541" s="219"/>
      <c r="CM541" s="219"/>
      <c r="CN541" s="219"/>
      <c r="CO541" s="219"/>
      <c r="CP541" s="219"/>
      <c r="CQ541" s="219"/>
      <c r="CR541" s="219"/>
      <c r="CS541" s="219"/>
      <c r="CT541" s="219"/>
      <c r="CU541" s="219"/>
      <c r="CV541" s="219"/>
      <c r="CW541" s="219"/>
      <c r="CX541" s="219"/>
      <c r="CY541" s="219"/>
      <c r="CZ541" s="219"/>
      <c r="DA541" s="219"/>
      <c r="DB541" s="219"/>
      <c r="DC541" s="219"/>
      <c r="DD541" s="219"/>
      <c r="DE541" s="219"/>
      <c r="DF541" s="219"/>
      <c r="DG541" s="219"/>
      <c r="DH541" s="219"/>
      <c r="DI541" s="219"/>
      <c r="DJ541" s="219"/>
      <c r="DK541" s="219"/>
      <c r="DL541" s="219"/>
      <c r="DM541" s="219"/>
      <c r="DN541" s="219"/>
      <c r="DO541" s="219"/>
      <c r="DP541" s="219"/>
      <c r="DQ541" s="219"/>
      <c r="DR541" s="219"/>
      <c r="DS541" s="219"/>
      <c r="DT541" s="219"/>
      <c r="DU541" s="219"/>
      <c r="DV541" s="219"/>
      <c r="DW541" s="219"/>
      <c r="DX541" s="219"/>
      <c r="DY541" s="219"/>
      <c r="DZ541" s="219"/>
      <c r="EA541" s="219"/>
      <c r="EB541" s="219"/>
      <c r="EC541" s="219"/>
      <c r="ED541" s="219"/>
      <c r="EE541" s="219"/>
      <c r="EF541" s="219"/>
      <c r="EG541" s="219"/>
      <c r="EH541" s="219"/>
      <c r="EI541" s="219"/>
      <c r="EJ541" s="219"/>
      <c r="EK541" s="219"/>
      <c r="EL541" s="219"/>
      <c r="EM541" s="219"/>
      <c r="EN541" s="219"/>
      <c r="EO541" s="219"/>
      <c r="EP541" s="219"/>
      <c r="EQ541" s="219"/>
      <c r="ER541" s="219"/>
      <c r="ES541" s="219"/>
      <c r="ET541" s="219"/>
      <c r="EU541" s="219"/>
      <c r="EV541" s="219"/>
      <c r="EW541" s="219"/>
      <c r="EX541" s="219"/>
      <c r="EY541" s="219"/>
      <c r="EZ541" s="219"/>
      <c r="FA541" s="219"/>
      <c r="FB541" s="219"/>
      <c r="FC541" s="219"/>
      <c r="FD541" s="219"/>
      <c r="FE541" s="219"/>
      <c r="FF541" s="219"/>
      <c r="FG541" s="219"/>
      <c r="FH541" s="219"/>
      <c r="FI541" s="219"/>
      <c r="FJ541" s="219"/>
      <c r="FK541" s="219"/>
      <c r="FL541" s="219"/>
      <c r="FM541" s="219"/>
      <c r="FN541" s="219"/>
      <c r="FO541" s="219"/>
      <c r="FP541" s="219"/>
      <c r="FQ541" s="219"/>
      <c r="FR541" s="219"/>
      <c r="FS541" s="219"/>
      <c r="FT541" s="219"/>
      <c r="FU541" s="219"/>
      <c r="FV541" s="219"/>
      <c r="FW541" s="219"/>
      <c r="FX541" s="219"/>
      <c r="FY541" s="219"/>
      <c r="FZ541" s="219"/>
      <c r="GA541" s="219"/>
      <c r="GB541" s="219"/>
      <c r="GC541" s="219"/>
      <c r="GD541" s="219"/>
      <c r="GE541" s="219"/>
      <c r="GF541" s="219"/>
      <c r="GG541" s="219"/>
      <c r="GH541" s="219"/>
      <c r="GI541" s="219"/>
      <c r="GJ541" s="219"/>
      <c r="GK541" s="219"/>
      <c r="GL541" s="219"/>
      <c r="GM541" s="219"/>
      <c r="GN541" s="219"/>
      <c r="GO541" s="219"/>
      <c r="GP541" s="219"/>
      <c r="GQ541" s="219"/>
      <c r="GR541" s="219"/>
      <c r="GS541" s="219"/>
      <c r="GT541" s="219"/>
      <c r="GU541" s="219"/>
      <c r="GV541" s="219"/>
      <c r="GW541" s="219"/>
      <c r="GX541" s="219"/>
      <c r="GY541" s="219"/>
      <c r="GZ541" s="219"/>
      <c r="HA541" s="219"/>
      <c r="HB541" s="219"/>
      <c r="HC541" s="219"/>
      <c r="HD541" s="219"/>
      <c r="HE541" s="219"/>
      <c r="HF541" s="219"/>
      <c r="HG541" s="219"/>
      <c r="HH541" s="219"/>
      <c r="HI541" s="219"/>
      <c r="HJ541" s="219"/>
      <c r="HK541" s="219"/>
      <c r="HL541" s="219"/>
    </row>
    <row r="542" spans="1:220" s="251" customFormat="1">
      <c r="A542" s="219"/>
      <c r="B542" s="219"/>
      <c r="C542" s="219"/>
      <c r="D542" s="219"/>
      <c r="E542" s="219"/>
      <c r="F542" s="219"/>
      <c r="G542" s="261"/>
      <c r="H542" s="262"/>
      <c r="I542" s="262"/>
      <c r="J542" s="216"/>
      <c r="K542" s="219"/>
      <c r="L542" s="219"/>
      <c r="M542" s="219"/>
      <c r="N542" s="219"/>
      <c r="O542" s="219"/>
      <c r="P542" s="219"/>
      <c r="Q542" s="219"/>
      <c r="R542" s="219"/>
      <c r="S542" s="219"/>
      <c r="T542" s="219"/>
      <c r="U542" s="219"/>
      <c r="V542" s="219"/>
      <c r="W542" s="219"/>
      <c r="X542" s="219"/>
      <c r="Y542" s="219"/>
      <c r="Z542" s="219"/>
      <c r="AA542" s="219"/>
      <c r="AB542" s="219"/>
      <c r="AC542" s="219"/>
      <c r="AD542" s="219"/>
      <c r="AE542" s="219"/>
      <c r="AF542" s="219"/>
      <c r="AG542" s="219"/>
      <c r="AH542" s="219"/>
      <c r="AI542" s="219"/>
      <c r="AJ542" s="219"/>
      <c r="AK542" s="219"/>
      <c r="AL542" s="219"/>
      <c r="AM542" s="219"/>
      <c r="AN542" s="219"/>
      <c r="AO542" s="219"/>
      <c r="AP542" s="219"/>
      <c r="AQ542" s="219"/>
      <c r="AR542" s="219"/>
      <c r="AS542" s="219"/>
      <c r="AT542" s="219"/>
      <c r="AU542" s="219"/>
      <c r="AV542" s="219"/>
      <c r="AW542" s="219"/>
      <c r="AX542" s="219"/>
      <c r="AY542" s="219"/>
      <c r="AZ542" s="219"/>
      <c r="BA542" s="219"/>
      <c r="BB542" s="219"/>
      <c r="BC542" s="219"/>
      <c r="BD542" s="219"/>
      <c r="BE542" s="219"/>
      <c r="BF542" s="219"/>
      <c r="BG542" s="219"/>
      <c r="BH542" s="219"/>
      <c r="BI542" s="219"/>
      <c r="BJ542" s="219"/>
      <c r="BK542" s="219"/>
      <c r="BL542" s="219"/>
      <c r="BM542" s="219"/>
      <c r="BN542" s="219"/>
      <c r="BO542" s="219"/>
      <c r="BP542" s="219"/>
      <c r="BQ542" s="219"/>
      <c r="BR542" s="219"/>
      <c r="BS542" s="219"/>
      <c r="BT542" s="219"/>
      <c r="BU542" s="219"/>
      <c r="BV542" s="219"/>
      <c r="BW542" s="219"/>
      <c r="BX542" s="219"/>
      <c r="BY542" s="219"/>
      <c r="BZ542" s="219"/>
      <c r="CA542" s="219"/>
      <c r="CB542" s="219"/>
      <c r="CC542" s="219"/>
      <c r="CD542" s="219"/>
      <c r="CE542" s="219"/>
      <c r="CF542" s="219"/>
      <c r="CG542" s="219"/>
      <c r="CH542" s="219"/>
      <c r="CI542" s="219"/>
      <c r="CJ542" s="219"/>
      <c r="CK542" s="219"/>
      <c r="CL542" s="219"/>
      <c r="CM542" s="219"/>
      <c r="CN542" s="219"/>
      <c r="CO542" s="219"/>
      <c r="CP542" s="219"/>
      <c r="CQ542" s="219"/>
      <c r="CR542" s="219"/>
      <c r="CS542" s="219"/>
      <c r="CT542" s="219"/>
      <c r="CU542" s="219"/>
      <c r="CV542" s="219"/>
      <c r="CW542" s="219"/>
      <c r="CX542" s="219"/>
      <c r="CY542" s="219"/>
      <c r="CZ542" s="219"/>
      <c r="DA542" s="219"/>
      <c r="DB542" s="219"/>
      <c r="DC542" s="219"/>
      <c r="DD542" s="219"/>
      <c r="DE542" s="219"/>
      <c r="DF542" s="219"/>
      <c r="DG542" s="219"/>
      <c r="DH542" s="219"/>
      <c r="DI542" s="219"/>
      <c r="DJ542" s="219"/>
      <c r="DK542" s="219"/>
      <c r="DL542" s="219"/>
      <c r="DM542" s="219"/>
      <c r="DN542" s="219"/>
      <c r="DO542" s="219"/>
      <c r="DP542" s="219"/>
      <c r="DQ542" s="219"/>
      <c r="DR542" s="219"/>
      <c r="DS542" s="219"/>
      <c r="DT542" s="219"/>
      <c r="DU542" s="219"/>
      <c r="DV542" s="219"/>
      <c r="DW542" s="219"/>
      <c r="DX542" s="219"/>
      <c r="DY542" s="219"/>
      <c r="DZ542" s="219"/>
      <c r="EA542" s="219"/>
      <c r="EB542" s="219"/>
      <c r="EC542" s="219"/>
      <c r="ED542" s="219"/>
      <c r="EE542" s="219"/>
      <c r="EF542" s="219"/>
      <c r="EG542" s="219"/>
      <c r="EH542" s="219"/>
      <c r="EI542" s="219"/>
      <c r="EJ542" s="219"/>
      <c r="EK542" s="219"/>
      <c r="EL542" s="219"/>
      <c r="EM542" s="219"/>
      <c r="EN542" s="219"/>
      <c r="EO542" s="219"/>
      <c r="EP542" s="219"/>
      <c r="EQ542" s="219"/>
      <c r="ER542" s="219"/>
      <c r="ES542" s="219"/>
      <c r="ET542" s="219"/>
      <c r="EU542" s="219"/>
      <c r="EV542" s="219"/>
      <c r="EW542" s="219"/>
      <c r="EX542" s="219"/>
      <c r="EY542" s="219"/>
      <c r="EZ542" s="219"/>
      <c r="FA542" s="219"/>
      <c r="FB542" s="219"/>
      <c r="FC542" s="219"/>
      <c r="FD542" s="219"/>
      <c r="FE542" s="219"/>
      <c r="FF542" s="219"/>
      <c r="FG542" s="219"/>
      <c r="FH542" s="219"/>
      <c r="FI542" s="219"/>
      <c r="FJ542" s="219"/>
      <c r="FK542" s="219"/>
      <c r="FL542" s="219"/>
      <c r="FM542" s="219"/>
      <c r="FN542" s="219"/>
      <c r="FO542" s="219"/>
      <c r="FP542" s="219"/>
      <c r="FQ542" s="219"/>
      <c r="FR542" s="219"/>
      <c r="FS542" s="219"/>
      <c r="FT542" s="219"/>
      <c r="FU542" s="219"/>
      <c r="FV542" s="219"/>
      <c r="FW542" s="219"/>
      <c r="FX542" s="219"/>
      <c r="FY542" s="219"/>
      <c r="FZ542" s="219"/>
      <c r="GA542" s="219"/>
      <c r="GB542" s="219"/>
      <c r="GC542" s="219"/>
      <c r="GD542" s="219"/>
      <c r="GE542" s="219"/>
      <c r="GF542" s="219"/>
      <c r="GG542" s="219"/>
      <c r="GH542" s="219"/>
      <c r="GI542" s="219"/>
      <c r="GJ542" s="219"/>
      <c r="GK542" s="219"/>
      <c r="GL542" s="219"/>
      <c r="GM542" s="219"/>
      <c r="GN542" s="219"/>
      <c r="GO542" s="219"/>
      <c r="GP542" s="219"/>
      <c r="GQ542" s="219"/>
      <c r="GR542" s="219"/>
      <c r="GS542" s="219"/>
      <c r="GT542" s="219"/>
      <c r="GU542" s="219"/>
      <c r="GV542" s="219"/>
      <c r="GW542" s="219"/>
      <c r="GX542" s="219"/>
      <c r="GY542" s="219"/>
      <c r="GZ542" s="219"/>
      <c r="HA542" s="219"/>
      <c r="HB542" s="219"/>
      <c r="HC542" s="219"/>
      <c r="HD542" s="219"/>
      <c r="HE542" s="219"/>
      <c r="HF542" s="219"/>
      <c r="HG542" s="219"/>
      <c r="HH542" s="219"/>
      <c r="HI542" s="219"/>
      <c r="HJ542" s="219"/>
      <c r="HK542" s="219"/>
      <c r="HL542" s="219"/>
    </row>
    <row r="543" spans="1:220" s="251" customFormat="1">
      <c r="A543" s="219"/>
      <c r="B543" s="219"/>
      <c r="C543" s="219"/>
      <c r="D543" s="219"/>
      <c r="E543" s="219"/>
      <c r="F543" s="219"/>
      <c r="G543" s="261"/>
      <c r="H543" s="262"/>
      <c r="I543" s="262"/>
      <c r="J543" s="216"/>
      <c r="K543" s="219"/>
      <c r="L543" s="219"/>
      <c r="M543" s="219"/>
      <c r="N543" s="219"/>
      <c r="O543" s="219"/>
      <c r="P543" s="219"/>
      <c r="Q543" s="219"/>
      <c r="R543" s="219"/>
      <c r="S543" s="219"/>
      <c r="T543" s="219"/>
      <c r="U543" s="219"/>
      <c r="V543" s="219"/>
      <c r="W543" s="219"/>
      <c r="X543" s="219"/>
      <c r="Y543" s="219"/>
      <c r="Z543" s="219"/>
      <c r="AA543" s="219"/>
      <c r="AB543" s="219"/>
      <c r="AC543" s="219"/>
      <c r="AD543" s="219"/>
      <c r="AE543" s="219"/>
      <c r="AF543" s="219"/>
      <c r="AG543" s="219"/>
      <c r="AH543" s="219"/>
      <c r="AI543" s="219"/>
      <c r="AJ543" s="219"/>
      <c r="AK543" s="219"/>
      <c r="AL543" s="219"/>
      <c r="AM543" s="219"/>
      <c r="AN543" s="219"/>
      <c r="AO543" s="219"/>
      <c r="AP543" s="219"/>
      <c r="AQ543" s="219"/>
      <c r="AR543" s="219"/>
      <c r="AS543" s="219"/>
      <c r="AT543" s="219"/>
      <c r="AU543" s="219"/>
      <c r="AV543" s="219"/>
      <c r="AW543" s="219"/>
      <c r="AX543" s="219"/>
      <c r="AY543" s="219"/>
      <c r="AZ543" s="219"/>
      <c r="BA543" s="219"/>
      <c r="BB543" s="219"/>
      <c r="BC543" s="219"/>
      <c r="BD543" s="219"/>
      <c r="BE543" s="219"/>
      <c r="BF543" s="219"/>
      <c r="BG543" s="219"/>
      <c r="BH543" s="219"/>
      <c r="BI543" s="219"/>
      <c r="BJ543" s="219"/>
      <c r="BK543" s="219"/>
      <c r="BL543" s="219"/>
      <c r="BM543" s="219"/>
      <c r="BN543" s="219"/>
      <c r="BO543" s="219"/>
      <c r="BP543" s="219"/>
      <c r="BQ543" s="219"/>
      <c r="BR543" s="219"/>
      <c r="BS543" s="219"/>
      <c r="BT543" s="219"/>
      <c r="BU543" s="219"/>
      <c r="BV543" s="219"/>
      <c r="BW543" s="219"/>
      <c r="BX543" s="219"/>
      <c r="BY543" s="219"/>
      <c r="BZ543" s="219"/>
      <c r="CA543" s="219"/>
      <c r="CB543" s="219"/>
      <c r="CC543" s="219"/>
      <c r="CD543" s="219"/>
      <c r="CE543" s="219"/>
      <c r="CF543" s="219"/>
      <c r="CG543" s="219"/>
      <c r="CH543" s="219"/>
      <c r="CI543" s="219"/>
      <c r="CJ543" s="219"/>
      <c r="CK543" s="219"/>
      <c r="CL543" s="219"/>
      <c r="CM543" s="219"/>
      <c r="CN543" s="219"/>
      <c r="CO543" s="219"/>
      <c r="CP543" s="219"/>
      <c r="CQ543" s="219"/>
      <c r="CR543" s="219"/>
      <c r="CS543" s="219"/>
      <c r="CT543" s="219"/>
      <c r="CU543" s="219"/>
      <c r="CV543" s="219"/>
      <c r="CW543" s="219"/>
      <c r="CX543" s="219"/>
      <c r="CY543" s="219"/>
      <c r="CZ543" s="219"/>
      <c r="DA543" s="219"/>
      <c r="DB543" s="219"/>
      <c r="DC543" s="219"/>
      <c r="DD543" s="219"/>
      <c r="DE543" s="219"/>
      <c r="DF543" s="219"/>
      <c r="DG543" s="219"/>
      <c r="DH543" s="219"/>
      <c r="DI543" s="219"/>
      <c r="DJ543" s="219"/>
      <c r="DK543" s="219"/>
      <c r="DL543" s="219"/>
      <c r="DM543" s="219"/>
      <c r="DN543" s="219"/>
      <c r="DO543" s="219"/>
      <c r="DP543" s="219"/>
      <c r="DQ543" s="219"/>
      <c r="DR543" s="219"/>
      <c r="DS543" s="219"/>
      <c r="DT543" s="219"/>
      <c r="DU543" s="219"/>
      <c r="DV543" s="219"/>
      <c r="DW543" s="219"/>
      <c r="DX543" s="219"/>
      <c r="DY543" s="219"/>
      <c r="DZ543" s="219"/>
      <c r="EA543" s="219"/>
      <c r="EB543" s="219"/>
      <c r="EC543" s="219"/>
      <c r="ED543" s="219"/>
      <c r="EE543" s="219"/>
      <c r="EF543" s="219"/>
      <c r="EG543" s="219"/>
      <c r="EH543" s="219"/>
      <c r="EI543" s="219"/>
      <c r="EJ543" s="219"/>
      <c r="EK543" s="219"/>
      <c r="EL543" s="219"/>
      <c r="EM543" s="219"/>
      <c r="EN543" s="219"/>
      <c r="EO543" s="219"/>
      <c r="EP543" s="219"/>
      <c r="EQ543" s="219"/>
      <c r="ER543" s="219"/>
      <c r="ES543" s="219"/>
      <c r="ET543" s="219"/>
      <c r="EU543" s="219"/>
      <c r="EV543" s="219"/>
      <c r="EW543" s="219"/>
      <c r="EX543" s="219"/>
      <c r="EY543" s="219"/>
      <c r="EZ543" s="219"/>
      <c r="FA543" s="219"/>
      <c r="FB543" s="219"/>
      <c r="FC543" s="219"/>
      <c r="FD543" s="219"/>
      <c r="FE543" s="219"/>
      <c r="FF543" s="219"/>
      <c r="FG543" s="219"/>
      <c r="FH543" s="219"/>
      <c r="FI543" s="219"/>
      <c r="FJ543" s="219"/>
      <c r="FK543" s="219"/>
      <c r="FL543" s="219"/>
      <c r="FM543" s="219"/>
      <c r="FN543" s="219"/>
      <c r="FO543" s="219"/>
      <c r="FP543" s="219"/>
      <c r="FQ543" s="219"/>
      <c r="FR543" s="219"/>
      <c r="FS543" s="219"/>
      <c r="FT543" s="219"/>
      <c r="FU543" s="219"/>
      <c r="FV543" s="219"/>
      <c r="FW543" s="219"/>
      <c r="FX543" s="219"/>
      <c r="FY543" s="219"/>
      <c r="FZ543" s="219"/>
      <c r="GA543" s="219"/>
      <c r="GB543" s="219"/>
      <c r="GC543" s="219"/>
      <c r="GD543" s="219"/>
      <c r="GE543" s="219"/>
      <c r="GF543" s="219"/>
      <c r="GG543" s="219"/>
      <c r="GH543" s="219"/>
      <c r="GI543" s="219"/>
      <c r="GJ543" s="219"/>
      <c r="GK543" s="219"/>
      <c r="GL543" s="219"/>
      <c r="GM543" s="219"/>
      <c r="GN543" s="219"/>
      <c r="GO543" s="219"/>
      <c r="GP543" s="219"/>
      <c r="GQ543" s="219"/>
      <c r="GR543" s="219"/>
      <c r="GS543" s="219"/>
      <c r="GT543" s="219"/>
      <c r="GU543" s="219"/>
      <c r="GV543" s="219"/>
      <c r="GW543" s="219"/>
      <c r="GX543" s="219"/>
      <c r="GY543" s="219"/>
      <c r="GZ543" s="219"/>
      <c r="HA543" s="219"/>
      <c r="HB543" s="219"/>
      <c r="HC543" s="219"/>
      <c r="HD543" s="219"/>
      <c r="HE543" s="219"/>
      <c r="HF543" s="219"/>
      <c r="HG543" s="219"/>
      <c r="HH543" s="219"/>
      <c r="HI543" s="219"/>
      <c r="HJ543" s="219"/>
      <c r="HK543" s="219"/>
      <c r="HL543" s="219"/>
    </row>
    <row r="544" spans="1:220" s="251" customFormat="1">
      <c r="A544" s="219"/>
      <c r="B544" s="219"/>
      <c r="C544" s="219"/>
      <c r="D544" s="219"/>
      <c r="E544" s="219"/>
      <c r="F544" s="219"/>
      <c r="G544" s="261"/>
      <c r="H544" s="262"/>
      <c r="I544" s="262"/>
      <c r="J544" s="216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19"/>
      <c r="AR544" s="219"/>
      <c r="AS544" s="219"/>
      <c r="AT544" s="219"/>
      <c r="AU544" s="219"/>
      <c r="AV544" s="219"/>
      <c r="AW544" s="219"/>
      <c r="AX544" s="219"/>
      <c r="AY544" s="219"/>
      <c r="AZ544" s="219"/>
      <c r="BA544" s="219"/>
      <c r="BB544" s="219"/>
      <c r="BC544" s="219"/>
      <c r="BD544" s="219"/>
      <c r="BE544" s="219"/>
      <c r="BF544" s="219"/>
      <c r="BG544" s="219"/>
      <c r="BH544" s="219"/>
      <c r="BI544" s="219"/>
      <c r="BJ544" s="219"/>
      <c r="BK544" s="219"/>
      <c r="BL544" s="219"/>
      <c r="BM544" s="219"/>
      <c r="BN544" s="219"/>
      <c r="BO544" s="219"/>
      <c r="BP544" s="219"/>
      <c r="BQ544" s="219"/>
      <c r="BR544" s="219"/>
      <c r="BS544" s="219"/>
      <c r="BT544" s="219"/>
      <c r="BU544" s="219"/>
      <c r="BV544" s="219"/>
      <c r="BW544" s="219"/>
      <c r="BX544" s="219"/>
      <c r="BY544" s="219"/>
      <c r="BZ544" s="219"/>
      <c r="CA544" s="219"/>
      <c r="CB544" s="219"/>
      <c r="CC544" s="219"/>
      <c r="CD544" s="219"/>
      <c r="CE544" s="219"/>
      <c r="CF544" s="219"/>
      <c r="CG544" s="219"/>
      <c r="CH544" s="219"/>
      <c r="CI544" s="219"/>
      <c r="CJ544" s="219"/>
      <c r="CK544" s="219"/>
      <c r="CL544" s="219"/>
      <c r="CM544" s="219"/>
      <c r="CN544" s="219"/>
      <c r="CO544" s="219"/>
      <c r="CP544" s="219"/>
      <c r="CQ544" s="219"/>
      <c r="CR544" s="219"/>
      <c r="CS544" s="219"/>
      <c r="CT544" s="219"/>
      <c r="CU544" s="219"/>
      <c r="CV544" s="219"/>
      <c r="CW544" s="219"/>
      <c r="CX544" s="219"/>
      <c r="CY544" s="219"/>
      <c r="CZ544" s="219"/>
      <c r="DA544" s="219"/>
      <c r="DB544" s="219"/>
      <c r="DC544" s="219"/>
      <c r="DD544" s="219"/>
      <c r="DE544" s="219"/>
      <c r="DF544" s="219"/>
      <c r="DG544" s="219"/>
      <c r="DH544" s="219"/>
      <c r="DI544" s="219"/>
      <c r="DJ544" s="219"/>
      <c r="DK544" s="219"/>
      <c r="DL544" s="219"/>
      <c r="DM544" s="219"/>
      <c r="DN544" s="219"/>
      <c r="DO544" s="219"/>
      <c r="DP544" s="219"/>
      <c r="DQ544" s="219"/>
      <c r="DR544" s="219"/>
      <c r="DS544" s="219"/>
      <c r="DT544" s="219"/>
      <c r="DU544" s="219"/>
      <c r="DV544" s="219"/>
      <c r="DW544" s="219"/>
      <c r="DX544" s="219"/>
      <c r="DY544" s="219"/>
      <c r="DZ544" s="219"/>
      <c r="EA544" s="219"/>
      <c r="EB544" s="219"/>
      <c r="EC544" s="219"/>
      <c r="ED544" s="219"/>
      <c r="EE544" s="219"/>
      <c r="EF544" s="219"/>
      <c r="EG544" s="219"/>
      <c r="EH544" s="219"/>
      <c r="EI544" s="219"/>
      <c r="EJ544" s="219"/>
      <c r="EK544" s="219"/>
      <c r="EL544" s="219"/>
      <c r="EM544" s="219"/>
      <c r="EN544" s="219"/>
      <c r="EO544" s="219"/>
      <c r="EP544" s="219"/>
      <c r="EQ544" s="219"/>
      <c r="ER544" s="219"/>
      <c r="ES544" s="219"/>
      <c r="ET544" s="219"/>
      <c r="EU544" s="219"/>
      <c r="EV544" s="219"/>
      <c r="EW544" s="219"/>
      <c r="EX544" s="219"/>
      <c r="EY544" s="219"/>
      <c r="EZ544" s="219"/>
      <c r="FA544" s="219"/>
      <c r="FB544" s="219"/>
      <c r="FC544" s="219"/>
      <c r="FD544" s="219"/>
      <c r="FE544" s="219"/>
      <c r="FF544" s="219"/>
      <c r="FG544" s="219"/>
      <c r="FH544" s="219"/>
      <c r="FI544" s="219"/>
      <c r="FJ544" s="219"/>
      <c r="FK544" s="219"/>
      <c r="FL544" s="219"/>
      <c r="FM544" s="219"/>
      <c r="FN544" s="219"/>
      <c r="FO544" s="219"/>
      <c r="FP544" s="219"/>
      <c r="FQ544" s="219"/>
      <c r="FR544" s="219"/>
      <c r="FS544" s="219"/>
      <c r="FT544" s="219"/>
      <c r="FU544" s="219"/>
      <c r="FV544" s="219"/>
      <c r="FW544" s="219"/>
      <c r="FX544" s="219"/>
      <c r="FY544" s="219"/>
      <c r="FZ544" s="219"/>
      <c r="GA544" s="219"/>
      <c r="GB544" s="219"/>
      <c r="GC544" s="219"/>
      <c r="GD544" s="219"/>
      <c r="GE544" s="219"/>
      <c r="GF544" s="219"/>
      <c r="GG544" s="219"/>
      <c r="GH544" s="219"/>
      <c r="GI544" s="219"/>
      <c r="GJ544" s="219"/>
      <c r="GK544" s="219"/>
      <c r="GL544" s="219"/>
      <c r="GM544" s="219"/>
      <c r="GN544" s="219"/>
      <c r="GO544" s="219"/>
      <c r="GP544" s="219"/>
      <c r="GQ544" s="219"/>
      <c r="GR544" s="219"/>
      <c r="GS544" s="219"/>
      <c r="GT544" s="219"/>
      <c r="GU544" s="219"/>
      <c r="GV544" s="219"/>
      <c r="GW544" s="219"/>
      <c r="GX544" s="219"/>
      <c r="GY544" s="219"/>
      <c r="GZ544" s="219"/>
      <c r="HA544" s="219"/>
      <c r="HB544" s="219"/>
      <c r="HC544" s="219"/>
      <c r="HD544" s="219"/>
      <c r="HE544" s="219"/>
      <c r="HF544" s="219"/>
      <c r="HG544" s="219"/>
      <c r="HH544" s="219"/>
      <c r="HI544" s="219"/>
      <c r="HJ544" s="219"/>
      <c r="HK544" s="219"/>
      <c r="HL544" s="219"/>
    </row>
    <row r="545" spans="1:220" s="251" customFormat="1">
      <c r="A545" s="219"/>
      <c r="B545" s="219"/>
      <c r="C545" s="219"/>
      <c r="D545" s="219"/>
      <c r="E545" s="219"/>
      <c r="F545" s="219"/>
      <c r="G545" s="261"/>
      <c r="H545" s="262"/>
      <c r="I545" s="262"/>
      <c r="J545" s="216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19"/>
      <c r="AR545" s="219"/>
      <c r="AS545" s="219"/>
      <c r="AT545" s="219"/>
      <c r="AU545" s="219"/>
      <c r="AV545" s="219"/>
      <c r="AW545" s="219"/>
      <c r="AX545" s="219"/>
      <c r="AY545" s="219"/>
      <c r="AZ545" s="219"/>
      <c r="BA545" s="219"/>
      <c r="BB545" s="219"/>
      <c r="BC545" s="219"/>
      <c r="BD545" s="219"/>
      <c r="BE545" s="219"/>
      <c r="BF545" s="219"/>
      <c r="BG545" s="219"/>
      <c r="BH545" s="219"/>
      <c r="BI545" s="219"/>
      <c r="BJ545" s="219"/>
      <c r="BK545" s="219"/>
      <c r="BL545" s="219"/>
      <c r="BM545" s="219"/>
      <c r="BN545" s="219"/>
      <c r="BO545" s="219"/>
      <c r="BP545" s="219"/>
      <c r="BQ545" s="219"/>
      <c r="BR545" s="219"/>
      <c r="BS545" s="219"/>
      <c r="BT545" s="219"/>
      <c r="BU545" s="219"/>
      <c r="BV545" s="219"/>
      <c r="BW545" s="219"/>
      <c r="BX545" s="219"/>
      <c r="BY545" s="219"/>
      <c r="BZ545" s="219"/>
      <c r="CA545" s="219"/>
      <c r="CB545" s="219"/>
      <c r="CC545" s="219"/>
      <c r="CD545" s="219"/>
      <c r="CE545" s="219"/>
      <c r="CF545" s="219"/>
      <c r="CG545" s="219"/>
      <c r="CH545" s="219"/>
      <c r="CI545" s="219"/>
      <c r="CJ545" s="219"/>
      <c r="CK545" s="219"/>
      <c r="CL545" s="219"/>
      <c r="CM545" s="219"/>
      <c r="CN545" s="219"/>
      <c r="CO545" s="219"/>
      <c r="CP545" s="219"/>
      <c r="CQ545" s="219"/>
      <c r="CR545" s="219"/>
      <c r="CS545" s="219"/>
      <c r="CT545" s="219"/>
      <c r="CU545" s="219"/>
      <c r="CV545" s="219"/>
      <c r="CW545" s="219"/>
      <c r="CX545" s="219"/>
      <c r="CY545" s="219"/>
      <c r="CZ545" s="219"/>
      <c r="DA545" s="219"/>
      <c r="DB545" s="219"/>
      <c r="DC545" s="219"/>
      <c r="DD545" s="219"/>
      <c r="DE545" s="219"/>
      <c r="DF545" s="219"/>
      <c r="DG545" s="219"/>
      <c r="DH545" s="219"/>
      <c r="DI545" s="219"/>
      <c r="DJ545" s="219"/>
      <c r="DK545" s="219"/>
      <c r="DL545" s="219"/>
      <c r="DM545" s="219"/>
      <c r="DN545" s="219"/>
      <c r="DO545" s="219"/>
      <c r="DP545" s="219"/>
      <c r="DQ545" s="219"/>
      <c r="DR545" s="219"/>
      <c r="DS545" s="219"/>
      <c r="DT545" s="219"/>
      <c r="DU545" s="219"/>
      <c r="DV545" s="219"/>
      <c r="DW545" s="219"/>
      <c r="DX545" s="219"/>
      <c r="DY545" s="219"/>
      <c r="DZ545" s="219"/>
      <c r="EA545" s="219"/>
      <c r="EB545" s="219"/>
      <c r="EC545" s="219"/>
      <c r="ED545" s="219"/>
      <c r="EE545" s="219"/>
      <c r="EF545" s="219"/>
      <c r="EG545" s="219"/>
      <c r="EH545" s="219"/>
      <c r="EI545" s="219"/>
      <c r="EJ545" s="219"/>
      <c r="EK545" s="219"/>
      <c r="EL545" s="219"/>
      <c r="EM545" s="219"/>
      <c r="EN545" s="219"/>
      <c r="EO545" s="219"/>
      <c r="EP545" s="219"/>
      <c r="EQ545" s="219"/>
      <c r="ER545" s="219"/>
      <c r="ES545" s="219"/>
      <c r="ET545" s="219"/>
      <c r="EU545" s="219"/>
      <c r="EV545" s="219"/>
      <c r="EW545" s="219"/>
      <c r="EX545" s="219"/>
      <c r="EY545" s="219"/>
      <c r="EZ545" s="219"/>
      <c r="FA545" s="219"/>
      <c r="FB545" s="219"/>
      <c r="FC545" s="219"/>
      <c r="FD545" s="219"/>
      <c r="FE545" s="219"/>
      <c r="FF545" s="219"/>
      <c r="FG545" s="219"/>
      <c r="FH545" s="219"/>
      <c r="FI545" s="219"/>
      <c r="FJ545" s="219"/>
      <c r="FK545" s="219"/>
      <c r="FL545" s="219"/>
      <c r="FM545" s="219"/>
      <c r="FN545" s="219"/>
      <c r="FO545" s="219"/>
      <c r="FP545" s="219"/>
      <c r="FQ545" s="219"/>
      <c r="FR545" s="219"/>
      <c r="FS545" s="219"/>
      <c r="FT545" s="219"/>
      <c r="FU545" s="219"/>
      <c r="FV545" s="219"/>
      <c r="FW545" s="219"/>
      <c r="FX545" s="219"/>
      <c r="FY545" s="219"/>
      <c r="FZ545" s="219"/>
      <c r="GA545" s="219"/>
      <c r="GB545" s="219"/>
      <c r="GC545" s="219"/>
      <c r="GD545" s="219"/>
      <c r="GE545" s="219"/>
      <c r="GF545" s="219"/>
      <c r="GG545" s="219"/>
      <c r="GH545" s="219"/>
      <c r="GI545" s="219"/>
      <c r="GJ545" s="219"/>
      <c r="GK545" s="219"/>
      <c r="GL545" s="219"/>
      <c r="GM545" s="219"/>
      <c r="GN545" s="219"/>
      <c r="GO545" s="219"/>
      <c r="GP545" s="219"/>
      <c r="GQ545" s="219"/>
      <c r="GR545" s="219"/>
      <c r="GS545" s="219"/>
      <c r="GT545" s="219"/>
      <c r="GU545" s="219"/>
      <c r="GV545" s="219"/>
      <c r="GW545" s="219"/>
      <c r="GX545" s="219"/>
      <c r="GY545" s="219"/>
      <c r="GZ545" s="219"/>
      <c r="HA545" s="219"/>
      <c r="HB545" s="219"/>
      <c r="HC545" s="219"/>
      <c r="HD545" s="219"/>
      <c r="HE545" s="219"/>
      <c r="HF545" s="219"/>
      <c r="HG545" s="219"/>
      <c r="HH545" s="219"/>
      <c r="HI545" s="219"/>
      <c r="HJ545" s="219"/>
      <c r="HK545" s="219"/>
      <c r="HL545" s="219"/>
    </row>
    <row r="546" spans="1:220" s="251" customFormat="1">
      <c r="A546" s="219"/>
      <c r="B546" s="219"/>
      <c r="C546" s="219"/>
      <c r="D546" s="219"/>
      <c r="E546" s="219"/>
      <c r="F546" s="219"/>
      <c r="G546" s="261"/>
      <c r="H546" s="262"/>
      <c r="I546" s="262"/>
      <c r="J546" s="216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19"/>
      <c r="AR546" s="219"/>
      <c r="AS546" s="219"/>
      <c r="AT546" s="219"/>
      <c r="AU546" s="219"/>
      <c r="AV546" s="219"/>
      <c r="AW546" s="219"/>
      <c r="AX546" s="219"/>
      <c r="AY546" s="219"/>
      <c r="AZ546" s="219"/>
      <c r="BA546" s="219"/>
      <c r="BB546" s="219"/>
      <c r="BC546" s="219"/>
      <c r="BD546" s="219"/>
      <c r="BE546" s="219"/>
      <c r="BF546" s="219"/>
      <c r="BG546" s="219"/>
      <c r="BH546" s="219"/>
      <c r="BI546" s="219"/>
      <c r="BJ546" s="219"/>
      <c r="BK546" s="219"/>
      <c r="BL546" s="219"/>
      <c r="BM546" s="219"/>
      <c r="BN546" s="219"/>
      <c r="BO546" s="219"/>
      <c r="BP546" s="219"/>
      <c r="BQ546" s="219"/>
      <c r="BR546" s="219"/>
      <c r="BS546" s="219"/>
      <c r="BT546" s="219"/>
      <c r="BU546" s="219"/>
      <c r="BV546" s="219"/>
      <c r="BW546" s="219"/>
      <c r="BX546" s="219"/>
      <c r="BY546" s="219"/>
      <c r="BZ546" s="219"/>
      <c r="CA546" s="219"/>
      <c r="CB546" s="219"/>
      <c r="CC546" s="219"/>
      <c r="CD546" s="219"/>
      <c r="CE546" s="219"/>
      <c r="CF546" s="219"/>
      <c r="CG546" s="219"/>
      <c r="CH546" s="219"/>
      <c r="CI546" s="219"/>
      <c r="CJ546" s="219"/>
      <c r="CK546" s="219"/>
      <c r="CL546" s="219"/>
      <c r="CM546" s="219"/>
      <c r="CN546" s="219"/>
      <c r="CO546" s="219"/>
      <c r="CP546" s="219"/>
      <c r="CQ546" s="219"/>
      <c r="CR546" s="219"/>
      <c r="CS546" s="219"/>
      <c r="CT546" s="219"/>
      <c r="CU546" s="219"/>
      <c r="CV546" s="219"/>
      <c r="CW546" s="219"/>
      <c r="CX546" s="219"/>
      <c r="CY546" s="219"/>
      <c r="CZ546" s="219"/>
      <c r="DA546" s="219"/>
      <c r="DB546" s="219"/>
      <c r="DC546" s="219"/>
      <c r="DD546" s="219"/>
      <c r="DE546" s="219"/>
      <c r="DF546" s="219"/>
      <c r="DG546" s="219"/>
      <c r="DH546" s="219"/>
      <c r="DI546" s="219"/>
      <c r="DJ546" s="219"/>
      <c r="DK546" s="219"/>
      <c r="DL546" s="219"/>
      <c r="DM546" s="219"/>
      <c r="DN546" s="219"/>
      <c r="DO546" s="219"/>
      <c r="DP546" s="219"/>
      <c r="DQ546" s="219"/>
      <c r="DR546" s="219"/>
      <c r="DS546" s="219"/>
      <c r="DT546" s="219"/>
      <c r="DU546" s="219"/>
      <c r="DV546" s="219"/>
      <c r="DW546" s="219"/>
      <c r="DX546" s="219"/>
      <c r="DY546" s="219"/>
      <c r="DZ546" s="219"/>
      <c r="EA546" s="219"/>
      <c r="EB546" s="219"/>
      <c r="EC546" s="219"/>
      <c r="ED546" s="219"/>
      <c r="EE546" s="219"/>
      <c r="EF546" s="219"/>
      <c r="EG546" s="219"/>
      <c r="EH546" s="219"/>
      <c r="EI546" s="219"/>
      <c r="EJ546" s="219"/>
      <c r="EK546" s="219"/>
      <c r="EL546" s="219"/>
      <c r="EM546" s="219"/>
      <c r="EN546" s="219"/>
      <c r="EO546" s="219"/>
      <c r="EP546" s="219"/>
      <c r="EQ546" s="219"/>
      <c r="ER546" s="219"/>
      <c r="ES546" s="219"/>
      <c r="ET546" s="219"/>
      <c r="EU546" s="219"/>
      <c r="EV546" s="219"/>
      <c r="EW546" s="219"/>
      <c r="EX546" s="219"/>
      <c r="EY546" s="219"/>
      <c r="EZ546" s="219"/>
      <c r="FA546" s="219"/>
      <c r="FB546" s="219"/>
      <c r="FC546" s="219"/>
      <c r="FD546" s="219"/>
      <c r="FE546" s="219"/>
      <c r="FF546" s="219"/>
      <c r="FG546" s="219"/>
      <c r="FH546" s="219"/>
      <c r="FI546" s="219"/>
      <c r="FJ546" s="219"/>
      <c r="FK546" s="219"/>
      <c r="FL546" s="219"/>
      <c r="FM546" s="219"/>
      <c r="FN546" s="219"/>
      <c r="FO546" s="219"/>
      <c r="FP546" s="219"/>
      <c r="FQ546" s="219"/>
      <c r="FR546" s="219"/>
      <c r="FS546" s="219"/>
      <c r="FT546" s="219"/>
      <c r="FU546" s="219"/>
      <c r="FV546" s="219"/>
      <c r="FW546" s="219"/>
      <c r="FX546" s="219"/>
      <c r="FY546" s="219"/>
      <c r="FZ546" s="219"/>
      <c r="GA546" s="219"/>
      <c r="GB546" s="219"/>
      <c r="GC546" s="219"/>
      <c r="GD546" s="219"/>
      <c r="GE546" s="219"/>
      <c r="GF546" s="219"/>
      <c r="GG546" s="219"/>
      <c r="GH546" s="219"/>
      <c r="GI546" s="219"/>
      <c r="GJ546" s="219"/>
      <c r="GK546" s="219"/>
      <c r="GL546" s="219"/>
      <c r="GM546" s="219"/>
      <c r="GN546" s="219"/>
      <c r="GO546" s="219"/>
      <c r="GP546" s="219"/>
      <c r="GQ546" s="219"/>
      <c r="GR546" s="219"/>
      <c r="GS546" s="219"/>
      <c r="GT546" s="219"/>
      <c r="GU546" s="219"/>
      <c r="GV546" s="219"/>
      <c r="GW546" s="219"/>
      <c r="GX546" s="219"/>
      <c r="GY546" s="219"/>
      <c r="GZ546" s="219"/>
      <c r="HA546" s="219"/>
      <c r="HB546" s="219"/>
      <c r="HC546" s="219"/>
      <c r="HD546" s="219"/>
      <c r="HE546" s="219"/>
      <c r="HF546" s="219"/>
      <c r="HG546" s="219"/>
      <c r="HH546" s="219"/>
      <c r="HI546" s="219"/>
      <c r="HJ546" s="219"/>
      <c r="HK546" s="219"/>
      <c r="HL546" s="219"/>
    </row>
    <row r="547" spans="1:220" s="251" customFormat="1">
      <c r="A547" s="219"/>
      <c r="B547" s="219"/>
      <c r="C547" s="219"/>
      <c r="D547" s="219"/>
      <c r="E547" s="219"/>
      <c r="F547" s="219"/>
      <c r="G547" s="261"/>
      <c r="H547" s="262"/>
      <c r="I547" s="262"/>
      <c r="J547" s="216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19"/>
      <c r="AR547" s="219"/>
      <c r="AS547" s="219"/>
      <c r="AT547" s="219"/>
      <c r="AU547" s="219"/>
      <c r="AV547" s="219"/>
      <c r="AW547" s="219"/>
      <c r="AX547" s="219"/>
      <c r="AY547" s="219"/>
      <c r="AZ547" s="219"/>
      <c r="BA547" s="219"/>
      <c r="BB547" s="219"/>
      <c r="BC547" s="219"/>
      <c r="BD547" s="219"/>
      <c r="BE547" s="219"/>
      <c r="BF547" s="219"/>
      <c r="BG547" s="219"/>
      <c r="BH547" s="219"/>
      <c r="BI547" s="219"/>
      <c r="BJ547" s="219"/>
      <c r="BK547" s="219"/>
      <c r="BL547" s="219"/>
      <c r="BM547" s="219"/>
      <c r="BN547" s="219"/>
      <c r="BO547" s="219"/>
      <c r="BP547" s="219"/>
      <c r="BQ547" s="219"/>
      <c r="BR547" s="219"/>
      <c r="BS547" s="219"/>
      <c r="BT547" s="219"/>
      <c r="BU547" s="219"/>
      <c r="BV547" s="219"/>
      <c r="BW547" s="219"/>
      <c r="BX547" s="219"/>
      <c r="BY547" s="219"/>
      <c r="BZ547" s="219"/>
      <c r="CA547" s="219"/>
      <c r="CB547" s="219"/>
      <c r="CC547" s="219"/>
      <c r="CD547" s="219"/>
      <c r="CE547" s="219"/>
      <c r="CF547" s="219"/>
      <c r="CG547" s="219"/>
      <c r="CH547" s="219"/>
      <c r="CI547" s="219"/>
      <c r="CJ547" s="219"/>
      <c r="CK547" s="219"/>
      <c r="CL547" s="219"/>
      <c r="CM547" s="219"/>
      <c r="CN547" s="219"/>
      <c r="CO547" s="219"/>
      <c r="CP547" s="219"/>
      <c r="CQ547" s="219"/>
      <c r="CR547" s="219"/>
      <c r="CS547" s="219"/>
      <c r="CT547" s="219"/>
      <c r="CU547" s="219"/>
      <c r="CV547" s="219"/>
      <c r="CW547" s="219"/>
      <c r="CX547" s="219"/>
      <c r="CY547" s="219"/>
      <c r="CZ547" s="219"/>
      <c r="DA547" s="219"/>
      <c r="DB547" s="219"/>
      <c r="DC547" s="219"/>
      <c r="DD547" s="219"/>
      <c r="DE547" s="219"/>
      <c r="DF547" s="219"/>
      <c r="DG547" s="219"/>
      <c r="DH547" s="219"/>
      <c r="DI547" s="219"/>
      <c r="DJ547" s="219"/>
      <c r="DK547" s="219"/>
      <c r="DL547" s="219"/>
      <c r="DM547" s="219"/>
      <c r="DN547" s="219"/>
      <c r="DO547" s="219"/>
      <c r="DP547" s="219"/>
      <c r="DQ547" s="219"/>
      <c r="DR547" s="219"/>
      <c r="DS547" s="219"/>
      <c r="DT547" s="219"/>
      <c r="DU547" s="219"/>
      <c r="DV547" s="219"/>
      <c r="DW547" s="219"/>
      <c r="DX547" s="219"/>
      <c r="DY547" s="219"/>
      <c r="DZ547" s="219"/>
      <c r="EA547" s="219"/>
      <c r="EB547" s="219"/>
      <c r="EC547" s="219"/>
      <c r="ED547" s="219"/>
      <c r="EE547" s="219"/>
      <c r="EF547" s="219"/>
      <c r="EG547" s="219"/>
      <c r="EH547" s="219"/>
      <c r="EI547" s="219"/>
      <c r="EJ547" s="219"/>
      <c r="EK547" s="219"/>
      <c r="EL547" s="219"/>
      <c r="EM547" s="219"/>
      <c r="EN547" s="219"/>
      <c r="EO547" s="219"/>
      <c r="EP547" s="219"/>
      <c r="EQ547" s="219"/>
      <c r="ER547" s="219"/>
      <c r="ES547" s="219"/>
      <c r="ET547" s="219"/>
      <c r="EU547" s="219"/>
      <c r="EV547" s="219"/>
      <c r="EW547" s="219"/>
      <c r="EX547" s="219"/>
      <c r="EY547" s="219"/>
      <c r="EZ547" s="219"/>
      <c r="FA547" s="219"/>
      <c r="FB547" s="219"/>
      <c r="FC547" s="219"/>
      <c r="FD547" s="219"/>
      <c r="FE547" s="219"/>
      <c r="FF547" s="219"/>
      <c r="FG547" s="219"/>
      <c r="FH547" s="219"/>
      <c r="FI547" s="219"/>
      <c r="FJ547" s="219"/>
      <c r="FK547" s="219"/>
      <c r="FL547" s="219"/>
      <c r="FM547" s="219"/>
      <c r="FN547" s="219"/>
      <c r="FO547" s="219"/>
      <c r="FP547" s="219"/>
      <c r="FQ547" s="219"/>
      <c r="FR547" s="219"/>
      <c r="FS547" s="219"/>
      <c r="FT547" s="219"/>
      <c r="FU547" s="219"/>
      <c r="FV547" s="219"/>
      <c r="FW547" s="219"/>
      <c r="FX547" s="219"/>
      <c r="FY547" s="219"/>
      <c r="FZ547" s="219"/>
      <c r="GA547" s="219"/>
      <c r="GB547" s="219"/>
      <c r="GC547" s="219"/>
      <c r="GD547" s="219"/>
      <c r="GE547" s="219"/>
      <c r="GF547" s="219"/>
      <c r="GG547" s="219"/>
      <c r="GH547" s="219"/>
      <c r="GI547" s="219"/>
      <c r="GJ547" s="219"/>
      <c r="GK547" s="219"/>
      <c r="GL547" s="219"/>
      <c r="GM547" s="219"/>
      <c r="GN547" s="219"/>
      <c r="GO547" s="219"/>
      <c r="GP547" s="219"/>
      <c r="GQ547" s="219"/>
      <c r="GR547" s="219"/>
      <c r="GS547" s="219"/>
      <c r="GT547" s="219"/>
      <c r="GU547" s="219"/>
      <c r="GV547" s="219"/>
      <c r="GW547" s="219"/>
      <c r="GX547" s="219"/>
      <c r="GY547" s="219"/>
      <c r="GZ547" s="219"/>
      <c r="HA547" s="219"/>
      <c r="HB547" s="219"/>
      <c r="HC547" s="219"/>
      <c r="HD547" s="219"/>
      <c r="HE547" s="219"/>
      <c r="HF547" s="219"/>
      <c r="HG547" s="219"/>
      <c r="HH547" s="219"/>
      <c r="HI547" s="219"/>
      <c r="HJ547" s="219"/>
      <c r="HK547" s="219"/>
      <c r="HL547" s="219"/>
    </row>
    <row r="548" spans="1:220" s="251" customFormat="1">
      <c r="A548" s="219"/>
      <c r="B548" s="219"/>
      <c r="C548" s="219"/>
      <c r="D548" s="219"/>
      <c r="E548" s="219"/>
      <c r="F548" s="219"/>
      <c r="G548" s="261"/>
      <c r="H548" s="262"/>
      <c r="I548" s="262"/>
      <c r="J548" s="216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19"/>
      <c r="AR548" s="219"/>
      <c r="AS548" s="219"/>
      <c r="AT548" s="219"/>
      <c r="AU548" s="219"/>
      <c r="AV548" s="219"/>
      <c r="AW548" s="219"/>
      <c r="AX548" s="219"/>
      <c r="AY548" s="219"/>
      <c r="AZ548" s="219"/>
      <c r="BA548" s="219"/>
      <c r="BB548" s="219"/>
      <c r="BC548" s="219"/>
      <c r="BD548" s="219"/>
      <c r="BE548" s="219"/>
      <c r="BF548" s="219"/>
      <c r="BG548" s="219"/>
      <c r="BH548" s="219"/>
      <c r="BI548" s="219"/>
      <c r="BJ548" s="219"/>
      <c r="BK548" s="219"/>
      <c r="BL548" s="219"/>
      <c r="BM548" s="219"/>
      <c r="BN548" s="219"/>
      <c r="BO548" s="219"/>
      <c r="BP548" s="219"/>
      <c r="BQ548" s="219"/>
      <c r="BR548" s="219"/>
      <c r="BS548" s="219"/>
      <c r="BT548" s="219"/>
      <c r="BU548" s="219"/>
      <c r="BV548" s="219"/>
      <c r="BW548" s="219"/>
      <c r="BX548" s="219"/>
      <c r="BY548" s="219"/>
      <c r="BZ548" s="219"/>
      <c r="CA548" s="219"/>
      <c r="CB548" s="219"/>
      <c r="CC548" s="219"/>
      <c r="CD548" s="219"/>
      <c r="CE548" s="219"/>
      <c r="CF548" s="219"/>
      <c r="CG548" s="219"/>
      <c r="CH548" s="219"/>
      <c r="CI548" s="219"/>
      <c r="CJ548" s="219"/>
      <c r="CK548" s="219"/>
      <c r="CL548" s="219"/>
      <c r="CM548" s="219"/>
      <c r="CN548" s="219"/>
      <c r="CO548" s="219"/>
      <c r="CP548" s="219"/>
      <c r="CQ548" s="219"/>
      <c r="CR548" s="219"/>
      <c r="CS548" s="219"/>
      <c r="CT548" s="219"/>
      <c r="CU548" s="219"/>
      <c r="CV548" s="219"/>
      <c r="CW548" s="219"/>
      <c r="CX548" s="219"/>
      <c r="CY548" s="219"/>
      <c r="CZ548" s="219"/>
      <c r="DA548" s="219"/>
      <c r="DB548" s="219"/>
      <c r="DC548" s="219"/>
      <c r="DD548" s="219"/>
      <c r="DE548" s="219"/>
      <c r="DF548" s="219"/>
      <c r="DG548" s="219"/>
      <c r="DH548" s="219"/>
      <c r="DI548" s="219"/>
      <c r="DJ548" s="219"/>
      <c r="DK548" s="219"/>
      <c r="DL548" s="219"/>
      <c r="DM548" s="219"/>
      <c r="DN548" s="219"/>
      <c r="DO548" s="219"/>
      <c r="DP548" s="219"/>
      <c r="DQ548" s="219"/>
      <c r="DR548" s="219"/>
      <c r="DS548" s="219"/>
      <c r="DT548" s="219"/>
      <c r="DU548" s="219"/>
      <c r="DV548" s="219"/>
      <c r="DW548" s="219"/>
      <c r="DX548" s="219"/>
      <c r="DY548" s="219"/>
      <c r="DZ548" s="219"/>
      <c r="EA548" s="219"/>
      <c r="EB548" s="219"/>
      <c r="EC548" s="219"/>
      <c r="ED548" s="219"/>
      <c r="EE548" s="219"/>
      <c r="EF548" s="219"/>
      <c r="EG548" s="219"/>
      <c r="EH548" s="219"/>
      <c r="EI548" s="219"/>
      <c r="EJ548" s="219"/>
      <c r="EK548" s="219"/>
      <c r="EL548" s="219"/>
      <c r="EM548" s="219"/>
      <c r="EN548" s="219"/>
      <c r="EO548" s="219"/>
      <c r="EP548" s="219"/>
      <c r="EQ548" s="219"/>
      <c r="ER548" s="219"/>
      <c r="ES548" s="219"/>
      <c r="ET548" s="219"/>
      <c r="EU548" s="219"/>
      <c r="EV548" s="219"/>
      <c r="EW548" s="219"/>
      <c r="EX548" s="219"/>
      <c r="EY548" s="219"/>
      <c r="EZ548" s="219"/>
      <c r="FA548" s="219"/>
      <c r="FB548" s="219"/>
      <c r="FC548" s="219"/>
      <c r="FD548" s="219"/>
      <c r="FE548" s="219"/>
      <c r="FF548" s="219"/>
      <c r="FG548" s="219"/>
      <c r="FH548" s="219"/>
      <c r="FI548" s="219"/>
      <c r="FJ548" s="219"/>
      <c r="FK548" s="219"/>
      <c r="FL548" s="219"/>
      <c r="FM548" s="219"/>
      <c r="FN548" s="219"/>
      <c r="FO548" s="219"/>
      <c r="FP548" s="219"/>
      <c r="FQ548" s="219"/>
      <c r="FR548" s="219"/>
      <c r="FS548" s="219"/>
      <c r="FT548" s="219"/>
      <c r="FU548" s="219"/>
      <c r="FV548" s="219"/>
      <c r="FW548" s="219"/>
      <c r="FX548" s="219"/>
      <c r="FY548" s="219"/>
      <c r="FZ548" s="219"/>
      <c r="GA548" s="219"/>
      <c r="GB548" s="219"/>
      <c r="GC548" s="219"/>
      <c r="GD548" s="219"/>
      <c r="GE548" s="219"/>
      <c r="GF548" s="219"/>
      <c r="GG548" s="219"/>
      <c r="GH548" s="219"/>
      <c r="GI548" s="219"/>
      <c r="GJ548" s="219"/>
      <c r="GK548" s="219"/>
      <c r="GL548" s="219"/>
      <c r="GM548" s="219"/>
      <c r="GN548" s="219"/>
      <c r="GO548" s="219"/>
      <c r="GP548" s="219"/>
      <c r="GQ548" s="219"/>
      <c r="GR548" s="219"/>
      <c r="GS548" s="219"/>
      <c r="GT548" s="219"/>
      <c r="GU548" s="219"/>
      <c r="GV548" s="219"/>
      <c r="GW548" s="219"/>
      <c r="GX548" s="219"/>
      <c r="GY548" s="219"/>
      <c r="GZ548" s="219"/>
      <c r="HA548" s="219"/>
      <c r="HB548" s="219"/>
      <c r="HC548" s="219"/>
      <c r="HD548" s="219"/>
      <c r="HE548" s="219"/>
      <c r="HF548" s="219"/>
      <c r="HG548" s="219"/>
      <c r="HH548" s="219"/>
      <c r="HI548" s="219"/>
      <c r="HJ548" s="219"/>
      <c r="HK548" s="219"/>
      <c r="HL548" s="219"/>
    </row>
    <row r="549" spans="1:220" s="251" customFormat="1">
      <c r="A549" s="219"/>
      <c r="B549" s="219"/>
      <c r="C549" s="219"/>
      <c r="D549" s="219"/>
      <c r="E549" s="219"/>
      <c r="F549" s="219"/>
      <c r="G549" s="261"/>
      <c r="H549" s="262"/>
      <c r="I549" s="262"/>
      <c r="J549" s="216"/>
      <c r="K549" s="219"/>
      <c r="L549" s="219"/>
      <c r="M549" s="219"/>
      <c r="N549" s="219"/>
      <c r="O549" s="219"/>
      <c r="P549" s="219"/>
      <c r="Q549" s="219"/>
      <c r="R549" s="219"/>
      <c r="S549" s="219"/>
      <c r="T549" s="219"/>
      <c r="U549" s="219"/>
      <c r="V549" s="219"/>
      <c r="W549" s="219"/>
      <c r="X549" s="219"/>
      <c r="Y549" s="219"/>
      <c r="Z549" s="219"/>
      <c r="AA549" s="219"/>
      <c r="AB549" s="219"/>
      <c r="AC549" s="219"/>
      <c r="AD549" s="219"/>
      <c r="AE549" s="219"/>
      <c r="AF549" s="219"/>
      <c r="AG549" s="219"/>
      <c r="AH549" s="219"/>
      <c r="AI549" s="219"/>
      <c r="AJ549" s="219"/>
      <c r="AK549" s="219"/>
      <c r="AL549" s="219"/>
      <c r="AM549" s="219"/>
      <c r="AN549" s="219"/>
      <c r="AO549" s="219"/>
      <c r="AP549" s="219"/>
      <c r="AQ549" s="219"/>
      <c r="AR549" s="219"/>
      <c r="AS549" s="219"/>
      <c r="AT549" s="219"/>
      <c r="AU549" s="219"/>
      <c r="AV549" s="219"/>
      <c r="AW549" s="219"/>
      <c r="AX549" s="219"/>
      <c r="AY549" s="219"/>
      <c r="AZ549" s="219"/>
      <c r="BA549" s="219"/>
      <c r="BB549" s="219"/>
      <c r="BC549" s="219"/>
      <c r="BD549" s="219"/>
      <c r="BE549" s="219"/>
      <c r="BF549" s="219"/>
      <c r="BG549" s="219"/>
      <c r="BH549" s="219"/>
      <c r="BI549" s="219"/>
      <c r="BJ549" s="219"/>
      <c r="BK549" s="219"/>
      <c r="BL549" s="219"/>
      <c r="BM549" s="219"/>
      <c r="BN549" s="219"/>
      <c r="BO549" s="219"/>
      <c r="BP549" s="219"/>
      <c r="BQ549" s="219"/>
      <c r="BR549" s="219"/>
      <c r="BS549" s="219"/>
      <c r="BT549" s="219"/>
      <c r="BU549" s="219"/>
      <c r="BV549" s="219"/>
      <c r="BW549" s="219"/>
      <c r="BX549" s="219"/>
      <c r="BY549" s="219"/>
      <c r="BZ549" s="219"/>
      <c r="CA549" s="219"/>
      <c r="CB549" s="219"/>
      <c r="CC549" s="219"/>
      <c r="CD549" s="219"/>
      <c r="CE549" s="219"/>
      <c r="CF549" s="219"/>
      <c r="CG549" s="219"/>
      <c r="CH549" s="219"/>
      <c r="CI549" s="219"/>
      <c r="CJ549" s="219"/>
      <c r="CK549" s="219"/>
      <c r="CL549" s="219"/>
      <c r="CM549" s="219"/>
      <c r="CN549" s="219"/>
      <c r="CO549" s="219"/>
      <c r="CP549" s="219"/>
      <c r="CQ549" s="219"/>
      <c r="CR549" s="219"/>
      <c r="CS549" s="219"/>
      <c r="CT549" s="219"/>
      <c r="CU549" s="219"/>
      <c r="CV549" s="219"/>
      <c r="CW549" s="219"/>
      <c r="CX549" s="219"/>
      <c r="CY549" s="219"/>
      <c r="CZ549" s="219"/>
      <c r="DA549" s="219"/>
      <c r="DB549" s="219"/>
      <c r="DC549" s="219"/>
      <c r="DD549" s="219"/>
      <c r="DE549" s="219"/>
      <c r="DF549" s="219"/>
      <c r="DG549" s="219"/>
      <c r="DH549" s="219"/>
      <c r="DI549" s="219"/>
      <c r="DJ549" s="219"/>
      <c r="DK549" s="219"/>
      <c r="DL549" s="219"/>
      <c r="DM549" s="219"/>
      <c r="DN549" s="219"/>
      <c r="DO549" s="219"/>
      <c r="DP549" s="219"/>
      <c r="DQ549" s="219"/>
      <c r="DR549" s="219"/>
      <c r="DS549" s="219"/>
      <c r="DT549" s="219"/>
      <c r="DU549" s="219"/>
      <c r="DV549" s="219"/>
      <c r="DW549" s="219"/>
      <c r="DX549" s="219"/>
      <c r="DY549" s="219"/>
      <c r="DZ549" s="219"/>
      <c r="EA549" s="219"/>
      <c r="EB549" s="219"/>
      <c r="EC549" s="219"/>
      <c r="ED549" s="219"/>
      <c r="EE549" s="219"/>
      <c r="EF549" s="219"/>
      <c r="EG549" s="219"/>
      <c r="EH549" s="219"/>
      <c r="EI549" s="219"/>
      <c r="EJ549" s="219"/>
      <c r="EK549" s="219"/>
      <c r="EL549" s="219"/>
      <c r="EM549" s="219"/>
      <c r="EN549" s="219"/>
      <c r="EO549" s="219"/>
      <c r="EP549" s="219"/>
      <c r="EQ549" s="219"/>
      <c r="ER549" s="219"/>
      <c r="ES549" s="219"/>
      <c r="ET549" s="219"/>
      <c r="EU549" s="219"/>
      <c r="EV549" s="219"/>
      <c r="EW549" s="219"/>
      <c r="EX549" s="219"/>
      <c r="EY549" s="219"/>
      <c r="EZ549" s="219"/>
      <c r="FA549" s="219"/>
      <c r="FB549" s="219"/>
      <c r="FC549" s="219"/>
      <c r="FD549" s="219"/>
      <c r="FE549" s="219"/>
      <c r="FF549" s="219"/>
      <c r="FG549" s="219"/>
      <c r="FH549" s="219"/>
      <c r="FI549" s="219"/>
      <c r="FJ549" s="219"/>
      <c r="FK549" s="219"/>
      <c r="FL549" s="219"/>
      <c r="FM549" s="219"/>
      <c r="FN549" s="219"/>
      <c r="FO549" s="219"/>
      <c r="FP549" s="219"/>
      <c r="FQ549" s="219"/>
      <c r="FR549" s="219"/>
      <c r="FS549" s="219"/>
      <c r="FT549" s="219"/>
      <c r="FU549" s="219"/>
      <c r="FV549" s="219"/>
      <c r="FW549" s="219"/>
      <c r="FX549" s="219"/>
      <c r="FY549" s="219"/>
      <c r="FZ549" s="219"/>
      <c r="GA549" s="219"/>
      <c r="GB549" s="219"/>
      <c r="GC549" s="219"/>
      <c r="GD549" s="219"/>
      <c r="GE549" s="219"/>
      <c r="GF549" s="219"/>
      <c r="GG549" s="219"/>
      <c r="GH549" s="219"/>
      <c r="GI549" s="219"/>
      <c r="GJ549" s="219"/>
      <c r="GK549" s="219"/>
      <c r="GL549" s="219"/>
      <c r="GM549" s="219"/>
      <c r="GN549" s="219"/>
      <c r="GO549" s="219"/>
      <c r="GP549" s="219"/>
      <c r="GQ549" s="219"/>
      <c r="GR549" s="219"/>
      <c r="GS549" s="219"/>
      <c r="GT549" s="219"/>
      <c r="GU549" s="219"/>
      <c r="GV549" s="219"/>
      <c r="GW549" s="219"/>
      <c r="GX549" s="219"/>
      <c r="GY549" s="219"/>
      <c r="GZ549" s="219"/>
      <c r="HA549" s="219"/>
      <c r="HB549" s="219"/>
      <c r="HC549" s="219"/>
      <c r="HD549" s="219"/>
      <c r="HE549" s="219"/>
      <c r="HF549" s="219"/>
      <c r="HG549" s="219"/>
      <c r="HH549" s="219"/>
      <c r="HI549" s="219"/>
      <c r="HJ549" s="219"/>
      <c r="HK549" s="219"/>
      <c r="HL549" s="219"/>
    </row>
    <row r="550" spans="1:220" s="251" customFormat="1">
      <c r="A550" s="219"/>
      <c r="B550" s="219"/>
      <c r="C550" s="219"/>
      <c r="D550" s="219"/>
      <c r="E550" s="219"/>
      <c r="F550" s="219"/>
      <c r="G550" s="261"/>
      <c r="H550" s="262"/>
      <c r="I550" s="262"/>
      <c r="J550" s="216"/>
      <c r="K550" s="219"/>
      <c r="L550" s="219"/>
      <c r="M550" s="219"/>
      <c r="N550" s="219"/>
      <c r="O550" s="219"/>
      <c r="P550" s="219"/>
      <c r="Q550" s="219"/>
      <c r="R550" s="219"/>
      <c r="S550" s="219"/>
      <c r="T550" s="219"/>
      <c r="U550" s="219"/>
      <c r="V550" s="219"/>
      <c r="W550" s="219"/>
      <c r="X550" s="219"/>
      <c r="Y550" s="219"/>
      <c r="Z550" s="219"/>
      <c r="AA550" s="219"/>
      <c r="AB550" s="219"/>
      <c r="AC550" s="219"/>
      <c r="AD550" s="219"/>
      <c r="AE550" s="219"/>
      <c r="AF550" s="219"/>
      <c r="AG550" s="219"/>
      <c r="AH550" s="219"/>
      <c r="AI550" s="219"/>
      <c r="AJ550" s="219"/>
      <c r="AK550" s="219"/>
      <c r="AL550" s="219"/>
      <c r="AM550" s="219"/>
      <c r="AN550" s="219"/>
      <c r="AO550" s="219"/>
      <c r="AP550" s="219"/>
      <c r="AQ550" s="219"/>
      <c r="AR550" s="219"/>
      <c r="AS550" s="219"/>
      <c r="AT550" s="219"/>
      <c r="AU550" s="219"/>
      <c r="AV550" s="219"/>
      <c r="AW550" s="219"/>
      <c r="AX550" s="219"/>
      <c r="AY550" s="219"/>
      <c r="AZ550" s="219"/>
      <c r="BA550" s="219"/>
      <c r="BB550" s="219"/>
      <c r="BC550" s="219"/>
      <c r="BD550" s="219"/>
      <c r="BE550" s="219"/>
      <c r="BF550" s="219"/>
      <c r="BG550" s="219"/>
      <c r="BH550" s="219"/>
      <c r="BI550" s="219"/>
      <c r="BJ550" s="219"/>
      <c r="BK550" s="219"/>
      <c r="BL550" s="219"/>
      <c r="BM550" s="219"/>
      <c r="BN550" s="219"/>
      <c r="BO550" s="219"/>
      <c r="BP550" s="219"/>
      <c r="BQ550" s="219"/>
      <c r="BR550" s="219"/>
      <c r="BS550" s="219"/>
      <c r="BT550" s="219"/>
      <c r="BU550" s="219"/>
      <c r="BV550" s="219"/>
      <c r="BW550" s="219"/>
      <c r="BX550" s="219"/>
      <c r="BY550" s="219"/>
      <c r="BZ550" s="219"/>
      <c r="CA550" s="219"/>
      <c r="CB550" s="219"/>
      <c r="CC550" s="219"/>
      <c r="CD550" s="219"/>
      <c r="CE550" s="219"/>
      <c r="CF550" s="219"/>
      <c r="CG550" s="219"/>
      <c r="CH550" s="219"/>
      <c r="CI550" s="219"/>
      <c r="CJ550" s="219"/>
      <c r="CK550" s="219"/>
      <c r="CL550" s="219"/>
      <c r="CM550" s="219"/>
      <c r="CN550" s="219"/>
      <c r="CO550" s="219"/>
      <c r="CP550" s="219"/>
      <c r="CQ550" s="219"/>
      <c r="CR550" s="219"/>
      <c r="CS550" s="219"/>
      <c r="CT550" s="219"/>
      <c r="CU550" s="219"/>
      <c r="CV550" s="219"/>
      <c r="CW550" s="219"/>
      <c r="CX550" s="219"/>
      <c r="CY550" s="219"/>
      <c r="CZ550" s="219"/>
      <c r="DA550" s="219"/>
      <c r="DB550" s="219"/>
      <c r="DC550" s="219"/>
      <c r="DD550" s="219"/>
      <c r="DE550" s="219"/>
      <c r="DF550" s="219"/>
      <c r="DG550" s="219"/>
      <c r="DH550" s="219"/>
      <c r="DI550" s="219"/>
      <c r="DJ550" s="219"/>
      <c r="DK550" s="219"/>
      <c r="DL550" s="219"/>
      <c r="DM550" s="219"/>
      <c r="DN550" s="219"/>
      <c r="DO550" s="219"/>
      <c r="DP550" s="219"/>
      <c r="DQ550" s="219"/>
      <c r="DR550" s="219"/>
      <c r="DS550" s="219"/>
      <c r="DT550" s="219"/>
      <c r="DU550" s="219"/>
      <c r="DV550" s="219"/>
      <c r="DW550" s="219"/>
      <c r="DX550" s="219"/>
      <c r="DY550" s="219"/>
      <c r="DZ550" s="219"/>
      <c r="EA550" s="219"/>
      <c r="EB550" s="219"/>
      <c r="EC550" s="219"/>
      <c r="ED550" s="219"/>
      <c r="EE550" s="219"/>
      <c r="EF550" s="219"/>
      <c r="EG550" s="219"/>
      <c r="EH550" s="219"/>
      <c r="EI550" s="219"/>
      <c r="EJ550" s="219"/>
      <c r="EK550" s="219"/>
      <c r="EL550" s="219"/>
      <c r="EM550" s="219"/>
      <c r="EN550" s="219"/>
      <c r="EO550" s="219"/>
      <c r="EP550" s="219"/>
      <c r="EQ550" s="219"/>
      <c r="ER550" s="219"/>
      <c r="ES550" s="219"/>
      <c r="ET550" s="219"/>
      <c r="EU550" s="219"/>
      <c r="EV550" s="219"/>
      <c r="EW550" s="219"/>
      <c r="EX550" s="219"/>
      <c r="EY550" s="219"/>
      <c r="EZ550" s="219"/>
      <c r="FA550" s="219"/>
      <c r="FB550" s="219"/>
      <c r="FC550" s="219"/>
      <c r="FD550" s="219"/>
      <c r="FE550" s="219"/>
      <c r="FF550" s="219"/>
      <c r="FG550" s="219"/>
      <c r="FH550" s="219"/>
      <c r="FI550" s="219"/>
      <c r="FJ550" s="219"/>
      <c r="FK550" s="219"/>
      <c r="FL550" s="219"/>
      <c r="FM550" s="219"/>
      <c r="FN550" s="219"/>
      <c r="FO550" s="219"/>
      <c r="FP550" s="219"/>
      <c r="FQ550" s="219"/>
      <c r="FR550" s="219"/>
      <c r="FS550" s="219"/>
      <c r="FT550" s="219"/>
      <c r="FU550" s="219"/>
      <c r="FV550" s="219"/>
      <c r="FW550" s="219"/>
      <c r="FX550" s="219"/>
      <c r="FY550" s="219"/>
      <c r="FZ550" s="219"/>
      <c r="GA550" s="219"/>
      <c r="GB550" s="219"/>
      <c r="GC550" s="219"/>
      <c r="GD550" s="219"/>
      <c r="GE550" s="219"/>
      <c r="GF550" s="219"/>
      <c r="GG550" s="219"/>
      <c r="GH550" s="219"/>
      <c r="GI550" s="219"/>
      <c r="GJ550" s="219"/>
      <c r="GK550" s="219"/>
      <c r="GL550" s="219"/>
      <c r="GM550" s="219"/>
      <c r="GN550" s="219"/>
      <c r="GO550" s="219"/>
      <c r="GP550" s="219"/>
      <c r="GQ550" s="219"/>
      <c r="GR550" s="219"/>
      <c r="GS550" s="219"/>
      <c r="GT550" s="219"/>
      <c r="GU550" s="219"/>
      <c r="GV550" s="219"/>
      <c r="GW550" s="219"/>
      <c r="GX550" s="219"/>
      <c r="GY550" s="219"/>
      <c r="GZ550" s="219"/>
      <c r="HA550" s="219"/>
      <c r="HB550" s="219"/>
      <c r="HC550" s="219"/>
      <c r="HD550" s="219"/>
      <c r="HE550" s="219"/>
      <c r="HF550" s="219"/>
      <c r="HG550" s="219"/>
      <c r="HH550" s="219"/>
      <c r="HI550" s="219"/>
      <c r="HJ550" s="219"/>
      <c r="HK550" s="219"/>
      <c r="HL550" s="219"/>
    </row>
    <row r="551" spans="1:220" s="251" customFormat="1">
      <c r="A551" s="219"/>
      <c r="B551" s="219"/>
      <c r="C551" s="219"/>
      <c r="D551" s="219"/>
      <c r="E551" s="219"/>
      <c r="F551" s="219"/>
      <c r="G551" s="261"/>
      <c r="H551" s="262"/>
      <c r="I551" s="262"/>
      <c r="J551" s="216"/>
      <c r="K551" s="219"/>
      <c r="L551" s="219"/>
      <c r="M551" s="219"/>
      <c r="N551" s="219"/>
      <c r="O551" s="219"/>
      <c r="P551" s="219"/>
      <c r="Q551" s="219"/>
      <c r="R551" s="219"/>
      <c r="S551" s="219"/>
      <c r="T551" s="219"/>
      <c r="U551" s="219"/>
      <c r="V551" s="219"/>
      <c r="W551" s="219"/>
      <c r="X551" s="219"/>
      <c r="Y551" s="219"/>
      <c r="Z551" s="219"/>
      <c r="AA551" s="219"/>
      <c r="AB551" s="219"/>
      <c r="AC551" s="219"/>
      <c r="AD551" s="219"/>
      <c r="AE551" s="219"/>
      <c r="AF551" s="219"/>
      <c r="AG551" s="219"/>
      <c r="AH551" s="219"/>
      <c r="AI551" s="219"/>
      <c r="AJ551" s="219"/>
      <c r="AK551" s="219"/>
      <c r="AL551" s="219"/>
      <c r="AM551" s="219"/>
      <c r="AN551" s="219"/>
      <c r="AO551" s="219"/>
      <c r="AP551" s="219"/>
      <c r="AQ551" s="219"/>
      <c r="AR551" s="219"/>
      <c r="AS551" s="219"/>
      <c r="AT551" s="219"/>
      <c r="AU551" s="219"/>
      <c r="AV551" s="219"/>
      <c r="AW551" s="219"/>
      <c r="AX551" s="219"/>
      <c r="AY551" s="219"/>
      <c r="AZ551" s="219"/>
      <c r="BA551" s="219"/>
      <c r="BB551" s="219"/>
      <c r="BC551" s="219"/>
      <c r="BD551" s="219"/>
      <c r="BE551" s="219"/>
      <c r="BF551" s="219"/>
      <c r="BG551" s="219"/>
      <c r="BH551" s="219"/>
      <c r="BI551" s="219"/>
      <c r="BJ551" s="219"/>
      <c r="BK551" s="219"/>
      <c r="BL551" s="219"/>
      <c r="BM551" s="219"/>
      <c r="BN551" s="219"/>
      <c r="BO551" s="219"/>
      <c r="BP551" s="219"/>
      <c r="BQ551" s="219"/>
      <c r="BR551" s="219"/>
      <c r="BS551" s="219"/>
      <c r="BT551" s="219"/>
      <c r="BU551" s="219"/>
      <c r="BV551" s="219"/>
      <c r="BW551" s="219"/>
      <c r="BX551" s="219"/>
      <c r="BY551" s="219"/>
      <c r="BZ551" s="219"/>
      <c r="CA551" s="219"/>
      <c r="CB551" s="219"/>
      <c r="CC551" s="219"/>
      <c r="CD551" s="219"/>
      <c r="CE551" s="219"/>
      <c r="CF551" s="219"/>
      <c r="CG551" s="219"/>
      <c r="CH551" s="219"/>
      <c r="CI551" s="219"/>
      <c r="CJ551" s="219"/>
      <c r="CK551" s="219"/>
      <c r="CL551" s="219"/>
      <c r="CM551" s="219"/>
      <c r="CN551" s="219"/>
      <c r="CO551" s="219"/>
      <c r="CP551" s="219"/>
      <c r="CQ551" s="219"/>
      <c r="CR551" s="219"/>
      <c r="CS551" s="219"/>
      <c r="CT551" s="219"/>
      <c r="CU551" s="219"/>
      <c r="CV551" s="219"/>
      <c r="CW551" s="219"/>
      <c r="CX551" s="219"/>
      <c r="CY551" s="219"/>
      <c r="CZ551" s="219"/>
      <c r="DA551" s="219"/>
      <c r="DB551" s="219"/>
      <c r="DC551" s="219"/>
      <c r="DD551" s="219"/>
      <c r="DE551" s="219"/>
      <c r="DF551" s="219"/>
      <c r="DG551" s="219"/>
      <c r="DH551" s="219"/>
      <c r="DI551" s="219"/>
      <c r="DJ551" s="219"/>
      <c r="DK551" s="219"/>
      <c r="DL551" s="219"/>
      <c r="DM551" s="219"/>
      <c r="DN551" s="219"/>
      <c r="DO551" s="219"/>
      <c r="DP551" s="219"/>
      <c r="DQ551" s="219"/>
      <c r="DR551" s="219"/>
      <c r="DS551" s="219"/>
      <c r="DT551" s="219"/>
      <c r="DU551" s="219"/>
      <c r="DV551" s="219"/>
      <c r="DW551" s="219"/>
      <c r="DX551" s="219"/>
      <c r="DY551" s="219"/>
      <c r="DZ551" s="219"/>
      <c r="EA551" s="219"/>
      <c r="EB551" s="219"/>
      <c r="EC551" s="219"/>
      <c r="ED551" s="219"/>
      <c r="EE551" s="219"/>
      <c r="EF551" s="219"/>
      <c r="EG551" s="219"/>
      <c r="EH551" s="219"/>
      <c r="EI551" s="219"/>
      <c r="EJ551" s="219"/>
      <c r="EK551" s="219"/>
      <c r="EL551" s="219"/>
      <c r="EM551" s="219"/>
      <c r="EN551" s="219"/>
      <c r="EO551" s="219"/>
      <c r="EP551" s="219"/>
      <c r="EQ551" s="219"/>
      <c r="ER551" s="219"/>
      <c r="ES551" s="219"/>
      <c r="ET551" s="219"/>
      <c r="EU551" s="219"/>
      <c r="EV551" s="219"/>
      <c r="EW551" s="219"/>
      <c r="EX551" s="219"/>
      <c r="EY551" s="219"/>
      <c r="EZ551" s="219"/>
      <c r="FA551" s="219"/>
      <c r="FB551" s="219"/>
      <c r="FC551" s="219"/>
      <c r="FD551" s="219"/>
      <c r="FE551" s="219"/>
      <c r="FF551" s="219"/>
      <c r="FG551" s="219"/>
      <c r="FH551" s="219"/>
      <c r="FI551" s="219"/>
      <c r="FJ551" s="219"/>
      <c r="FK551" s="219"/>
      <c r="FL551" s="219"/>
      <c r="FM551" s="219"/>
      <c r="FN551" s="219"/>
      <c r="FO551" s="219"/>
      <c r="FP551" s="219"/>
      <c r="FQ551" s="219"/>
      <c r="FR551" s="219"/>
      <c r="FS551" s="219"/>
      <c r="FT551" s="219"/>
      <c r="FU551" s="219"/>
      <c r="FV551" s="219"/>
      <c r="FW551" s="219"/>
      <c r="FX551" s="219"/>
      <c r="FY551" s="219"/>
      <c r="FZ551" s="219"/>
      <c r="GA551" s="219"/>
      <c r="GB551" s="219"/>
      <c r="GC551" s="219"/>
      <c r="GD551" s="219"/>
      <c r="GE551" s="219"/>
      <c r="GF551" s="219"/>
      <c r="GG551" s="219"/>
      <c r="GH551" s="219"/>
      <c r="GI551" s="219"/>
      <c r="GJ551" s="219"/>
      <c r="GK551" s="219"/>
      <c r="GL551" s="219"/>
      <c r="GM551" s="219"/>
      <c r="GN551" s="219"/>
      <c r="GO551" s="219"/>
      <c r="GP551" s="219"/>
      <c r="GQ551" s="219"/>
      <c r="GR551" s="219"/>
      <c r="GS551" s="219"/>
      <c r="GT551" s="219"/>
      <c r="GU551" s="219"/>
      <c r="GV551" s="219"/>
      <c r="GW551" s="219"/>
      <c r="GX551" s="219"/>
      <c r="GY551" s="219"/>
      <c r="GZ551" s="219"/>
      <c r="HA551" s="219"/>
      <c r="HB551" s="219"/>
      <c r="HC551" s="219"/>
      <c r="HD551" s="219"/>
      <c r="HE551" s="219"/>
      <c r="HF551" s="219"/>
      <c r="HG551" s="219"/>
      <c r="HH551" s="219"/>
      <c r="HI551" s="219"/>
      <c r="HJ551" s="219"/>
      <c r="HK551" s="219"/>
      <c r="HL551" s="219"/>
    </row>
    <row r="552" spans="1:220" s="251" customFormat="1">
      <c r="A552" s="219"/>
      <c r="B552" s="219"/>
      <c r="C552" s="219"/>
      <c r="D552" s="219"/>
      <c r="E552" s="219"/>
      <c r="F552" s="219"/>
      <c r="G552" s="261"/>
      <c r="H552" s="262"/>
      <c r="I552" s="262"/>
      <c r="J552" s="216"/>
      <c r="K552" s="219"/>
      <c r="L552" s="219"/>
      <c r="M552" s="219"/>
      <c r="N552" s="219"/>
      <c r="O552" s="219"/>
      <c r="P552" s="219"/>
      <c r="Q552" s="219"/>
      <c r="R552" s="219"/>
      <c r="S552" s="219"/>
      <c r="T552" s="219"/>
      <c r="U552" s="219"/>
      <c r="V552" s="219"/>
      <c r="W552" s="219"/>
      <c r="X552" s="219"/>
      <c r="Y552" s="219"/>
      <c r="Z552" s="219"/>
      <c r="AA552" s="219"/>
      <c r="AB552" s="219"/>
      <c r="AC552" s="219"/>
      <c r="AD552" s="219"/>
      <c r="AE552" s="219"/>
      <c r="AF552" s="219"/>
      <c r="AG552" s="219"/>
      <c r="AH552" s="219"/>
      <c r="AI552" s="219"/>
      <c r="AJ552" s="219"/>
      <c r="AK552" s="219"/>
      <c r="AL552" s="219"/>
      <c r="AM552" s="219"/>
      <c r="AN552" s="219"/>
      <c r="AO552" s="219"/>
      <c r="AP552" s="219"/>
      <c r="AQ552" s="219"/>
      <c r="AR552" s="219"/>
      <c r="AS552" s="219"/>
      <c r="AT552" s="219"/>
      <c r="AU552" s="219"/>
      <c r="AV552" s="219"/>
      <c r="AW552" s="219"/>
      <c r="AX552" s="219"/>
      <c r="AY552" s="219"/>
      <c r="AZ552" s="219"/>
      <c r="BA552" s="219"/>
      <c r="BB552" s="219"/>
      <c r="BC552" s="219"/>
      <c r="BD552" s="219"/>
      <c r="BE552" s="219"/>
      <c r="BF552" s="219"/>
      <c r="BG552" s="219"/>
      <c r="BH552" s="219"/>
      <c r="BI552" s="219"/>
      <c r="BJ552" s="219"/>
      <c r="BK552" s="219"/>
      <c r="BL552" s="219"/>
      <c r="BM552" s="219"/>
      <c r="BN552" s="219"/>
      <c r="BO552" s="219"/>
      <c r="BP552" s="219"/>
      <c r="BQ552" s="219"/>
      <c r="BR552" s="219"/>
      <c r="BS552" s="219"/>
      <c r="BT552" s="219"/>
      <c r="BU552" s="219"/>
      <c r="BV552" s="219"/>
      <c r="BW552" s="219"/>
      <c r="BX552" s="219"/>
      <c r="BY552" s="219"/>
      <c r="BZ552" s="219"/>
      <c r="CA552" s="219"/>
      <c r="CB552" s="219"/>
      <c r="CC552" s="219"/>
      <c r="CD552" s="219"/>
      <c r="CE552" s="219"/>
      <c r="CF552" s="219"/>
      <c r="CG552" s="219"/>
      <c r="CH552" s="219"/>
      <c r="CI552" s="219"/>
      <c r="CJ552" s="219"/>
      <c r="CK552" s="219"/>
      <c r="CL552" s="219"/>
      <c r="CM552" s="219"/>
      <c r="CN552" s="219"/>
      <c r="CO552" s="219"/>
      <c r="CP552" s="219"/>
      <c r="CQ552" s="219"/>
      <c r="CR552" s="219"/>
      <c r="CS552" s="219"/>
      <c r="CT552" s="219"/>
      <c r="CU552" s="219"/>
      <c r="CV552" s="219"/>
      <c r="CW552" s="219"/>
      <c r="CX552" s="219"/>
      <c r="CY552" s="219"/>
      <c r="CZ552" s="219"/>
      <c r="DA552" s="219"/>
      <c r="DB552" s="219"/>
      <c r="DC552" s="219"/>
      <c r="DD552" s="219"/>
      <c r="DE552" s="219"/>
      <c r="DF552" s="219"/>
      <c r="DG552" s="219"/>
      <c r="DH552" s="219"/>
      <c r="DI552" s="219"/>
      <c r="DJ552" s="219"/>
      <c r="DK552" s="219"/>
      <c r="DL552" s="219"/>
      <c r="DM552" s="219"/>
      <c r="DN552" s="219"/>
      <c r="DO552" s="219"/>
      <c r="DP552" s="219"/>
      <c r="DQ552" s="219"/>
      <c r="DR552" s="219"/>
      <c r="DS552" s="219"/>
      <c r="DT552" s="219"/>
      <c r="DU552" s="219"/>
      <c r="DV552" s="219"/>
      <c r="DW552" s="219"/>
      <c r="DX552" s="219"/>
      <c r="DY552" s="219"/>
      <c r="DZ552" s="219"/>
      <c r="EA552" s="219"/>
      <c r="EB552" s="219"/>
      <c r="EC552" s="219"/>
      <c r="ED552" s="219"/>
      <c r="EE552" s="219"/>
      <c r="EF552" s="219"/>
      <c r="EG552" s="219"/>
      <c r="EH552" s="219"/>
      <c r="EI552" s="219"/>
      <c r="EJ552" s="219"/>
      <c r="EK552" s="219"/>
      <c r="EL552" s="219"/>
      <c r="EM552" s="219"/>
      <c r="EN552" s="219"/>
      <c r="EO552" s="219"/>
      <c r="EP552" s="219"/>
      <c r="EQ552" s="219"/>
      <c r="ER552" s="219"/>
      <c r="ES552" s="219"/>
      <c r="ET552" s="219"/>
      <c r="EU552" s="219"/>
      <c r="EV552" s="219"/>
      <c r="EW552" s="219"/>
      <c r="EX552" s="219"/>
      <c r="EY552" s="219"/>
      <c r="EZ552" s="219"/>
      <c r="FA552" s="219"/>
      <c r="FB552" s="219"/>
      <c r="FC552" s="219"/>
      <c r="FD552" s="219"/>
      <c r="FE552" s="219"/>
      <c r="FF552" s="219"/>
      <c r="FG552" s="219"/>
      <c r="FH552" s="219"/>
      <c r="FI552" s="219"/>
      <c r="FJ552" s="219"/>
      <c r="FK552" s="219"/>
      <c r="FL552" s="219"/>
      <c r="FM552" s="219"/>
      <c r="FN552" s="219"/>
      <c r="FO552" s="219"/>
      <c r="FP552" s="219"/>
      <c r="FQ552" s="219"/>
      <c r="FR552" s="219"/>
      <c r="FS552" s="219"/>
      <c r="FT552" s="219"/>
      <c r="FU552" s="219"/>
      <c r="FV552" s="219"/>
      <c r="FW552" s="219"/>
      <c r="FX552" s="219"/>
      <c r="FY552" s="219"/>
      <c r="FZ552" s="219"/>
      <c r="GA552" s="219"/>
      <c r="GB552" s="219"/>
      <c r="GC552" s="219"/>
      <c r="GD552" s="219"/>
      <c r="GE552" s="219"/>
      <c r="GF552" s="219"/>
      <c r="GG552" s="219"/>
      <c r="GH552" s="219"/>
      <c r="GI552" s="219"/>
      <c r="GJ552" s="219"/>
      <c r="GK552" s="219"/>
      <c r="GL552" s="219"/>
      <c r="GM552" s="219"/>
      <c r="GN552" s="219"/>
      <c r="GO552" s="219"/>
      <c r="GP552" s="219"/>
      <c r="GQ552" s="219"/>
      <c r="GR552" s="219"/>
      <c r="GS552" s="219"/>
      <c r="GT552" s="219"/>
      <c r="GU552" s="219"/>
      <c r="GV552" s="219"/>
      <c r="GW552" s="219"/>
      <c r="GX552" s="219"/>
      <c r="GY552" s="219"/>
      <c r="GZ552" s="219"/>
      <c r="HA552" s="219"/>
      <c r="HB552" s="219"/>
      <c r="HC552" s="219"/>
      <c r="HD552" s="219"/>
      <c r="HE552" s="219"/>
      <c r="HF552" s="219"/>
      <c r="HG552" s="219"/>
      <c r="HH552" s="219"/>
      <c r="HI552" s="219"/>
      <c r="HJ552" s="219"/>
      <c r="HK552" s="219"/>
      <c r="HL552" s="219"/>
    </row>
    <row r="553" spans="1:220" s="251" customFormat="1">
      <c r="A553" s="219"/>
      <c r="B553" s="219"/>
      <c r="C553" s="219"/>
      <c r="D553" s="219"/>
      <c r="E553" s="219"/>
      <c r="F553" s="219"/>
      <c r="G553" s="261"/>
      <c r="H553" s="262"/>
      <c r="I553" s="262"/>
      <c r="J553" s="216"/>
      <c r="K553" s="219"/>
      <c r="L553" s="219"/>
      <c r="M553" s="219"/>
      <c r="N553" s="219"/>
      <c r="O553" s="219"/>
      <c r="P553" s="219"/>
      <c r="Q553" s="219"/>
      <c r="R553" s="219"/>
      <c r="S553" s="219"/>
      <c r="T553" s="219"/>
      <c r="U553" s="219"/>
      <c r="V553" s="219"/>
      <c r="W553" s="219"/>
      <c r="X553" s="219"/>
      <c r="Y553" s="219"/>
      <c r="Z553" s="219"/>
      <c r="AA553" s="219"/>
      <c r="AB553" s="219"/>
      <c r="AC553" s="219"/>
      <c r="AD553" s="219"/>
      <c r="AE553" s="219"/>
      <c r="AF553" s="219"/>
      <c r="AG553" s="219"/>
      <c r="AH553" s="219"/>
      <c r="AI553" s="219"/>
      <c r="AJ553" s="219"/>
      <c r="AK553" s="219"/>
      <c r="AL553" s="219"/>
      <c r="AM553" s="219"/>
      <c r="AN553" s="219"/>
      <c r="AO553" s="219"/>
      <c r="AP553" s="219"/>
      <c r="AQ553" s="219"/>
      <c r="AR553" s="219"/>
      <c r="AS553" s="219"/>
      <c r="AT553" s="219"/>
      <c r="AU553" s="219"/>
      <c r="AV553" s="219"/>
      <c r="AW553" s="219"/>
      <c r="AX553" s="219"/>
      <c r="AY553" s="219"/>
      <c r="AZ553" s="219"/>
      <c r="BA553" s="219"/>
      <c r="BB553" s="219"/>
      <c r="BC553" s="219"/>
      <c r="BD553" s="219"/>
      <c r="BE553" s="219"/>
      <c r="BF553" s="219"/>
      <c r="BG553" s="219"/>
      <c r="BH553" s="219"/>
      <c r="BI553" s="219"/>
      <c r="BJ553" s="219"/>
      <c r="BK553" s="219"/>
      <c r="BL553" s="219"/>
      <c r="BM553" s="219"/>
      <c r="BN553" s="219"/>
      <c r="BO553" s="219"/>
      <c r="BP553" s="219"/>
      <c r="BQ553" s="219"/>
      <c r="BR553" s="219"/>
      <c r="BS553" s="219"/>
      <c r="BT553" s="219"/>
      <c r="BU553" s="219"/>
      <c r="BV553" s="219"/>
      <c r="BW553" s="219"/>
      <c r="BX553" s="219"/>
      <c r="BY553" s="219"/>
      <c r="BZ553" s="219"/>
      <c r="CA553" s="219"/>
      <c r="CB553" s="219"/>
      <c r="CC553" s="219"/>
      <c r="CD553" s="219"/>
      <c r="CE553" s="219"/>
      <c r="CF553" s="219"/>
      <c r="CG553" s="219"/>
      <c r="CH553" s="219"/>
      <c r="CI553" s="219"/>
      <c r="CJ553" s="219"/>
      <c r="CK553" s="219"/>
      <c r="CL553" s="219"/>
      <c r="CM553" s="219"/>
      <c r="CN553" s="219"/>
      <c r="CO553" s="219"/>
      <c r="CP553" s="219"/>
      <c r="CQ553" s="219"/>
      <c r="CR553" s="219"/>
      <c r="CS553" s="219"/>
      <c r="CT553" s="219"/>
      <c r="CU553" s="219"/>
      <c r="CV553" s="219"/>
      <c r="CW553" s="219"/>
      <c r="CX553" s="219"/>
      <c r="CY553" s="219"/>
      <c r="CZ553" s="219"/>
      <c r="DA553" s="219"/>
      <c r="DB553" s="219"/>
      <c r="DC553" s="219"/>
      <c r="DD553" s="219"/>
      <c r="DE553" s="219"/>
      <c r="DF553" s="219"/>
      <c r="DG553" s="219"/>
      <c r="DH553" s="219"/>
      <c r="DI553" s="219"/>
      <c r="DJ553" s="219"/>
      <c r="DK553" s="219"/>
      <c r="DL553" s="219"/>
      <c r="DM553" s="219"/>
      <c r="DN553" s="219"/>
      <c r="DO553" s="219"/>
      <c r="DP553" s="219"/>
      <c r="DQ553" s="219"/>
      <c r="DR553" s="219"/>
      <c r="DS553" s="219"/>
      <c r="DT553" s="219"/>
      <c r="DU553" s="219"/>
      <c r="DV553" s="219"/>
      <c r="DW553" s="219"/>
      <c r="DX553" s="219"/>
      <c r="DY553" s="219"/>
      <c r="DZ553" s="219"/>
      <c r="EA553" s="219"/>
      <c r="EB553" s="219"/>
      <c r="EC553" s="219"/>
      <c r="ED553" s="219"/>
      <c r="EE553" s="219"/>
      <c r="EF553" s="219"/>
      <c r="EG553" s="219"/>
      <c r="EH553" s="219"/>
      <c r="EI553" s="219"/>
      <c r="EJ553" s="219"/>
      <c r="EK553" s="219"/>
      <c r="EL553" s="219"/>
      <c r="EM553" s="219"/>
      <c r="EN553" s="219"/>
      <c r="EO553" s="219"/>
      <c r="EP553" s="219"/>
      <c r="EQ553" s="219"/>
      <c r="ER553" s="219"/>
      <c r="ES553" s="219"/>
      <c r="ET553" s="219"/>
      <c r="EU553" s="219"/>
      <c r="EV553" s="219"/>
      <c r="EW553" s="219"/>
      <c r="EX553" s="219"/>
      <c r="EY553" s="219"/>
      <c r="EZ553" s="219"/>
      <c r="FA553" s="219"/>
      <c r="FB553" s="219"/>
      <c r="FC553" s="219"/>
      <c r="FD553" s="219"/>
      <c r="FE553" s="219"/>
      <c r="FF553" s="219"/>
      <c r="FG553" s="219"/>
      <c r="FH553" s="219"/>
      <c r="FI553" s="219"/>
      <c r="FJ553" s="219"/>
      <c r="FK553" s="219"/>
      <c r="FL553" s="219"/>
      <c r="FM553" s="219"/>
      <c r="FN553" s="219"/>
      <c r="FO553" s="219"/>
      <c r="FP553" s="219"/>
      <c r="FQ553" s="219"/>
      <c r="FR553" s="219"/>
      <c r="FS553" s="219"/>
      <c r="FT553" s="219"/>
      <c r="FU553" s="219"/>
      <c r="FV553" s="219"/>
      <c r="FW553" s="219"/>
      <c r="FX553" s="219"/>
      <c r="FY553" s="219"/>
      <c r="FZ553" s="219"/>
      <c r="GA553" s="219"/>
      <c r="GB553" s="219"/>
      <c r="GC553" s="219"/>
      <c r="GD553" s="219"/>
      <c r="GE553" s="219"/>
      <c r="GF553" s="219"/>
      <c r="GG553" s="219"/>
      <c r="GH553" s="219"/>
      <c r="GI553" s="219"/>
      <c r="GJ553" s="219"/>
      <c r="GK553" s="219"/>
      <c r="GL553" s="219"/>
      <c r="GM553" s="219"/>
      <c r="GN553" s="219"/>
      <c r="GO553" s="219"/>
      <c r="GP553" s="219"/>
      <c r="GQ553" s="219"/>
      <c r="GR553" s="219"/>
      <c r="GS553" s="219"/>
      <c r="GT553" s="219"/>
      <c r="GU553" s="219"/>
      <c r="GV553" s="219"/>
      <c r="GW553" s="219"/>
      <c r="GX553" s="219"/>
      <c r="GY553" s="219"/>
      <c r="GZ553" s="219"/>
      <c r="HA553" s="219"/>
      <c r="HB553" s="219"/>
      <c r="HC553" s="219"/>
      <c r="HD553" s="219"/>
      <c r="HE553" s="219"/>
      <c r="HF553" s="219"/>
      <c r="HG553" s="219"/>
      <c r="HH553" s="219"/>
      <c r="HI553" s="219"/>
      <c r="HJ553" s="219"/>
      <c r="HK553" s="219"/>
      <c r="HL553" s="219"/>
    </row>
    <row r="554" spans="1:220" s="251" customFormat="1">
      <c r="A554" s="219"/>
      <c r="B554" s="219"/>
      <c r="C554" s="219"/>
      <c r="D554" s="219"/>
      <c r="E554" s="219"/>
      <c r="F554" s="219"/>
      <c r="G554" s="261"/>
      <c r="H554" s="262"/>
      <c r="I554" s="262"/>
      <c r="J554" s="216"/>
      <c r="K554" s="219"/>
      <c r="L554" s="219"/>
      <c r="M554" s="219"/>
      <c r="N554" s="219"/>
      <c r="O554" s="219"/>
      <c r="P554" s="219"/>
      <c r="Q554" s="219"/>
      <c r="R554" s="219"/>
      <c r="S554" s="219"/>
      <c r="T554" s="219"/>
      <c r="U554" s="219"/>
      <c r="V554" s="219"/>
      <c r="W554" s="219"/>
      <c r="X554" s="219"/>
      <c r="Y554" s="219"/>
      <c r="Z554" s="219"/>
      <c r="AA554" s="219"/>
      <c r="AB554" s="219"/>
      <c r="AC554" s="219"/>
      <c r="AD554" s="219"/>
      <c r="AE554" s="219"/>
      <c r="AF554" s="219"/>
      <c r="AG554" s="219"/>
      <c r="AH554" s="219"/>
      <c r="AI554" s="219"/>
      <c r="AJ554" s="219"/>
      <c r="AK554" s="219"/>
      <c r="AL554" s="219"/>
      <c r="AM554" s="219"/>
      <c r="AN554" s="219"/>
      <c r="AO554" s="219"/>
      <c r="AP554" s="219"/>
      <c r="AQ554" s="219"/>
      <c r="AR554" s="219"/>
      <c r="AS554" s="219"/>
      <c r="AT554" s="219"/>
      <c r="AU554" s="219"/>
      <c r="AV554" s="219"/>
      <c r="AW554" s="219"/>
      <c r="AX554" s="219"/>
      <c r="AY554" s="219"/>
      <c r="AZ554" s="219"/>
      <c r="BA554" s="219"/>
      <c r="BB554" s="219"/>
      <c r="BC554" s="219"/>
      <c r="BD554" s="219"/>
      <c r="BE554" s="219"/>
      <c r="BF554" s="219"/>
      <c r="BG554" s="219"/>
      <c r="BH554" s="219"/>
      <c r="BI554" s="219"/>
      <c r="BJ554" s="219"/>
      <c r="BK554" s="219"/>
      <c r="BL554" s="219"/>
      <c r="BM554" s="219"/>
      <c r="BN554" s="219"/>
      <c r="BO554" s="219"/>
      <c r="BP554" s="219"/>
      <c r="BQ554" s="219"/>
      <c r="BR554" s="219"/>
      <c r="BS554" s="219"/>
      <c r="BT554" s="219"/>
      <c r="BU554" s="219"/>
      <c r="BV554" s="219"/>
      <c r="BW554" s="219"/>
      <c r="BX554" s="219"/>
      <c r="BY554" s="219"/>
      <c r="BZ554" s="219"/>
      <c r="CA554" s="219"/>
      <c r="CB554" s="219"/>
      <c r="CC554" s="219"/>
      <c r="CD554" s="219"/>
      <c r="CE554" s="219"/>
      <c r="CF554" s="219"/>
      <c r="CG554" s="219"/>
      <c r="CH554" s="219"/>
      <c r="CI554" s="219"/>
      <c r="CJ554" s="219"/>
      <c r="CK554" s="219"/>
      <c r="CL554" s="219"/>
      <c r="CM554" s="219"/>
      <c r="CN554" s="219"/>
      <c r="CO554" s="219"/>
      <c r="CP554" s="219"/>
      <c r="CQ554" s="219"/>
      <c r="CR554" s="219"/>
      <c r="CS554" s="219"/>
      <c r="CT554" s="219"/>
      <c r="CU554" s="219"/>
      <c r="CV554" s="219"/>
      <c r="CW554" s="219"/>
      <c r="CX554" s="219"/>
      <c r="CY554" s="219"/>
      <c r="CZ554" s="219"/>
      <c r="DA554" s="219"/>
      <c r="DB554" s="219"/>
      <c r="DC554" s="219"/>
      <c r="DD554" s="219"/>
      <c r="DE554" s="219"/>
      <c r="DF554" s="219"/>
      <c r="DG554" s="219"/>
      <c r="DH554" s="219"/>
      <c r="DI554" s="219"/>
      <c r="DJ554" s="219"/>
      <c r="DK554" s="219"/>
      <c r="DL554" s="219"/>
      <c r="DM554" s="219"/>
      <c r="DN554" s="219"/>
      <c r="DO554" s="219"/>
      <c r="DP554" s="219"/>
      <c r="DQ554" s="219"/>
      <c r="DR554" s="219"/>
      <c r="DS554" s="219"/>
      <c r="DT554" s="219"/>
      <c r="DU554" s="219"/>
      <c r="DV554" s="219"/>
      <c r="DW554" s="219"/>
      <c r="DX554" s="219"/>
      <c r="DY554" s="219"/>
      <c r="DZ554" s="219"/>
      <c r="EA554" s="219"/>
      <c r="EB554" s="219"/>
      <c r="EC554" s="219"/>
      <c r="ED554" s="219"/>
      <c r="EE554" s="219"/>
      <c r="EF554" s="219"/>
      <c r="EG554" s="219"/>
      <c r="EH554" s="219"/>
      <c r="EI554" s="219"/>
      <c r="EJ554" s="219"/>
      <c r="EK554" s="219"/>
      <c r="EL554" s="219"/>
      <c r="EM554" s="219"/>
      <c r="EN554" s="219"/>
      <c r="EO554" s="219"/>
      <c r="EP554" s="219"/>
      <c r="EQ554" s="219"/>
      <c r="ER554" s="219"/>
      <c r="ES554" s="219"/>
      <c r="ET554" s="219"/>
      <c r="EU554" s="219"/>
      <c r="EV554" s="219"/>
      <c r="EW554" s="219"/>
      <c r="EX554" s="219"/>
      <c r="EY554" s="219"/>
      <c r="EZ554" s="219"/>
      <c r="FA554" s="219"/>
      <c r="FB554" s="219"/>
      <c r="FC554" s="219"/>
      <c r="FD554" s="219"/>
      <c r="FE554" s="219"/>
      <c r="FF554" s="219"/>
      <c r="FG554" s="219"/>
      <c r="FH554" s="219"/>
      <c r="FI554" s="219"/>
      <c r="FJ554" s="219"/>
      <c r="FK554" s="219"/>
      <c r="FL554" s="219"/>
      <c r="FM554" s="219"/>
      <c r="FN554" s="219"/>
      <c r="FO554" s="219"/>
      <c r="FP554" s="219"/>
      <c r="FQ554" s="219"/>
      <c r="FR554" s="219"/>
      <c r="FS554" s="219"/>
      <c r="FT554" s="219"/>
      <c r="FU554" s="219"/>
      <c r="FV554" s="219"/>
      <c r="FW554" s="219"/>
      <c r="FX554" s="219"/>
      <c r="FY554" s="219"/>
      <c r="FZ554" s="219"/>
      <c r="GA554" s="219"/>
      <c r="GB554" s="219"/>
      <c r="GC554" s="219"/>
      <c r="GD554" s="219"/>
      <c r="GE554" s="219"/>
      <c r="GF554" s="219"/>
      <c r="GG554" s="219"/>
      <c r="GH554" s="219"/>
      <c r="GI554" s="219"/>
      <c r="GJ554" s="219"/>
      <c r="GK554" s="219"/>
      <c r="GL554" s="219"/>
      <c r="GM554" s="219"/>
      <c r="GN554" s="219"/>
      <c r="GO554" s="219"/>
      <c r="GP554" s="219"/>
      <c r="GQ554" s="219"/>
      <c r="GR554" s="219"/>
      <c r="GS554" s="219"/>
      <c r="GT554" s="219"/>
      <c r="GU554" s="219"/>
      <c r="GV554" s="219"/>
      <c r="GW554" s="219"/>
      <c r="GX554" s="219"/>
      <c r="GY554" s="219"/>
      <c r="GZ554" s="219"/>
      <c r="HA554" s="219"/>
      <c r="HB554" s="219"/>
      <c r="HC554" s="219"/>
      <c r="HD554" s="219"/>
      <c r="HE554" s="219"/>
      <c r="HF554" s="219"/>
      <c r="HG554" s="219"/>
      <c r="HH554" s="219"/>
      <c r="HI554" s="219"/>
      <c r="HJ554" s="219"/>
      <c r="HK554" s="219"/>
      <c r="HL554" s="219"/>
    </row>
    <row r="555" spans="1:220" s="251" customFormat="1">
      <c r="A555" s="219"/>
      <c r="B555" s="219"/>
      <c r="C555" s="219"/>
      <c r="D555" s="219"/>
      <c r="E555" s="219"/>
      <c r="F555" s="219"/>
      <c r="G555" s="261"/>
      <c r="H555" s="262"/>
      <c r="I555" s="262"/>
      <c r="J555" s="216"/>
      <c r="K555" s="219"/>
      <c r="L555" s="219"/>
      <c r="M555" s="219"/>
      <c r="N555" s="219"/>
      <c r="O555" s="219"/>
      <c r="P555" s="219"/>
      <c r="Q555" s="219"/>
      <c r="R555" s="219"/>
      <c r="S555" s="219"/>
      <c r="T555" s="219"/>
      <c r="U555" s="219"/>
      <c r="V555" s="219"/>
      <c r="W555" s="219"/>
      <c r="X555" s="219"/>
      <c r="Y555" s="219"/>
      <c r="Z555" s="219"/>
      <c r="AA555" s="219"/>
      <c r="AB555" s="219"/>
      <c r="AC555" s="219"/>
      <c r="AD555" s="219"/>
      <c r="AE555" s="219"/>
      <c r="AF555" s="219"/>
      <c r="AG555" s="219"/>
      <c r="AH555" s="219"/>
      <c r="AI555" s="219"/>
      <c r="AJ555" s="219"/>
      <c r="AK555" s="219"/>
      <c r="AL555" s="219"/>
      <c r="AM555" s="219"/>
      <c r="AN555" s="219"/>
      <c r="AO555" s="219"/>
      <c r="AP555" s="219"/>
      <c r="AQ555" s="219"/>
      <c r="AR555" s="219"/>
      <c r="AS555" s="219"/>
      <c r="AT555" s="219"/>
      <c r="AU555" s="219"/>
      <c r="AV555" s="219"/>
      <c r="AW555" s="219"/>
      <c r="AX555" s="219"/>
      <c r="AY555" s="219"/>
      <c r="AZ555" s="219"/>
      <c r="BA555" s="219"/>
      <c r="BB555" s="219"/>
      <c r="BC555" s="219"/>
      <c r="BD555" s="219"/>
      <c r="BE555" s="219"/>
      <c r="BF555" s="219"/>
      <c r="BG555" s="219"/>
      <c r="BH555" s="219"/>
      <c r="BI555" s="219"/>
      <c r="BJ555" s="219"/>
      <c r="BK555" s="219"/>
      <c r="BL555" s="219"/>
      <c r="BM555" s="219"/>
      <c r="BN555" s="219"/>
      <c r="BO555" s="219"/>
      <c r="BP555" s="219"/>
      <c r="BQ555" s="219"/>
      <c r="BR555" s="219"/>
      <c r="BS555" s="219"/>
      <c r="BT555" s="219"/>
      <c r="BU555" s="219"/>
      <c r="BV555" s="219"/>
      <c r="BW555" s="219"/>
      <c r="BX555" s="219"/>
      <c r="BY555" s="219"/>
      <c r="BZ555" s="219"/>
      <c r="CA555" s="219"/>
      <c r="CB555" s="219"/>
      <c r="CC555" s="219"/>
      <c r="CD555" s="219"/>
      <c r="CE555" s="219"/>
      <c r="CF555" s="219"/>
      <c r="CG555" s="219"/>
      <c r="CH555" s="219"/>
      <c r="CI555" s="219"/>
      <c r="CJ555" s="219"/>
      <c r="CK555" s="219"/>
      <c r="CL555" s="219"/>
      <c r="CM555" s="219"/>
      <c r="CN555" s="219"/>
      <c r="CO555" s="219"/>
      <c r="CP555" s="219"/>
      <c r="CQ555" s="219"/>
      <c r="CR555" s="219"/>
      <c r="CS555" s="219"/>
      <c r="CT555" s="219"/>
      <c r="CU555" s="219"/>
      <c r="CV555" s="219"/>
      <c r="CW555" s="219"/>
      <c r="CX555" s="219"/>
      <c r="CY555" s="219"/>
      <c r="CZ555" s="219"/>
      <c r="DA555" s="219"/>
      <c r="DB555" s="219"/>
      <c r="DC555" s="219"/>
      <c r="DD555" s="219"/>
      <c r="DE555" s="219"/>
      <c r="DF555" s="219"/>
      <c r="DG555" s="219"/>
      <c r="DH555" s="219"/>
      <c r="DI555" s="219"/>
      <c r="DJ555" s="219"/>
      <c r="DK555" s="219"/>
      <c r="DL555" s="219"/>
      <c r="DM555" s="219"/>
      <c r="DN555" s="219"/>
      <c r="DO555" s="219"/>
      <c r="DP555" s="219"/>
      <c r="DQ555" s="219"/>
      <c r="DR555" s="219"/>
      <c r="DS555" s="219"/>
      <c r="DT555" s="219"/>
      <c r="DU555" s="219"/>
      <c r="DV555" s="219"/>
      <c r="DW555" s="219"/>
      <c r="DX555" s="219"/>
      <c r="DY555" s="219"/>
      <c r="DZ555" s="219"/>
      <c r="EA555" s="219"/>
      <c r="EB555" s="219"/>
      <c r="EC555" s="219"/>
      <c r="ED555" s="219"/>
      <c r="EE555" s="219"/>
      <c r="EF555" s="219"/>
      <c r="EG555" s="219"/>
      <c r="EH555" s="219"/>
      <c r="EI555" s="219"/>
      <c r="EJ555" s="219"/>
      <c r="EK555" s="219"/>
      <c r="EL555" s="219"/>
      <c r="EM555" s="219"/>
      <c r="EN555" s="219"/>
      <c r="EO555" s="219"/>
      <c r="EP555" s="219"/>
      <c r="EQ555" s="219"/>
      <c r="ER555" s="219"/>
      <c r="ES555" s="219"/>
      <c r="ET555" s="219"/>
      <c r="EU555" s="219"/>
      <c r="EV555" s="219"/>
      <c r="EW555" s="219"/>
      <c r="EX555" s="219"/>
      <c r="EY555" s="219"/>
      <c r="EZ555" s="219"/>
      <c r="FA555" s="219"/>
      <c r="FB555" s="219"/>
      <c r="FC555" s="219"/>
      <c r="FD555" s="219"/>
      <c r="FE555" s="219"/>
      <c r="FF555" s="219"/>
      <c r="FG555" s="219"/>
      <c r="FH555" s="219"/>
      <c r="FI555" s="219"/>
      <c r="FJ555" s="219"/>
      <c r="FK555" s="219"/>
      <c r="FL555" s="219"/>
      <c r="FM555" s="219"/>
      <c r="FN555" s="219"/>
      <c r="FO555" s="219"/>
      <c r="FP555" s="219"/>
      <c r="FQ555" s="219"/>
      <c r="FR555" s="219"/>
      <c r="FS555" s="219"/>
      <c r="FT555" s="219"/>
      <c r="FU555" s="219"/>
      <c r="FV555" s="219"/>
      <c r="FW555" s="219"/>
      <c r="FX555" s="219"/>
      <c r="FY555" s="219"/>
      <c r="FZ555" s="219"/>
      <c r="GA555" s="219"/>
      <c r="GB555" s="219"/>
      <c r="GC555" s="219"/>
      <c r="GD555" s="219"/>
      <c r="GE555" s="219"/>
      <c r="GF555" s="219"/>
      <c r="GG555" s="219"/>
      <c r="GH555" s="219"/>
      <c r="GI555" s="219"/>
      <c r="GJ555" s="219"/>
      <c r="GK555" s="219"/>
      <c r="GL555" s="219"/>
      <c r="GM555" s="219"/>
      <c r="GN555" s="219"/>
      <c r="GO555" s="219"/>
      <c r="GP555" s="219"/>
      <c r="GQ555" s="219"/>
      <c r="GR555" s="219"/>
      <c r="GS555" s="219"/>
      <c r="GT555" s="219"/>
      <c r="GU555" s="219"/>
      <c r="GV555" s="219"/>
      <c r="GW555" s="219"/>
      <c r="GX555" s="219"/>
      <c r="GY555" s="219"/>
      <c r="GZ555" s="219"/>
      <c r="HA555" s="219"/>
      <c r="HB555" s="219"/>
      <c r="HC555" s="219"/>
      <c r="HD555" s="219"/>
      <c r="HE555" s="219"/>
      <c r="HF555" s="219"/>
      <c r="HG555" s="219"/>
      <c r="HH555" s="219"/>
      <c r="HI555" s="219"/>
      <c r="HJ555" s="219"/>
      <c r="HK555" s="219"/>
      <c r="HL555" s="219"/>
    </row>
    <row r="556" spans="1:220" s="251" customFormat="1">
      <c r="A556" s="219"/>
      <c r="B556" s="219"/>
      <c r="C556" s="219"/>
      <c r="D556" s="219"/>
      <c r="E556" s="219"/>
      <c r="F556" s="219"/>
      <c r="G556" s="261"/>
      <c r="H556" s="262"/>
      <c r="I556" s="262"/>
      <c r="J556" s="216"/>
      <c r="K556" s="219"/>
      <c r="L556" s="219"/>
      <c r="M556" s="219"/>
      <c r="N556" s="219"/>
      <c r="O556" s="219"/>
      <c r="P556" s="219"/>
      <c r="Q556" s="219"/>
      <c r="R556" s="219"/>
      <c r="S556" s="219"/>
      <c r="T556" s="219"/>
      <c r="U556" s="219"/>
      <c r="V556" s="219"/>
      <c r="W556" s="219"/>
      <c r="X556" s="219"/>
      <c r="Y556" s="219"/>
      <c r="Z556" s="219"/>
      <c r="AA556" s="219"/>
      <c r="AB556" s="219"/>
      <c r="AC556" s="219"/>
      <c r="AD556" s="219"/>
      <c r="AE556" s="219"/>
      <c r="AF556" s="219"/>
      <c r="AG556" s="219"/>
      <c r="AH556" s="219"/>
      <c r="AI556" s="219"/>
      <c r="AJ556" s="219"/>
      <c r="AK556" s="219"/>
      <c r="AL556" s="219"/>
      <c r="AM556" s="219"/>
      <c r="AN556" s="219"/>
      <c r="AO556" s="219"/>
      <c r="AP556" s="219"/>
      <c r="AQ556" s="219"/>
      <c r="AR556" s="219"/>
      <c r="AS556" s="219"/>
      <c r="AT556" s="219"/>
      <c r="AU556" s="219"/>
      <c r="AV556" s="219"/>
      <c r="AW556" s="219"/>
      <c r="AX556" s="219"/>
      <c r="AY556" s="219"/>
      <c r="AZ556" s="219"/>
      <c r="BA556" s="219"/>
      <c r="BB556" s="219"/>
      <c r="BC556" s="219"/>
      <c r="BD556" s="219"/>
      <c r="BE556" s="219"/>
      <c r="BF556" s="219"/>
      <c r="BG556" s="219"/>
      <c r="BH556" s="219"/>
      <c r="BI556" s="219"/>
      <c r="BJ556" s="219"/>
      <c r="BK556" s="219"/>
      <c r="BL556" s="219"/>
      <c r="BM556" s="219"/>
      <c r="BN556" s="219"/>
      <c r="BO556" s="219"/>
      <c r="BP556" s="219"/>
      <c r="BQ556" s="219"/>
      <c r="BR556" s="219"/>
      <c r="BS556" s="219"/>
      <c r="BT556" s="219"/>
      <c r="BU556" s="219"/>
      <c r="BV556" s="219"/>
      <c r="BW556" s="219"/>
      <c r="BX556" s="219"/>
      <c r="BY556" s="219"/>
      <c r="BZ556" s="219"/>
      <c r="CA556" s="219"/>
      <c r="CB556" s="219"/>
      <c r="CC556" s="219"/>
      <c r="CD556" s="219"/>
      <c r="CE556" s="219"/>
      <c r="CF556" s="219"/>
      <c r="CG556" s="219"/>
      <c r="CH556" s="219"/>
      <c r="CI556" s="219"/>
      <c r="CJ556" s="219"/>
      <c r="CK556" s="219"/>
      <c r="CL556" s="219"/>
      <c r="CM556" s="219"/>
      <c r="CN556" s="219"/>
      <c r="CO556" s="219"/>
      <c r="CP556" s="219"/>
      <c r="CQ556" s="219"/>
      <c r="CR556" s="219"/>
      <c r="CS556" s="219"/>
      <c r="CT556" s="219"/>
      <c r="CU556" s="219"/>
      <c r="CV556" s="219"/>
      <c r="CW556" s="219"/>
      <c r="CX556" s="219"/>
      <c r="CY556" s="219"/>
      <c r="CZ556" s="219"/>
      <c r="DA556" s="219"/>
      <c r="DB556" s="219"/>
      <c r="DC556" s="219"/>
      <c r="DD556" s="219"/>
      <c r="DE556" s="219"/>
      <c r="DF556" s="219"/>
      <c r="DG556" s="219"/>
      <c r="DH556" s="219"/>
      <c r="DI556" s="219"/>
      <c r="DJ556" s="219"/>
      <c r="DK556" s="219"/>
      <c r="DL556" s="219"/>
      <c r="DM556" s="219"/>
      <c r="DN556" s="219"/>
      <c r="DO556" s="219"/>
      <c r="DP556" s="219"/>
      <c r="DQ556" s="219"/>
      <c r="DR556" s="219"/>
      <c r="DS556" s="219"/>
      <c r="DT556" s="219"/>
      <c r="DU556" s="219"/>
      <c r="DV556" s="219"/>
      <c r="DW556" s="219"/>
      <c r="DX556" s="219"/>
      <c r="DY556" s="219"/>
      <c r="DZ556" s="219"/>
      <c r="EA556" s="219"/>
      <c r="EB556" s="219"/>
      <c r="EC556" s="219"/>
      <c r="ED556" s="219"/>
      <c r="EE556" s="219"/>
      <c r="EF556" s="219"/>
      <c r="EG556" s="219"/>
      <c r="EH556" s="219"/>
      <c r="EI556" s="219"/>
      <c r="EJ556" s="219"/>
      <c r="EK556" s="219"/>
      <c r="EL556" s="219"/>
      <c r="EM556" s="219"/>
      <c r="EN556" s="219"/>
      <c r="EO556" s="219"/>
      <c r="EP556" s="219"/>
      <c r="EQ556" s="219"/>
      <c r="ER556" s="219"/>
      <c r="ES556" s="219"/>
      <c r="ET556" s="219"/>
      <c r="EU556" s="219"/>
      <c r="EV556" s="219"/>
      <c r="EW556" s="219"/>
      <c r="EX556" s="219"/>
      <c r="EY556" s="219"/>
      <c r="EZ556" s="219"/>
      <c r="FA556" s="219"/>
      <c r="FB556" s="219"/>
      <c r="FC556" s="219"/>
      <c r="FD556" s="219"/>
      <c r="FE556" s="219"/>
      <c r="FF556" s="219"/>
      <c r="FG556" s="219"/>
      <c r="FH556" s="219"/>
      <c r="FI556" s="219"/>
      <c r="FJ556" s="219"/>
      <c r="FK556" s="219"/>
      <c r="FL556" s="219"/>
      <c r="FM556" s="219"/>
      <c r="FN556" s="219"/>
      <c r="FO556" s="219"/>
      <c r="FP556" s="219"/>
      <c r="FQ556" s="219"/>
      <c r="FR556" s="219"/>
      <c r="FS556" s="219"/>
      <c r="FT556" s="219"/>
      <c r="FU556" s="219"/>
      <c r="FV556" s="219"/>
      <c r="FW556" s="219"/>
      <c r="FX556" s="219"/>
      <c r="FY556" s="219"/>
      <c r="FZ556" s="219"/>
      <c r="GA556" s="219"/>
      <c r="GB556" s="219"/>
      <c r="GC556" s="219"/>
      <c r="GD556" s="219"/>
      <c r="GE556" s="219"/>
      <c r="GF556" s="219"/>
      <c r="GG556" s="219"/>
      <c r="GH556" s="219"/>
      <c r="GI556" s="219"/>
      <c r="GJ556" s="219"/>
      <c r="GK556" s="219"/>
      <c r="GL556" s="219"/>
      <c r="GM556" s="219"/>
      <c r="GN556" s="219"/>
      <c r="GO556" s="219"/>
      <c r="GP556" s="219"/>
      <c r="GQ556" s="219"/>
      <c r="GR556" s="219"/>
      <c r="GS556" s="219"/>
      <c r="GT556" s="219"/>
      <c r="GU556" s="219"/>
      <c r="GV556" s="219"/>
      <c r="GW556" s="219"/>
      <c r="GX556" s="219"/>
      <c r="GY556" s="219"/>
      <c r="GZ556" s="219"/>
      <c r="HA556" s="219"/>
      <c r="HB556" s="219"/>
      <c r="HC556" s="219"/>
      <c r="HD556" s="219"/>
      <c r="HE556" s="219"/>
      <c r="HF556" s="219"/>
      <c r="HG556" s="219"/>
      <c r="HH556" s="219"/>
      <c r="HI556" s="219"/>
      <c r="HJ556" s="219"/>
      <c r="HK556" s="219"/>
      <c r="HL556" s="219"/>
    </row>
    <row r="557" spans="1:220" s="251" customFormat="1">
      <c r="A557" s="219"/>
      <c r="B557" s="219"/>
      <c r="C557" s="219"/>
      <c r="D557" s="219"/>
      <c r="E557" s="219"/>
      <c r="F557" s="219"/>
      <c r="G557" s="261"/>
      <c r="H557" s="262"/>
      <c r="I557" s="262"/>
      <c r="J557" s="216"/>
      <c r="K557" s="219"/>
      <c r="L557" s="219"/>
      <c r="M557" s="219"/>
      <c r="N557" s="219"/>
      <c r="O557" s="219"/>
      <c r="P557" s="219"/>
      <c r="Q557" s="219"/>
      <c r="R557" s="219"/>
      <c r="S557" s="219"/>
      <c r="T557" s="219"/>
      <c r="U557" s="219"/>
      <c r="V557" s="219"/>
      <c r="W557" s="219"/>
      <c r="X557" s="219"/>
      <c r="Y557" s="219"/>
      <c r="Z557" s="219"/>
      <c r="AA557" s="219"/>
      <c r="AB557" s="219"/>
      <c r="AC557" s="219"/>
      <c r="AD557" s="219"/>
      <c r="AE557" s="219"/>
      <c r="AF557" s="219"/>
      <c r="AG557" s="219"/>
      <c r="AH557" s="219"/>
      <c r="AI557" s="219"/>
      <c r="AJ557" s="219"/>
      <c r="AK557" s="219"/>
      <c r="AL557" s="219"/>
      <c r="AM557" s="219"/>
      <c r="AN557" s="219"/>
      <c r="AO557" s="219"/>
      <c r="AP557" s="219"/>
      <c r="AQ557" s="219"/>
      <c r="AR557" s="219"/>
      <c r="AS557" s="219"/>
      <c r="AT557" s="219"/>
      <c r="AU557" s="219"/>
      <c r="AV557" s="219"/>
      <c r="AW557" s="219"/>
      <c r="AX557" s="219"/>
      <c r="AY557" s="219"/>
      <c r="AZ557" s="219"/>
      <c r="BA557" s="219"/>
      <c r="BB557" s="219"/>
      <c r="BC557" s="219"/>
      <c r="BD557" s="219"/>
      <c r="BE557" s="219"/>
      <c r="BF557" s="219"/>
      <c r="BG557" s="219"/>
      <c r="BH557" s="219"/>
      <c r="BI557" s="219"/>
      <c r="BJ557" s="219"/>
      <c r="BK557" s="219"/>
      <c r="BL557" s="219"/>
      <c r="BM557" s="219"/>
      <c r="BN557" s="219"/>
      <c r="BO557" s="219"/>
      <c r="BP557" s="219"/>
      <c r="BQ557" s="219"/>
      <c r="BR557" s="219"/>
      <c r="BS557" s="219"/>
      <c r="BT557" s="219"/>
      <c r="BU557" s="219"/>
      <c r="BV557" s="219"/>
      <c r="BW557" s="219"/>
      <c r="BX557" s="219"/>
      <c r="BY557" s="219"/>
      <c r="BZ557" s="219"/>
      <c r="CA557" s="219"/>
      <c r="CB557" s="219"/>
      <c r="CC557" s="219"/>
      <c r="CD557" s="219"/>
      <c r="CE557" s="219"/>
      <c r="CF557" s="219"/>
      <c r="CG557" s="219"/>
      <c r="CH557" s="219"/>
      <c r="CI557" s="219"/>
      <c r="CJ557" s="219"/>
      <c r="CK557" s="219"/>
      <c r="CL557" s="219"/>
      <c r="CM557" s="219"/>
      <c r="CN557" s="219"/>
      <c r="CO557" s="219"/>
      <c r="CP557" s="219"/>
      <c r="CQ557" s="219"/>
      <c r="CR557" s="219"/>
      <c r="CS557" s="219"/>
      <c r="CT557" s="219"/>
      <c r="CU557" s="219"/>
      <c r="CV557" s="219"/>
      <c r="CW557" s="219"/>
      <c r="CX557" s="219"/>
      <c r="CY557" s="219"/>
      <c r="CZ557" s="219"/>
      <c r="DA557" s="219"/>
      <c r="DB557" s="219"/>
      <c r="DC557" s="219"/>
      <c r="DD557" s="219"/>
      <c r="DE557" s="219"/>
      <c r="DF557" s="219"/>
      <c r="DG557" s="219"/>
      <c r="DH557" s="219"/>
      <c r="DI557" s="219"/>
      <c r="DJ557" s="219"/>
      <c r="DK557" s="219"/>
      <c r="DL557" s="219"/>
      <c r="DM557" s="219"/>
      <c r="DN557" s="219"/>
      <c r="DO557" s="219"/>
      <c r="DP557" s="219"/>
      <c r="DQ557" s="219"/>
      <c r="DR557" s="219"/>
      <c r="DS557" s="219"/>
      <c r="DT557" s="219"/>
      <c r="DU557" s="219"/>
      <c r="DV557" s="219"/>
      <c r="DW557" s="219"/>
      <c r="DX557" s="219"/>
      <c r="DY557" s="219"/>
      <c r="DZ557" s="219"/>
      <c r="EA557" s="219"/>
      <c r="EB557" s="219"/>
      <c r="EC557" s="219"/>
      <c r="ED557" s="219"/>
      <c r="EE557" s="219"/>
      <c r="EF557" s="219"/>
      <c r="EG557" s="219"/>
      <c r="EH557" s="219"/>
      <c r="EI557" s="219"/>
      <c r="EJ557" s="219"/>
      <c r="EK557" s="219"/>
      <c r="EL557" s="219"/>
      <c r="EM557" s="219"/>
      <c r="EN557" s="219"/>
      <c r="EO557" s="219"/>
      <c r="EP557" s="219"/>
      <c r="EQ557" s="219"/>
      <c r="ER557" s="219"/>
      <c r="ES557" s="219"/>
      <c r="ET557" s="219"/>
      <c r="EU557" s="219"/>
      <c r="EV557" s="219"/>
      <c r="EW557" s="219"/>
      <c r="EX557" s="219"/>
      <c r="EY557" s="219"/>
      <c r="EZ557" s="219"/>
      <c r="FA557" s="219"/>
      <c r="FB557" s="219"/>
      <c r="FC557" s="219"/>
      <c r="FD557" s="219"/>
      <c r="FE557" s="219"/>
      <c r="FF557" s="219"/>
      <c r="FG557" s="219"/>
      <c r="FH557" s="219"/>
      <c r="FI557" s="219"/>
      <c r="FJ557" s="219"/>
      <c r="FK557" s="219"/>
      <c r="FL557" s="219"/>
      <c r="FM557" s="219"/>
      <c r="FN557" s="219"/>
      <c r="FO557" s="219"/>
      <c r="FP557" s="219"/>
      <c r="FQ557" s="219"/>
      <c r="FR557" s="219"/>
      <c r="FS557" s="219"/>
      <c r="FT557" s="219"/>
      <c r="FU557" s="219"/>
      <c r="FV557" s="219"/>
      <c r="FW557" s="219"/>
      <c r="FX557" s="219"/>
      <c r="FY557" s="219"/>
      <c r="FZ557" s="219"/>
      <c r="GA557" s="219"/>
      <c r="GB557" s="219"/>
      <c r="GC557" s="219"/>
      <c r="GD557" s="219"/>
      <c r="GE557" s="219"/>
      <c r="GF557" s="219"/>
      <c r="GG557" s="219"/>
      <c r="GH557" s="219"/>
      <c r="GI557" s="219"/>
      <c r="GJ557" s="219"/>
      <c r="GK557" s="219"/>
      <c r="GL557" s="219"/>
      <c r="GM557" s="219"/>
      <c r="GN557" s="219"/>
      <c r="GO557" s="219"/>
      <c r="GP557" s="219"/>
      <c r="GQ557" s="219"/>
      <c r="GR557" s="219"/>
      <c r="GS557" s="219"/>
      <c r="GT557" s="219"/>
      <c r="GU557" s="219"/>
      <c r="GV557" s="219"/>
      <c r="GW557" s="219"/>
      <c r="GX557" s="219"/>
      <c r="GY557" s="219"/>
      <c r="GZ557" s="219"/>
      <c r="HA557" s="219"/>
      <c r="HB557" s="219"/>
      <c r="HC557" s="219"/>
      <c r="HD557" s="219"/>
      <c r="HE557" s="219"/>
      <c r="HF557" s="219"/>
      <c r="HG557" s="219"/>
      <c r="HH557" s="219"/>
      <c r="HI557" s="219"/>
      <c r="HJ557" s="219"/>
      <c r="HK557" s="219"/>
      <c r="HL557" s="219"/>
    </row>
    <row r="558" spans="1:220" s="251" customFormat="1">
      <c r="A558" s="219"/>
      <c r="B558" s="219"/>
      <c r="C558" s="219"/>
      <c r="D558" s="219"/>
      <c r="E558" s="219"/>
      <c r="F558" s="219"/>
      <c r="G558" s="261"/>
      <c r="H558" s="262"/>
      <c r="I558" s="262"/>
      <c r="J558" s="216"/>
      <c r="K558" s="219"/>
      <c r="L558" s="219"/>
      <c r="M558" s="219"/>
      <c r="N558" s="219"/>
      <c r="O558" s="219"/>
      <c r="P558" s="219"/>
      <c r="Q558" s="219"/>
      <c r="R558" s="219"/>
      <c r="S558" s="219"/>
      <c r="T558" s="219"/>
      <c r="U558" s="219"/>
      <c r="V558" s="219"/>
      <c r="W558" s="219"/>
      <c r="X558" s="219"/>
      <c r="Y558" s="219"/>
      <c r="Z558" s="219"/>
      <c r="AA558" s="219"/>
      <c r="AB558" s="219"/>
      <c r="AC558" s="219"/>
      <c r="AD558" s="219"/>
      <c r="AE558" s="219"/>
      <c r="AF558" s="219"/>
      <c r="AG558" s="219"/>
      <c r="AH558" s="219"/>
      <c r="AI558" s="219"/>
      <c r="AJ558" s="219"/>
      <c r="AK558" s="219"/>
      <c r="AL558" s="219"/>
      <c r="AM558" s="219"/>
      <c r="AN558" s="219"/>
      <c r="AO558" s="219"/>
      <c r="AP558" s="219"/>
      <c r="AQ558" s="219"/>
      <c r="AR558" s="219"/>
      <c r="AS558" s="219"/>
      <c r="AT558" s="219"/>
      <c r="AU558" s="219"/>
      <c r="AV558" s="219"/>
      <c r="AW558" s="219"/>
      <c r="AX558" s="219"/>
      <c r="AY558" s="219"/>
      <c r="AZ558" s="219"/>
      <c r="BA558" s="219"/>
      <c r="BB558" s="219"/>
      <c r="BC558" s="219"/>
      <c r="BD558" s="219"/>
      <c r="BE558" s="219"/>
      <c r="BF558" s="219"/>
      <c r="BG558" s="219"/>
      <c r="BH558" s="219"/>
      <c r="BI558" s="219"/>
      <c r="BJ558" s="219"/>
      <c r="BK558" s="219"/>
      <c r="BL558" s="219"/>
      <c r="BM558" s="219"/>
      <c r="BN558" s="219"/>
      <c r="BO558" s="219"/>
      <c r="BP558" s="219"/>
      <c r="BQ558" s="219"/>
      <c r="BR558" s="219"/>
      <c r="BS558" s="219"/>
      <c r="BT558" s="219"/>
      <c r="BU558" s="219"/>
      <c r="BV558" s="219"/>
      <c r="BW558" s="219"/>
      <c r="BX558" s="219"/>
      <c r="BY558" s="219"/>
      <c r="BZ558" s="219"/>
      <c r="CA558" s="219"/>
      <c r="CB558" s="219"/>
      <c r="CC558" s="219"/>
      <c r="CD558" s="219"/>
      <c r="CE558" s="219"/>
      <c r="CF558" s="219"/>
      <c r="CG558" s="219"/>
      <c r="CH558" s="219"/>
      <c r="CI558" s="219"/>
      <c r="CJ558" s="219"/>
      <c r="CK558" s="219"/>
      <c r="CL558" s="219"/>
      <c r="CM558" s="219"/>
      <c r="CN558" s="219"/>
      <c r="CO558" s="219"/>
      <c r="CP558" s="219"/>
      <c r="CQ558" s="219"/>
      <c r="CR558" s="219"/>
      <c r="CS558" s="219"/>
      <c r="CT558" s="219"/>
      <c r="CU558" s="219"/>
      <c r="CV558" s="219"/>
      <c r="CW558" s="219"/>
      <c r="CX558" s="219"/>
      <c r="CY558" s="219"/>
      <c r="CZ558" s="219"/>
      <c r="DA558" s="219"/>
      <c r="DB558" s="219"/>
      <c r="DC558" s="219"/>
      <c r="DD558" s="219"/>
      <c r="DE558" s="219"/>
      <c r="DF558" s="219"/>
      <c r="DG558" s="219"/>
      <c r="DH558" s="219"/>
      <c r="DI558" s="219"/>
      <c r="DJ558" s="219"/>
      <c r="DK558" s="219"/>
      <c r="DL558" s="219"/>
      <c r="DM558" s="219"/>
      <c r="DN558" s="219"/>
      <c r="DO558" s="219"/>
      <c r="DP558" s="219"/>
      <c r="DQ558" s="219"/>
      <c r="DR558" s="219"/>
      <c r="DS558" s="219"/>
      <c r="DT558" s="219"/>
      <c r="DU558" s="219"/>
      <c r="DV558" s="219"/>
      <c r="DW558" s="219"/>
      <c r="DX558" s="219"/>
      <c r="DY558" s="219"/>
      <c r="DZ558" s="219"/>
      <c r="EA558" s="219"/>
      <c r="EB558" s="219"/>
      <c r="EC558" s="219"/>
      <c r="ED558" s="219"/>
      <c r="EE558" s="219"/>
      <c r="EF558" s="219"/>
      <c r="EG558" s="219"/>
      <c r="EH558" s="219"/>
      <c r="EI558" s="219"/>
      <c r="EJ558" s="219"/>
      <c r="EK558" s="219"/>
      <c r="EL558" s="219"/>
      <c r="EM558" s="219"/>
      <c r="EN558" s="219"/>
      <c r="EO558" s="219"/>
      <c r="EP558" s="219"/>
      <c r="EQ558" s="219"/>
      <c r="ER558" s="219"/>
      <c r="ES558" s="219"/>
      <c r="ET558" s="219"/>
      <c r="EU558" s="219"/>
      <c r="EV558" s="219"/>
      <c r="EW558" s="219"/>
      <c r="EX558" s="219"/>
      <c r="EY558" s="219"/>
      <c r="EZ558" s="219"/>
      <c r="FA558" s="219"/>
      <c r="FB558" s="219"/>
      <c r="FC558" s="219"/>
      <c r="FD558" s="219"/>
      <c r="FE558" s="219"/>
      <c r="FF558" s="219"/>
      <c r="FG558" s="219"/>
      <c r="FH558" s="219"/>
      <c r="FI558" s="219"/>
      <c r="FJ558" s="219"/>
      <c r="FK558" s="219"/>
      <c r="FL558" s="219"/>
      <c r="FM558" s="219"/>
      <c r="FN558" s="219"/>
      <c r="FO558" s="219"/>
      <c r="FP558" s="219"/>
      <c r="FQ558" s="219"/>
      <c r="FR558" s="219"/>
      <c r="FS558" s="219"/>
      <c r="FT558" s="219"/>
      <c r="FU558" s="219"/>
      <c r="FV558" s="219"/>
      <c r="FW558" s="219"/>
      <c r="FX558" s="219"/>
      <c r="FY558" s="219"/>
      <c r="FZ558" s="219"/>
      <c r="GA558" s="219"/>
      <c r="GB558" s="219"/>
      <c r="GC558" s="219"/>
      <c r="GD558" s="219"/>
      <c r="GE558" s="219"/>
      <c r="GF558" s="219"/>
      <c r="GG558" s="219"/>
      <c r="GH558" s="219"/>
      <c r="GI558" s="219"/>
      <c r="GJ558" s="219"/>
      <c r="GK558" s="219"/>
      <c r="GL558" s="219"/>
      <c r="GM558" s="219"/>
      <c r="GN558" s="219"/>
      <c r="GO558" s="219"/>
      <c r="GP558" s="219"/>
      <c r="GQ558" s="219"/>
      <c r="GR558" s="219"/>
      <c r="GS558" s="219"/>
      <c r="GT558" s="219"/>
      <c r="GU558" s="219"/>
      <c r="GV558" s="219"/>
      <c r="GW558" s="219"/>
      <c r="GX558" s="219"/>
      <c r="GY558" s="219"/>
      <c r="GZ558" s="219"/>
      <c r="HA558" s="219"/>
      <c r="HB558" s="219"/>
      <c r="HC558" s="219"/>
      <c r="HD558" s="219"/>
      <c r="HE558" s="219"/>
      <c r="HF558" s="219"/>
      <c r="HG558" s="219"/>
      <c r="HH558" s="219"/>
      <c r="HI558" s="219"/>
      <c r="HJ558" s="219"/>
      <c r="HK558" s="219"/>
      <c r="HL558" s="219"/>
    </row>
    <row r="559" spans="1:220" s="251" customFormat="1">
      <c r="A559" s="219"/>
      <c r="B559" s="219"/>
      <c r="C559" s="219"/>
      <c r="D559" s="219"/>
      <c r="E559" s="219"/>
      <c r="F559" s="219"/>
      <c r="G559" s="261"/>
      <c r="H559" s="262"/>
      <c r="I559" s="262"/>
      <c r="J559" s="216"/>
      <c r="K559" s="219"/>
      <c r="L559" s="219"/>
      <c r="M559" s="219"/>
      <c r="N559" s="219"/>
      <c r="O559" s="219"/>
      <c r="P559" s="219"/>
      <c r="Q559" s="219"/>
      <c r="R559" s="219"/>
      <c r="S559" s="219"/>
      <c r="T559" s="219"/>
      <c r="U559" s="219"/>
      <c r="V559" s="219"/>
      <c r="W559" s="219"/>
      <c r="X559" s="219"/>
      <c r="Y559" s="219"/>
      <c r="Z559" s="219"/>
      <c r="AA559" s="219"/>
      <c r="AB559" s="219"/>
      <c r="AC559" s="219"/>
      <c r="AD559" s="219"/>
      <c r="AE559" s="219"/>
      <c r="AF559" s="219"/>
      <c r="AG559" s="219"/>
      <c r="AH559" s="219"/>
      <c r="AI559" s="219"/>
      <c r="AJ559" s="219"/>
      <c r="AK559" s="219"/>
      <c r="AL559" s="219"/>
      <c r="AM559" s="219"/>
      <c r="AN559" s="219"/>
      <c r="AO559" s="219"/>
      <c r="AP559" s="219"/>
      <c r="AQ559" s="219"/>
      <c r="AR559" s="219"/>
      <c r="AS559" s="219"/>
      <c r="AT559" s="219"/>
      <c r="AU559" s="219"/>
      <c r="AV559" s="219"/>
      <c r="AW559" s="219"/>
      <c r="AX559" s="219"/>
      <c r="AY559" s="219"/>
      <c r="AZ559" s="219"/>
      <c r="BA559" s="219"/>
      <c r="BB559" s="219"/>
      <c r="BC559" s="219"/>
      <c r="BD559" s="219"/>
      <c r="BE559" s="219"/>
      <c r="BF559" s="219"/>
      <c r="BG559" s="219"/>
      <c r="BH559" s="219"/>
      <c r="BI559" s="219"/>
      <c r="BJ559" s="219"/>
      <c r="BK559" s="219"/>
      <c r="BL559" s="219"/>
      <c r="BM559" s="219"/>
      <c r="BN559" s="219"/>
      <c r="BO559" s="219"/>
      <c r="BP559" s="219"/>
      <c r="BQ559" s="219"/>
      <c r="BR559" s="219"/>
      <c r="BS559" s="219"/>
      <c r="BT559" s="219"/>
      <c r="BU559" s="219"/>
      <c r="BV559" s="219"/>
      <c r="BW559" s="219"/>
      <c r="BX559" s="219"/>
      <c r="BY559" s="219"/>
      <c r="BZ559" s="219"/>
      <c r="CA559" s="219"/>
      <c r="CB559" s="219"/>
      <c r="CC559" s="219"/>
      <c r="CD559" s="219"/>
      <c r="CE559" s="219"/>
      <c r="CF559" s="219"/>
      <c r="CG559" s="219"/>
      <c r="CH559" s="219"/>
      <c r="CI559" s="219"/>
      <c r="CJ559" s="219"/>
      <c r="CK559" s="219"/>
      <c r="CL559" s="219"/>
      <c r="CM559" s="219"/>
      <c r="CN559" s="219"/>
      <c r="CO559" s="219"/>
      <c r="CP559" s="219"/>
      <c r="CQ559" s="219"/>
      <c r="CR559" s="219"/>
      <c r="CS559" s="219"/>
      <c r="CT559" s="219"/>
      <c r="CU559" s="219"/>
      <c r="CV559" s="219"/>
      <c r="CW559" s="219"/>
      <c r="CX559" s="219"/>
      <c r="CY559" s="219"/>
      <c r="CZ559" s="219"/>
      <c r="DA559" s="219"/>
      <c r="DB559" s="219"/>
      <c r="DC559" s="219"/>
      <c r="DD559" s="219"/>
      <c r="DE559" s="219"/>
      <c r="DF559" s="219"/>
      <c r="DG559" s="219"/>
      <c r="DH559" s="219"/>
      <c r="DI559" s="219"/>
      <c r="DJ559" s="219"/>
      <c r="DK559" s="219"/>
      <c r="DL559" s="219"/>
      <c r="DM559" s="219"/>
      <c r="DN559" s="219"/>
      <c r="DO559" s="219"/>
      <c r="DP559" s="219"/>
      <c r="DQ559" s="219"/>
      <c r="DR559" s="219"/>
      <c r="DS559" s="219"/>
      <c r="DT559" s="219"/>
      <c r="DU559" s="219"/>
      <c r="DV559" s="219"/>
      <c r="DW559" s="219"/>
      <c r="DX559" s="219"/>
      <c r="DY559" s="219"/>
      <c r="DZ559" s="219"/>
      <c r="EA559" s="219"/>
      <c r="EB559" s="219"/>
      <c r="EC559" s="219"/>
      <c r="ED559" s="219"/>
      <c r="EE559" s="219"/>
      <c r="EF559" s="219"/>
      <c r="EG559" s="219"/>
      <c r="EH559" s="219"/>
      <c r="EI559" s="219"/>
      <c r="EJ559" s="219"/>
      <c r="EK559" s="219"/>
      <c r="EL559" s="219"/>
      <c r="EM559" s="219"/>
      <c r="EN559" s="219"/>
      <c r="EO559" s="219"/>
      <c r="EP559" s="219"/>
      <c r="EQ559" s="219"/>
      <c r="ER559" s="219"/>
      <c r="ES559" s="219"/>
      <c r="ET559" s="219"/>
      <c r="EU559" s="219"/>
      <c r="EV559" s="219"/>
      <c r="EW559" s="219"/>
      <c r="EX559" s="219"/>
      <c r="EY559" s="219"/>
      <c r="EZ559" s="219"/>
      <c r="FA559" s="219"/>
      <c r="FB559" s="219"/>
      <c r="FC559" s="219"/>
      <c r="FD559" s="219"/>
      <c r="FE559" s="219"/>
      <c r="FF559" s="219"/>
      <c r="FG559" s="219"/>
      <c r="FH559" s="219"/>
      <c r="FI559" s="219"/>
      <c r="FJ559" s="219"/>
      <c r="FK559" s="219"/>
      <c r="FL559" s="219"/>
      <c r="FM559" s="219"/>
      <c r="FN559" s="219"/>
      <c r="FO559" s="219"/>
      <c r="FP559" s="219"/>
      <c r="FQ559" s="219"/>
      <c r="FR559" s="219"/>
      <c r="FS559" s="219"/>
      <c r="FT559" s="219"/>
      <c r="FU559" s="219"/>
      <c r="FV559" s="219"/>
      <c r="FW559" s="219"/>
      <c r="FX559" s="219"/>
      <c r="FY559" s="219"/>
      <c r="FZ559" s="219"/>
      <c r="GA559" s="219"/>
      <c r="GB559" s="219"/>
      <c r="GC559" s="219"/>
      <c r="GD559" s="219"/>
      <c r="GE559" s="219"/>
      <c r="GF559" s="219"/>
      <c r="GG559" s="219"/>
      <c r="GH559" s="219"/>
      <c r="GI559" s="219"/>
      <c r="GJ559" s="219"/>
      <c r="GK559" s="219"/>
      <c r="GL559" s="219"/>
      <c r="GM559" s="219"/>
      <c r="GN559" s="219"/>
      <c r="GO559" s="219"/>
      <c r="GP559" s="219"/>
      <c r="GQ559" s="219"/>
      <c r="GR559" s="219"/>
      <c r="GS559" s="219"/>
      <c r="GT559" s="219"/>
      <c r="GU559" s="219"/>
      <c r="GV559" s="219"/>
      <c r="GW559" s="219"/>
      <c r="GX559" s="219"/>
      <c r="GY559" s="219"/>
      <c r="GZ559" s="219"/>
      <c r="HA559" s="219"/>
      <c r="HB559" s="219"/>
      <c r="HC559" s="219"/>
      <c r="HD559" s="219"/>
      <c r="HE559" s="219"/>
      <c r="HF559" s="219"/>
      <c r="HG559" s="219"/>
      <c r="HH559" s="219"/>
      <c r="HI559" s="219"/>
      <c r="HJ559" s="219"/>
      <c r="HK559" s="219"/>
      <c r="HL559" s="219"/>
    </row>
    <row r="560" spans="1:220" s="251" customFormat="1">
      <c r="A560" s="219"/>
      <c r="B560" s="219"/>
      <c r="C560" s="219"/>
      <c r="D560" s="219"/>
      <c r="E560" s="219"/>
      <c r="F560" s="219"/>
      <c r="G560" s="261"/>
      <c r="H560" s="262"/>
      <c r="I560" s="262"/>
      <c r="J560" s="216"/>
      <c r="K560" s="219"/>
      <c r="L560" s="219"/>
      <c r="M560" s="219"/>
      <c r="N560" s="219"/>
      <c r="O560" s="219"/>
      <c r="P560" s="219"/>
      <c r="Q560" s="219"/>
      <c r="R560" s="219"/>
      <c r="S560" s="219"/>
      <c r="T560" s="219"/>
      <c r="U560" s="219"/>
      <c r="V560" s="219"/>
      <c r="W560" s="219"/>
      <c r="X560" s="219"/>
      <c r="Y560" s="219"/>
      <c r="Z560" s="219"/>
      <c r="AA560" s="219"/>
      <c r="AB560" s="219"/>
      <c r="AC560" s="219"/>
      <c r="AD560" s="219"/>
      <c r="AE560" s="219"/>
      <c r="AF560" s="219"/>
      <c r="AG560" s="219"/>
      <c r="AH560" s="219"/>
      <c r="AI560" s="219"/>
      <c r="AJ560" s="219"/>
      <c r="AK560" s="219"/>
      <c r="AL560" s="219"/>
      <c r="AM560" s="219"/>
      <c r="AN560" s="219"/>
      <c r="AO560" s="219"/>
      <c r="AP560" s="219"/>
      <c r="AQ560" s="219"/>
      <c r="AR560" s="219"/>
      <c r="AS560" s="219"/>
      <c r="AT560" s="219"/>
      <c r="AU560" s="219"/>
      <c r="AV560" s="219"/>
      <c r="AW560" s="219"/>
      <c r="AX560" s="219"/>
      <c r="AY560" s="219"/>
      <c r="AZ560" s="219"/>
      <c r="BA560" s="219"/>
      <c r="BB560" s="219"/>
      <c r="BC560" s="219"/>
      <c r="BD560" s="219"/>
      <c r="BE560" s="219"/>
      <c r="BF560" s="219"/>
      <c r="BG560" s="219"/>
      <c r="BH560" s="219"/>
      <c r="BI560" s="219"/>
      <c r="BJ560" s="219"/>
      <c r="BK560" s="219"/>
      <c r="BL560" s="219"/>
      <c r="BM560" s="219"/>
      <c r="BN560" s="219"/>
      <c r="BO560" s="219"/>
      <c r="BP560" s="219"/>
      <c r="BQ560" s="219"/>
      <c r="BR560" s="219"/>
      <c r="BS560" s="219"/>
      <c r="BT560" s="219"/>
      <c r="BU560" s="219"/>
      <c r="BV560" s="219"/>
      <c r="BW560" s="219"/>
      <c r="BX560" s="219"/>
      <c r="BY560" s="219"/>
      <c r="BZ560" s="219"/>
      <c r="CA560" s="219"/>
      <c r="CB560" s="219"/>
      <c r="CC560" s="219"/>
      <c r="CD560" s="219"/>
      <c r="CE560" s="219"/>
      <c r="CF560" s="219"/>
      <c r="CG560" s="219"/>
      <c r="CH560" s="219"/>
      <c r="CI560" s="219"/>
      <c r="CJ560" s="219"/>
      <c r="CK560" s="219"/>
      <c r="CL560" s="219"/>
      <c r="CM560" s="219"/>
      <c r="CN560" s="219"/>
      <c r="CO560" s="219"/>
      <c r="CP560" s="219"/>
      <c r="CQ560" s="219"/>
      <c r="CR560" s="219"/>
      <c r="CS560" s="219"/>
      <c r="CT560" s="219"/>
      <c r="CU560" s="219"/>
      <c r="CV560" s="219"/>
      <c r="CW560" s="219"/>
      <c r="CX560" s="219"/>
      <c r="CY560" s="219"/>
      <c r="CZ560" s="219"/>
      <c r="DA560" s="219"/>
      <c r="DB560" s="219"/>
      <c r="DC560" s="219"/>
      <c r="DD560" s="219"/>
      <c r="DE560" s="219"/>
      <c r="DF560" s="219"/>
      <c r="DG560" s="219"/>
      <c r="DH560" s="219"/>
      <c r="DI560" s="219"/>
      <c r="DJ560" s="219"/>
      <c r="DK560" s="219"/>
      <c r="DL560" s="219"/>
      <c r="DM560" s="219"/>
      <c r="DN560" s="219"/>
      <c r="DO560" s="219"/>
      <c r="DP560" s="219"/>
      <c r="DQ560" s="219"/>
      <c r="DR560" s="219"/>
      <c r="DS560" s="219"/>
      <c r="DT560" s="219"/>
      <c r="DU560" s="219"/>
      <c r="DV560" s="219"/>
      <c r="DW560" s="219"/>
      <c r="DX560" s="219"/>
      <c r="DY560" s="219"/>
      <c r="DZ560" s="219"/>
      <c r="EA560" s="219"/>
      <c r="EB560" s="219"/>
      <c r="EC560" s="219"/>
      <c r="ED560" s="219"/>
      <c r="EE560" s="219"/>
      <c r="EF560" s="219"/>
      <c r="EG560" s="219"/>
      <c r="EH560" s="219"/>
      <c r="EI560" s="219"/>
      <c r="EJ560" s="219"/>
      <c r="EK560" s="219"/>
      <c r="EL560" s="219"/>
      <c r="EM560" s="219"/>
      <c r="EN560" s="219"/>
      <c r="EO560" s="219"/>
      <c r="EP560" s="219"/>
      <c r="EQ560" s="219"/>
      <c r="ER560" s="219"/>
      <c r="ES560" s="219"/>
      <c r="ET560" s="219"/>
      <c r="EU560" s="219"/>
      <c r="EV560" s="219"/>
      <c r="EW560" s="219"/>
      <c r="EX560" s="219"/>
      <c r="EY560" s="219"/>
      <c r="EZ560" s="219"/>
      <c r="FA560" s="219"/>
      <c r="FB560" s="219"/>
      <c r="FC560" s="219"/>
      <c r="FD560" s="219"/>
      <c r="FE560" s="219"/>
      <c r="FF560" s="219"/>
      <c r="FG560" s="219"/>
      <c r="FH560" s="219"/>
      <c r="FI560" s="219"/>
      <c r="FJ560" s="219"/>
      <c r="FK560" s="219"/>
      <c r="FL560" s="219"/>
      <c r="FM560" s="219"/>
      <c r="FN560" s="219"/>
      <c r="FO560" s="219"/>
      <c r="FP560" s="219"/>
      <c r="FQ560" s="219"/>
      <c r="FR560" s="219"/>
      <c r="FS560" s="219"/>
      <c r="FT560" s="219"/>
      <c r="FU560" s="219"/>
      <c r="FV560" s="219"/>
      <c r="FW560" s="219"/>
      <c r="FX560" s="219"/>
      <c r="FY560" s="219"/>
      <c r="FZ560" s="219"/>
      <c r="GA560" s="219"/>
      <c r="GB560" s="219"/>
      <c r="GC560" s="219"/>
      <c r="GD560" s="219"/>
      <c r="GE560" s="219"/>
      <c r="GF560" s="219"/>
      <c r="GG560" s="219"/>
      <c r="GH560" s="219"/>
      <c r="GI560" s="219"/>
      <c r="GJ560" s="219"/>
      <c r="GK560" s="219"/>
      <c r="GL560" s="219"/>
      <c r="GM560" s="219"/>
      <c r="GN560" s="219"/>
      <c r="GO560" s="219"/>
      <c r="GP560" s="219"/>
      <c r="GQ560" s="219"/>
      <c r="GR560" s="219"/>
      <c r="GS560" s="219"/>
      <c r="GT560" s="219"/>
      <c r="GU560" s="219"/>
      <c r="GV560" s="219"/>
      <c r="GW560" s="219"/>
      <c r="GX560" s="219"/>
      <c r="GY560" s="219"/>
      <c r="GZ560" s="219"/>
      <c r="HA560" s="219"/>
      <c r="HB560" s="219"/>
      <c r="HC560" s="219"/>
      <c r="HD560" s="219"/>
      <c r="HE560" s="219"/>
      <c r="HF560" s="219"/>
      <c r="HG560" s="219"/>
      <c r="HH560" s="219"/>
      <c r="HI560" s="219"/>
      <c r="HJ560" s="219"/>
      <c r="HK560" s="219"/>
      <c r="HL560" s="219"/>
    </row>
    <row r="561" spans="1:220" s="251" customFormat="1">
      <c r="A561" s="219"/>
      <c r="B561" s="219"/>
      <c r="C561" s="219"/>
      <c r="D561" s="219"/>
      <c r="E561" s="219"/>
      <c r="F561" s="219"/>
      <c r="G561" s="261"/>
      <c r="H561" s="262"/>
      <c r="I561" s="262"/>
      <c r="J561" s="216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19"/>
      <c r="AG561" s="219"/>
      <c r="AH561" s="219"/>
      <c r="AI561" s="219"/>
      <c r="AJ561" s="219"/>
      <c r="AK561" s="219"/>
      <c r="AL561" s="219"/>
      <c r="AM561" s="219"/>
      <c r="AN561" s="219"/>
      <c r="AO561" s="219"/>
      <c r="AP561" s="219"/>
      <c r="AQ561" s="219"/>
      <c r="AR561" s="219"/>
      <c r="AS561" s="219"/>
      <c r="AT561" s="219"/>
      <c r="AU561" s="219"/>
      <c r="AV561" s="219"/>
      <c r="AW561" s="219"/>
      <c r="AX561" s="219"/>
      <c r="AY561" s="219"/>
      <c r="AZ561" s="219"/>
      <c r="BA561" s="219"/>
      <c r="BB561" s="219"/>
      <c r="BC561" s="219"/>
      <c r="BD561" s="219"/>
      <c r="BE561" s="219"/>
      <c r="BF561" s="219"/>
      <c r="BG561" s="219"/>
      <c r="BH561" s="219"/>
      <c r="BI561" s="219"/>
      <c r="BJ561" s="219"/>
      <c r="BK561" s="219"/>
      <c r="BL561" s="219"/>
      <c r="BM561" s="219"/>
      <c r="BN561" s="219"/>
      <c r="BO561" s="219"/>
      <c r="BP561" s="219"/>
      <c r="BQ561" s="219"/>
      <c r="BR561" s="219"/>
      <c r="BS561" s="219"/>
      <c r="BT561" s="219"/>
      <c r="BU561" s="219"/>
      <c r="BV561" s="219"/>
      <c r="BW561" s="219"/>
      <c r="BX561" s="219"/>
      <c r="BY561" s="219"/>
      <c r="BZ561" s="219"/>
      <c r="CA561" s="219"/>
      <c r="CB561" s="219"/>
      <c r="CC561" s="219"/>
      <c r="CD561" s="219"/>
      <c r="CE561" s="219"/>
      <c r="CF561" s="219"/>
      <c r="CG561" s="219"/>
      <c r="CH561" s="219"/>
      <c r="CI561" s="219"/>
      <c r="CJ561" s="219"/>
      <c r="CK561" s="219"/>
      <c r="CL561" s="219"/>
      <c r="CM561" s="219"/>
      <c r="CN561" s="219"/>
      <c r="CO561" s="219"/>
      <c r="CP561" s="219"/>
      <c r="CQ561" s="219"/>
      <c r="CR561" s="219"/>
      <c r="CS561" s="219"/>
      <c r="CT561" s="219"/>
      <c r="CU561" s="219"/>
      <c r="CV561" s="219"/>
      <c r="CW561" s="219"/>
      <c r="CX561" s="219"/>
      <c r="CY561" s="219"/>
      <c r="CZ561" s="219"/>
      <c r="DA561" s="219"/>
      <c r="DB561" s="219"/>
      <c r="DC561" s="219"/>
      <c r="DD561" s="219"/>
      <c r="DE561" s="219"/>
      <c r="DF561" s="219"/>
      <c r="DG561" s="219"/>
      <c r="DH561" s="219"/>
      <c r="DI561" s="219"/>
      <c r="DJ561" s="219"/>
      <c r="DK561" s="219"/>
      <c r="DL561" s="219"/>
      <c r="DM561" s="219"/>
      <c r="DN561" s="219"/>
      <c r="DO561" s="219"/>
      <c r="DP561" s="219"/>
      <c r="DQ561" s="219"/>
      <c r="DR561" s="219"/>
      <c r="DS561" s="219"/>
      <c r="DT561" s="219"/>
      <c r="DU561" s="219"/>
      <c r="DV561" s="219"/>
      <c r="DW561" s="219"/>
      <c r="DX561" s="219"/>
      <c r="DY561" s="219"/>
      <c r="DZ561" s="219"/>
      <c r="EA561" s="219"/>
      <c r="EB561" s="219"/>
      <c r="EC561" s="219"/>
      <c r="ED561" s="219"/>
      <c r="EE561" s="219"/>
      <c r="EF561" s="219"/>
      <c r="EG561" s="219"/>
      <c r="EH561" s="219"/>
      <c r="EI561" s="219"/>
      <c r="EJ561" s="219"/>
      <c r="EK561" s="219"/>
      <c r="EL561" s="219"/>
      <c r="EM561" s="219"/>
      <c r="EN561" s="219"/>
      <c r="EO561" s="219"/>
      <c r="EP561" s="219"/>
      <c r="EQ561" s="219"/>
      <c r="ER561" s="219"/>
      <c r="ES561" s="219"/>
      <c r="ET561" s="219"/>
      <c r="EU561" s="219"/>
      <c r="EV561" s="219"/>
      <c r="EW561" s="219"/>
      <c r="EX561" s="219"/>
      <c r="EY561" s="219"/>
      <c r="EZ561" s="219"/>
      <c r="FA561" s="219"/>
      <c r="FB561" s="219"/>
      <c r="FC561" s="219"/>
      <c r="FD561" s="219"/>
      <c r="FE561" s="219"/>
      <c r="FF561" s="219"/>
      <c r="FG561" s="219"/>
      <c r="FH561" s="219"/>
      <c r="FI561" s="219"/>
      <c r="FJ561" s="219"/>
      <c r="FK561" s="219"/>
      <c r="FL561" s="219"/>
      <c r="FM561" s="219"/>
      <c r="FN561" s="219"/>
      <c r="FO561" s="219"/>
      <c r="FP561" s="219"/>
      <c r="FQ561" s="219"/>
      <c r="FR561" s="219"/>
      <c r="FS561" s="219"/>
      <c r="FT561" s="219"/>
      <c r="FU561" s="219"/>
      <c r="FV561" s="219"/>
      <c r="FW561" s="219"/>
      <c r="FX561" s="219"/>
      <c r="FY561" s="219"/>
      <c r="FZ561" s="219"/>
      <c r="GA561" s="219"/>
      <c r="GB561" s="219"/>
      <c r="GC561" s="219"/>
      <c r="GD561" s="219"/>
      <c r="GE561" s="219"/>
      <c r="GF561" s="219"/>
      <c r="GG561" s="219"/>
      <c r="GH561" s="219"/>
      <c r="GI561" s="219"/>
      <c r="GJ561" s="219"/>
      <c r="GK561" s="219"/>
      <c r="GL561" s="219"/>
      <c r="GM561" s="219"/>
      <c r="GN561" s="219"/>
      <c r="GO561" s="219"/>
      <c r="GP561" s="219"/>
      <c r="GQ561" s="219"/>
      <c r="GR561" s="219"/>
      <c r="GS561" s="219"/>
      <c r="GT561" s="219"/>
      <c r="GU561" s="219"/>
      <c r="GV561" s="219"/>
      <c r="GW561" s="219"/>
      <c r="GX561" s="219"/>
      <c r="GY561" s="219"/>
      <c r="GZ561" s="219"/>
      <c r="HA561" s="219"/>
      <c r="HB561" s="219"/>
      <c r="HC561" s="219"/>
      <c r="HD561" s="219"/>
      <c r="HE561" s="219"/>
      <c r="HF561" s="219"/>
      <c r="HG561" s="219"/>
      <c r="HH561" s="219"/>
      <c r="HI561" s="219"/>
      <c r="HJ561" s="219"/>
      <c r="HK561" s="219"/>
      <c r="HL561" s="219"/>
    </row>
    <row r="562" spans="1:220" s="251" customFormat="1">
      <c r="A562" s="219"/>
      <c r="B562" s="219"/>
      <c r="C562" s="219"/>
      <c r="D562" s="219"/>
      <c r="E562" s="219"/>
      <c r="F562" s="219"/>
      <c r="G562" s="261"/>
      <c r="H562" s="262"/>
      <c r="I562" s="262"/>
      <c r="J562" s="216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19"/>
      <c r="AG562" s="219"/>
      <c r="AH562" s="219"/>
      <c r="AI562" s="219"/>
      <c r="AJ562" s="219"/>
      <c r="AK562" s="219"/>
      <c r="AL562" s="219"/>
      <c r="AM562" s="219"/>
      <c r="AN562" s="219"/>
      <c r="AO562" s="219"/>
      <c r="AP562" s="219"/>
      <c r="AQ562" s="219"/>
      <c r="AR562" s="219"/>
      <c r="AS562" s="219"/>
      <c r="AT562" s="219"/>
      <c r="AU562" s="219"/>
      <c r="AV562" s="219"/>
      <c r="AW562" s="219"/>
      <c r="AX562" s="219"/>
      <c r="AY562" s="219"/>
      <c r="AZ562" s="219"/>
      <c r="BA562" s="219"/>
      <c r="BB562" s="219"/>
      <c r="BC562" s="219"/>
      <c r="BD562" s="219"/>
      <c r="BE562" s="219"/>
      <c r="BF562" s="219"/>
      <c r="BG562" s="219"/>
      <c r="BH562" s="219"/>
      <c r="BI562" s="219"/>
      <c r="BJ562" s="219"/>
      <c r="BK562" s="219"/>
      <c r="BL562" s="219"/>
      <c r="BM562" s="219"/>
      <c r="BN562" s="219"/>
      <c r="BO562" s="219"/>
      <c r="BP562" s="219"/>
      <c r="BQ562" s="219"/>
      <c r="BR562" s="219"/>
      <c r="BS562" s="219"/>
      <c r="BT562" s="219"/>
      <c r="BU562" s="219"/>
      <c r="BV562" s="219"/>
      <c r="BW562" s="219"/>
      <c r="BX562" s="219"/>
      <c r="BY562" s="219"/>
      <c r="BZ562" s="219"/>
      <c r="CA562" s="219"/>
      <c r="CB562" s="219"/>
      <c r="CC562" s="219"/>
      <c r="CD562" s="219"/>
      <c r="CE562" s="219"/>
      <c r="CF562" s="219"/>
      <c r="CG562" s="219"/>
      <c r="CH562" s="219"/>
      <c r="CI562" s="219"/>
      <c r="CJ562" s="219"/>
      <c r="CK562" s="219"/>
      <c r="CL562" s="219"/>
      <c r="CM562" s="219"/>
      <c r="CN562" s="219"/>
      <c r="CO562" s="219"/>
      <c r="CP562" s="219"/>
      <c r="CQ562" s="219"/>
      <c r="CR562" s="219"/>
      <c r="CS562" s="219"/>
      <c r="CT562" s="219"/>
      <c r="CU562" s="219"/>
      <c r="CV562" s="219"/>
      <c r="CW562" s="219"/>
      <c r="CX562" s="219"/>
      <c r="CY562" s="219"/>
      <c r="CZ562" s="219"/>
      <c r="DA562" s="219"/>
      <c r="DB562" s="219"/>
      <c r="DC562" s="219"/>
      <c r="DD562" s="219"/>
      <c r="DE562" s="219"/>
      <c r="DF562" s="219"/>
      <c r="DG562" s="219"/>
      <c r="DH562" s="219"/>
      <c r="DI562" s="219"/>
      <c r="DJ562" s="219"/>
      <c r="DK562" s="219"/>
      <c r="DL562" s="219"/>
      <c r="DM562" s="219"/>
      <c r="DN562" s="219"/>
      <c r="DO562" s="219"/>
      <c r="DP562" s="219"/>
      <c r="DQ562" s="219"/>
      <c r="DR562" s="219"/>
      <c r="DS562" s="219"/>
      <c r="DT562" s="219"/>
      <c r="DU562" s="219"/>
      <c r="DV562" s="219"/>
      <c r="DW562" s="219"/>
      <c r="DX562" s="219"/>
      <c r="DY562" s="219"/>
      <c r="DZ562" s="219"/>
      <c r="EA562" s="219"/>
      <c r="EB562" s="219"/>
      <c r="EC562" s="219"/>
      <c r="ED562" s="219"/>
      <c r="EE562" s="219"/>
      <c r="EF562" s="219"/>
      <c r="EG562" s="219"/>
      <c r="EH562" s="219"/>
      <c r="EI562" s="219"/>
      <c r="EJ562" s="219"/>
      <c r="EK562" s="219"/>
      <c r="EL562" s="219"/>
      <c r="EM562" s="219"/>
      <c r="EN562" s="219"/>
      <c r="EO562" s="219"/>
      <c r="EP562" s="219"/>
      <c r="EQ562" s="219"/>
      <c r="ER562" s="219"/>
      <c r="ES562" s="219"/>
      <c r="ET562" s="219"/>
      <c r="EU562" s="219"/>
      <c r="EV562" s="219"/>
      <c r="EW562" s="219"/>
      <c r="EX562" s="219"/>
      <c r="EY562" s="219"/>
      <c r="EZ562" s="219"/>
      <c r="FA562" s="219"/>
      <c r="FB562" s="219"/>
      <c r="FC562" s="219"/>
      <c r="FD562" s="219"/>
      <c r="FE562" s="219"/>
      <c r="FF562" s="219"/>
      <c r="FG562" s="219"/>
      <c r="FH562" s="219"/>
      <c r="FI562" s="219"/>
      <c r="FJ562" s="219"/>
      <c r="FK562" s="219"/>
      <c r="FL562" s="219"/>
      <c r="FM562" s="219"/>
      <c r="FN562" s="219"/>
      <c r="FO562" s="219"/>
      <c r="FP562" s="219"/>
      <c r="FQ562" s="219"/>
      <c r="FR562" s="219"/>
      <c r="FS562" s="219"/>
      <c r="FT562" s="219"/>
      <c r="FU562" s="219"/>
      <c r="FV562" s="219"/>
      <c r="FW562" s="219"/>
      <c r="FX562" s="219"/>
      <c r="FY562" s="219"/>
      <c r="FZ562" s="219"/>
      <c r="GA562" s="219"/>
      <c r="GB562" s="219"/>
      <c r="GC562" s="219"/>
      <c r="GD562" s="219"/>
      <c r="GE562" s="219"/>
      <c r="GF562" s="219"/>
      <c r="GG562" s="219"/>
      <c r="GH562" s="219"/>
      <c r="GI562" s="219"/>
      <c r="GJ562" s="219"/>
      <c r="GK562" s="219"/>
      <c r="GL562" s="219"/>
      <c r="GM562" s="219"/>
      <c r="GN562" s="219"/>
      <c r="GO562" s="219"/>
      <c r="GP562" s="219"/>
      <c r="GQ562" s="219"/>
      <c r="GR562" s="219"/>
      <c r="GS562" s="219"/>
      <c r="GT562" s="219"/>
      <c r="GU562" s="219"/>
      <c r="GV562" s="219"/>
      <c r="GW562" s="219"/>
      <c r="GX562" s="219"/>
      <c r="GY562" s="219"/>
      <c r="GZ562" s="219"/>
      <c r="HA562" s="219"/>
      <c r="HB562" s="219"/>
      <c r="HC562" s="219"/>
      <c r="HD562" s="219"/>
      <c r="HE562" s="219"/>
      <c r="HF562" s="219"/>
      <c r="HG562" s="219"/>
      <c r="HH562" s="219"/>
      <c r="HI562" s="219"/>
      <c r="HJ562" s="219"/>
      <c r="HK562" s="219"/>
      <c r="HL562" s="219"/>
    </row>
    <row r="563" spans="1:220" s="251" customFormat="1">
      <c r="A563" s="219"/>
      <c r="B563" s="219"/>
      <c r="C563" s="219"/>
      <c r="D563" s="219"/>
      <c r="E563" s="219"/>
      <c r="F563" s="219"/>
      <c r="G563" s="261"/>
      <c r="H563" s="262"/>
      <c r="I563" s="262"/>
      <c r="J563" s="216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19"/>
      <c r="AG563" s="219"/>
      <c r="AH563" s="219"/>
      <c r="AI563" s="219"/>
      <c r="AJ563" s="219"/>
      <c r="AK563" s="219"/>
      <c r="AL563" s="219"/>
      <c r="AM563" s="219"/>
      <c r="AN563" s="219"/>
      <c r="AO563" s="219"/>
      <c r="AP563" s="219"/>
      <c r="AQ563" s="219"/>
      <c r="AR563" s="219"/>
      <c r="AS563" s="219"/>
      <c r="AT563" s="219"/>
      <c r="AU563" s="219"/>
      <c r="AV563" s="219"/>
      <c r="AW563" s="219"/>
      <c r="AX563" s="219"/>
      <c r="AY563" s="219"/>
      <c r="AZ563" s="219"/>
      <c r="BA563" s="219"/>
      <c r="BB563" s="219"/>
      <c r="BC563" s="219"/>
      <c r="BD563" s="219"/>
      <c r="BE563" s="219"/>
      <c r="BF563" s="219"/>
      <c r="BG563" s="219"/>
      <c r="BH563" s="219"/>
      <c r="BI563" s="219"/>
      <c r="BJ563" s="219"/>
      <c r="BK563" s="219"/>
      <c r="BL563" s="219"/>
      <c r="BM563" s="219"/>
      <c r="BN563" s="219"/>
      <c r="BO563" s="219"/>
      <c r="BP563" s="219"/>
      <c r="BQ563" s="219"/>
      <c r="BR563" s="219"/>
      <c r="BS563" s="219"/>
      <c r="BT563" s="219"/>
      <c r="BU563" s="219"/>
      <c r="BV563" s="219"/>
      <c r="BW563" s="219"/>
      <c r="BX563" s="219"/>
      <c r="BY563" s="219"/>
      <c r="BZ563" s="219"/>
      <c r="CA563" s="219"/>
      <c r="CB563" s="219"/>
      <c r="CC563" s="219"/>
      <c r="CD563" s="219"/>
      <c r="CE563" s="219"/>
      <c r="CF563" s="219"/>
      <c r="CG563" s="219"/>
      <c r="CH563" s="219"/>
      <c r="CI563" s="219"/>
      <c r="CJ563" s="219"/>
      <c r="CK563" s="219"/>
      <c r="CL563" s="219"/>
      <c r="CM563" s="219"/>
      <c r="CN563" s="219"/>
      <c r="CO563" s="219"/>
      <c r="CP563" s="219"/>
      <c r="CQ563" s="219"/>
      <c r="CR563" s="219"/>
      <c r="CS563" s="219"/>
      <c r="CT563" s="219"/>
      <c r="CU563" s="219"/>
      <c r="CV563" s="219"/>
      <c r="CW563" s="219"/>
      <c r="CX563" s="219"/>
      <c r="CY563" s="219"/>
      <c r="CZ563" s="219"/>
      <c r="DA563" s="219"/>
      <c r="DB563" s="219"/>
      <c r="DC563" s="219"/>
      <c r="DD563" s="219"/>
      <c r="DE563" s="219"/>
      <c r="DF563" s="219"/>
      <c r="DG563" s="219"/>
      <c r="DH563" s="219"/>
      <c r="DI563" s="219"/>
      <c r="DJ563" s="219"/>
      <c r="DK563" s="219"/>
      <c r="DL563" s="219"/>
      <c r="DM563" s="219"/>
      <c r="DN563" s="219"/>
      <c r="DO563" s="219"/>
      <c r="DP563" s="219"/>
      <c r="DQ563" s="219"/>
      <c r="DR563" s="219"/>
      <c r="DS563" s="219"/>
      <c r="DT563" s="219"/>
      <c r="DU563" s="219"/>
      <c r="DV563" s="219"/>
      <c r="DW563" s="219"/>
      <c r="DX563" s="219"/>
      <c r="DY563" s="219"/>
      <c r="DZ563" s="219"/>
      <c r="EA563" s="219"/>
      <c r="EB563" s="219"/>
      <c r="EC563" s="219"/>
      <c r="ED563" s="219"/>
      <c r="EE563" s="219"/>
      <c r="EF563" s="219"/>
      <c r="EG563" s="219"/>
      <c r="EH563" s="219"/>
      <c r="EI563" s="219"/>
      <c r="EJ563" s="219"/>
      <c r="EK563" s="219"/>
      <c r="EL563" s="219"/>
      <c r="EM563" s="219"/>
      <c r="EN563" s="219"/>
      <c r="EO563" s="219"/>
      <c r="EP563" s="219"/>
      <c r="EQ563" s="219"/>
      <c r="ER563" s="219"/>
      <c r="ES563" s="219"/>
      <c r="ET563" s="219"/>
      <c r="EU563" s="219"/>
      <c r="EV563" s="219"/>
      <c r="EW563" s="219"/>
      <c r="EX563" s="219"/>
      <c r="EY563" s="219"/>
      <c r="EZ563" s="219"/>
      <c r="FA563" s="219"/>
      <c r="FB563" s="219"/>
      <c r="FC563" s="219"/>
      <c r="FD563" s="219"/>
      <c r="FE563" s="219"/>
      <c r="FF563" s="219"/>
      <c r="FG563" s="219"/>
      <c r="FH563" s="219"/>
      <c r="FI563" s="219"/>
      <c r="FJ563" s="219"/>
      <c r="FK563" s="219"/>
      <c r="FL563" s="219"/>
      <c r="FM563" s="219"/>
      <c r="FN563" s="219"/>
      <c r="FO563" s="219"/>
      <c r="FP563" s="219"/>
      <c r="FQ563" s="219"/>
      <c r="FR563" s="219"/>
      <c r="FS563" s="219"/>
      <c r="FT563" s="219"/>
      <c r="FU563" s="219"/>
      <c r="FV563" s="219"/>
      <c r="FW563" s="219"/>
      <c r="FX563" s="219"/>
      <c r="FY563" s="219"/>
      <c r="FZ563" s="219"/>
      <c r="GA563" s="219"/>
      <c r="GB563" s="219"/>
      <c r="GC563" s="219"/>
      <c r="GD563" s="219"/>
      <c r="GE563" s="219"/>
      <c r="GF563" s="219"/>
      <c r="GG563" s="219"/>
      <c r="GH563" s="219"/>
      <c r="GI563" s="219"/>
      <c r="GJ563" s="219"/>
      <c r="GK563" s="219"/>
      <c r="GL563" s="219"/>
      <c r="GM563" s="219"/>
      <c r="GN563" s="219"/>
      <c r="GO563" s="219"/>
      <c r="GP563" s="219"/>
      <c r="GQ563" s="219"/>
      <c r="GR563" s="219"/>
      <c r="GS563" s="219"/>
      <c r="GT563" s="219"/>
      <c r="GU563" s="219"/>
      <c r="GV563" s="219"/>
      <c r="GW563" s="219"/>
      <c r="GX563" s="219"/>
      <c r="GY563" s="219"/>
      <c r="GZ563" s="219"/>
      <c r="HA563" s="219"/>
      <c r="HB563" s="219"/>
      <c r="HC563" s="219"/>
      <c r="HD563" s="219"/>
      <c r="HE563" s="219"/>
      <c r="HF563" s="219"/>
      <c r="HG563" s="219"/>
      <c r="HH563" s="219"/>
      <c r="HI563" s="219"/>
      <c r="HJ563" s="219"/>
      <c r="HK563" s="219"/>
      <c r="HL563" s="219"/>
    </row>
    <row r="564" spans="1:220" s="251" customFormat="1">
      <c r="A564" s="219"/>
      <c r="B564" s="219"/>
      <c r="C564" s="219"/>
      <c r="D564" s="219"/>
      <c r="E564" s="219"/>
      <c r="F564" s="219"/>
      <c r="G564" s="261"/>
      <c r="H564" s="262"/>
      <c r="I564" s="262"/>
      <c r="J564" s="216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19"/>
      <c r="AG564" s="219"/>
      <c r="AH564" s="219"/>
      <c r="AI564" s="219"/>
      <c r="AJ564" s="219"/>
      <c r="AK564" s="219"/>
      <c r="AL564" s="219"/>
      <c r="AM564" s="219"/>
      <c r="AN564" s="219"/>
      <c r="AO564" s="219"/>
      <c r="AP564" s="219"/>
      <c r="AQ564" s="219"/>
      <c r="AR564" s="219"/>
      <c r="AS564" s="219"/>
      <c r="AT564" s="219"/>
      <c r="AU564" s="219"/>
      <c r="AV564" s="219"/>
      <c r="AW564" s="219"/>
      <c r="AX564" s="219"/>
      <c r="AY564" s="219"/>
      <c r="AZ564" s="219"/>
      <c r="BA564" s="219"/>
      <c r="BB564" s="219"/>
      <c r="BC564" s="219"/>
      <c r="BD564" s="219"/>
      <c r="BE564" s="219"/>
      <c r="BF564" s="219"/>
      <c r="BG564" s="219"/>
      <c r="BH564" s="219"/>
      <c r="BI564" s="219"/>
      <c r="BJ564" s="219"/>
      <c r="BK564" s="219"/>
      <c r="BL564" s="219"/>
      <c r="BM564" s="219"/>
      <c r="BN564" s="219"/>
      <c r="BO564" s="219"/>
      <c r="BP564" s="219"/>
      <c r="BQ564" s="219"/>
      <c r="BR564" s="219"/>
      <c r="BS564" s="219"/>
      <c r="BT564" s="219"/>
      <c r="BU564" s="219"/>
      <c r="BV564" s="219"/>
      <c r="BW564" s="219"/>
      <c r="BX564" s="219"/>
      <c r="BY564" s="219"/>
      <c r="BZ564" s="219"/>
      <c r="CA564" s="219"/>
      <c r="CB564" s="219"/>
      <c r="CC564" s="219"/>
      <c r="CD564" s="219"/>
      <c r="CE564" s="219"/>
      <c r="CF564" s="219"/>
      <c r="CG564" s="219"/>
      <c r="CH564" s="219"/>
      <c r="CI564" s="219"/>
      <c r="CJ564" s="219"/>
      <c r="CK564" s="219"/>
      <c r="CL564" s="219"/>
      <c r="CM564" s="219"/>
      <c r="CN564" s="219"/>
      <c r="CO564" s="219"/>
      <c r="CP564" s="219"/>
      <c r="CQ564" s="219"/>
      <c r="CR564" s="219"/>
      <c r="CS564" s="219"/>
      <c r="CT564" s="219"/>
      <c r="CU564" s="219"/>
      <c r="CV564" s="219"/>
      <c r="CW564" s="219"/>
      <c r="CX564" s="219"/>
      <c r="CY564" s="219"/>
      <c r="CZ564" s="219"/>
      <c r="DA564" s="219"/>
      <c r="DB564" s="219"/>
      <c r="DC564" s="219"/>
      <c r="DD564" s="219"/>
      <c r="DE564" s="219"/>
      <c r="DF564" s="219"/>
      <c r="DG564" s="219"/>
      <c r="DH564" s="219"/>
      <c r="DI564" s="219"/>
      <c r="DJ564" s="219"/>
      <c r="DK564" s="219"/>
      <c r="DL564" s="219"/>
      <c r="DM564" s="219"/>
      <c r="DN564" s="219"/>
      <c r="DO564" s="219"/>
      <c r="DP564" s="219"/>
      <c r="DQ564" s="219"/>
      <c r="DR564" s="219"/>
      <c r="DS564" s="219"/>
      <c r="DT564" s="219"/>
      <c r="DU564" s="219"/>
      <c r="DV564" s="219"/>
      <c r="DW564" s="219"/>
      <c r="DX564" s="219"/>
      <c r="DY564" s="219"/>
      <c r="DZ564" s="219"/>
      <c r="EA564" s="219"/>
      <c r="EB564" s="219"/>
      <c r="EC564" s="219"/>
      <c r="ED564" s="219"/>
      <c r="EE564" s="219"/>
      <c r="EF564" s="219"/>
      <c r="EG564" s="219"/>
      <c r="EH564" s="219"/>
      <c r="EI564" s="219"/>
      <c r="EJ564" s="219"/>
      <c r="EK564" s="219"/>
      <c r="EL564" s="219"/>
      <c r="EM564" s="219"/>
      <c r="EN564" s="219"/>
      <c r="EO564" s="219"/>
      <c r="EP564" s="219"/>
      <c r="EQ564" s="219"/>
      <c r="ER564" s="219"/>
      <c r="ES564" s="219"/>
      <c r="ET564" s="219"/>
      <c r="EU564" s="219"/>
      <c r="EV564" s="219"/>
      <c r="EW564" s="219"/>
      <c r="EX564" s="219"/>
      <c r="EY564" s="219"/>
      <c r="EZ564" s="219"/>
      <c r="FA564" s="219"/>
      <c r="FB564" s="219"/>
      <c r="FC564" s="219"/>
      <c r="FD564" s="219"/>
      <c r="FE564" s="219"/>
      <c r="FF564" s="219"/>
      <c r="FG564" s="219"/>
      <c r="FH564" s="219"/>
      <c r="FI564" s="219"/>
      <c r="FJ564" s="219"/>
      <c r="FK564" s="219"/>
      <c r="FL564" s="219"/>
      <c r="FM564" s="219"/>
      <c r="FN564" s="219"/>
      <c r="FO564" s="219"/>
      <c r="FP564" s="219"/>
      <c r="FQ564" s="219"/>
      <c r="FR564" s="219"/>
      <c r="FS564" s="219"/>
      <c r="FT564" s="219"/>
      <c r="FU564" s="219"/>
      <c r="FV564" s="219"/>
      <c r="FW564" s="219"/>
      <c r="FX564" s="219"/>
      <c r="FY564" s="219"/>
      <c r="FZ564" s="219"/>
      <c r="GA564" s="219"/>
      <c r="GB564" s="219"/>
      <c r="GC564" s="219"/>
      <c r="GD564" s="219"/>
      <c r="GE564" s="219"/>
      <c r="GF564" s="219"/>
      <c r="GG564" s="219"/>
      <c r="GH564" s="219"/>
      <c r="GI564" s="219"/>
      <c r="GJ564" s="219"/>
      <c r="GK564" s="219"/>
      <c r="GL564" s="219"/>
      <c r="GM564" s="219"/>
      <c r="GN564" s="219"/>
      <c r="GO564" s="219"/>
      <c r="GP564" s="219"/>
      <c r="GQ564" s="219"/>
      <c r="GR564" s="219"/>
      <c r="GS564" s="219"/>
      <c r="GT564" s="219"/>
      <c r="GU564" s="219"/>
      <c r="GV564" s="219"/>
      <c r="GW564" s="219"/>
      <c r="GX564" s="219"/>
      <c r="GY564" s="219"/>
      <c r="GZ564" s="219"/>
      <c r="HA564" s="219"/>
      <c r="HB564" s="219"/>
      <c r="HC564" s="219"/>
      <c r="HD564" s="219"/>
      <c r="HE564" s="219"/>
      <c r="HF564" s="219"/>
      <c r="HG564" s="219"/>
      <c r="HH564" s="219"/>
      <c r="HI564" s="219"/>
      <c r="HJ564" s="219"/>
      <c r="HK564" s="219"/>
      <c r="HL564" s="219"/>
    </row>
    <row r="565" spans="1:220" s="251" customFormat="1">
      <c r="A565" s="219"/>
      <c r="B565" s="219"/>
      <c r="C565" s="219"/>
      <c r="D565" s="219"/>
      <c r="E565" s="219"/>
      <c r="F565" s="219"/>
      <c r="G565" s="261"/>
      <c r="H565" s="262"/>
      <c r="I565" s="262"/>
      <c r="J565" s="216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19"/>
      <c r="AG565" s="219"/>
      <c r="AH565" s="219"/>
      <c r="AI565" s="219"/>
      <c r="AJ565" s="219"/>
      <c r="AK565" s="219"/>
      <c r="AL565" s="219"/>
      <c r="AM565" s="219"/>
      <c r="AN565" s="219"/>
      <c r="AO565" s="219"/>
      <c r="AP565" s="219"/>
      <c r="AQ565" s="219"/>
      <c r="AR565" s="219"/>
      <c r="AS565" s="219"/>
      <c r="AT565" s="219"/>
      <c r="AU565" s="219"/>
      <c r="AV565" s="219"/>
      <c r="AW565" s="219"/>
      <c r="AX565" s="219"/>
      <c r="AY565" s="219"/>
      <c r="AZ565" s="219"/>
      <c r="BA565" s="219"/>
      <c r="BB565" s="219"/>
      <c r="BC565" s="219"/>
      <c r="BD565" s="219"/>
      <c r="BE565" s="219"/>
      <c r="BF565" s="219"/>
      <c r="BG565" s="219"/>
      <c r="BH565" s="219"/>
      <c r="BI565" s="219"/>
      <c r="BJ565" s="219"/>
      <c r="BK565" s="219"/>
      <c r="BL565" s="219"/>
      <c r="BM565" s="219"/>
      <c r="BN565" s="219"/>
      <c r="BO565" s="219"/>
      <c r="BP565" s="219"/>
      <c r="BQ565" s="219"/>
      <c r="BR565" s="219"/>
      <c r="BS565" s="219"/>
      <c r="BT565" s="219"/>
      <c r="BU565" s="219"/>
      <c r="BV565" s="219"/>
      <c r="BW565" s="219"/>
      <c r="BX565" s="219"/>
      <c r="BY565" s="219"/>
      <c r="BZ565" s="219"/>
      <c r="CA565" s="219"/>
      <c r="CB565" s="219"/>
      <c r="CC565" s="219"/>
      <c r="CD565" s="219"/>
      <c r="CE565" s="219"/>
      <c r="CF565" s="219"/>
      <c r="CG565" s="219"/>
      <c r="CH565" s="219"/>
      <c r="CI565" s="219"/>
      <c r="CJ565" s="219"/>
      <c r="CK565" s="219"/>
      <c r="CL565" s="219"/>
      <c r="CM565" s="219"/>
      <c r="CN565" s="219"/>
      <c r="CO565" s="219"/>
      <c r="CP565" s="219"/>
      <c r="CQ565" s="219"/>
      <c r="CR565" s="219"/>
      <c r="CS565" s="219"/>
      <c r="CT565" s="219"/>
      <c r="CU565" s="219"/>
      <c r="CV565" s="219"/>
      <c r="CW565" s="219"/>
      <c r="CX565" s="219"/>
      <c r="CY565" s="219"/>
      <c r="CZ565" s="219"/>
      <c r="DA565" s="219"/>
      <c r="DB565" s="219"/>
      <c r="DC565" s="219"/>
      <c r="DD565" s="219"/>
      <c r="DE565" s="219"/>
      <c r="DF565" s="219"/>
      <c r="DG565" s="219"/>
      <c r="DH565" s="219"/>
      <c r="DI565" s="219"/>
      <c r="DJ565" s="219"/>
      <c r="DK565" s="219"/>
      <c r="DL565" s="219"/>
      <c r="DM565" s="219"/>
      <c r="DN565" s="219"/>
      <c r="DO565" s="219"/>
      <c r="DP565" s="219"/>
      <c r="DQ565" s="219"/>
      <c r="DR565" s="219"/>
      <c r="DS565" s="219"/>
      <c r="DT565" s="219"/>
      <c r="DU565" s="219"/>
      <c r="DV565" s="219"/>
      <c r="DW565" s="219"/>
      <c r="DX565" s="219"/>
      <c r="DY565" s="219"/>
      <c r="DZ565" s="219"/>
      <c r="EA565" s="219"/>
      <c r="EB565" s="219"/>
      <c r="EC565" s="219"/>
      <c r="ED565" s="219"/>
      <c r="EE565" s="219"/>
      <c r="EF565" s="219"/>
      <c r="EG565" s="219"/>
      <c r="EH565" s="219"/>
      <c r="EI565" s="219"/>
      <c r="EJ565" s="219"/>
      <c r="EK565" s="219"/>
      <c r="EL565" s="219"/>
      <c r="EM565" s="219"/>
      <c r="EN565" s="219"/>
      <c r="EO565" s="219"/>
      <c r="EP565" s="219"/>
      <c r="EQ565" s="219"/>
      <c r="ER565" s="219"/>
      <c r="ES565" s="219"/>
      <c r="ET565" s="219"/>
      <c r="EU565" s="219"/>
      <c r="EV565" s="219"/>
      <c r="EW565" s="219"/>
      <c r="EX565" s="219"/>
      <c r="EY565" s="219"/>
      <c r="EZ565" s="219"/>
      <c r="FA565" s="219"/>
      <c r="FB565" s="219"/>
      <c r="FC565" s="219"/>
      <c r="FD565" s="219"/>
      <c r="FE565" s="219"/>
      <c r="FF565" s="219"/>
      <c r="FG565" s="219"/>
      <c r="FH565" s="219"/>
      <c r="FI565" s="219"/>
      <c r="FJ565" s="219"/>
      <c r="FK565" s="219"/>
      <c r="FL565" s="219"/>
      <c r="FM565" s="219"/>
      <c r="FN565" s="219"/>
      <c r="FO565" s="219"/>
      <c r="FP565" s="219"/>
      <c r="FQ565" s="219"/>
      <c r="FR565" s="219"/>
      <c r="FS565" s="219"/>
      <c r="FT565" s="219"/>
      <c r="FU565" s="219"/>
      <c r="FV565" s="219"/>
      <c r="FW565" s="219"/>
      <c r="FX565" s="219"/>
      <c r="FY565" s="219"/>
      <c r="FZ565" s="219"/>
      <c r="GA565" s="219"/>
      <c r="GB565" s="219"/>
      <c r="GC565" s="219"/>
      <c r="GD565" s="219"/>
      <c r="GE565" s="219"/>
      <c r="GF565" s="219"/>
      <c r="GG565" s="219"/>
      <c r="GH565" s="219"/>
      <c r="GI565" s="219"/>
      <c r="GJ565" s="219"/>
      <c r="GK565" s="219"/>
      <c r="GL565" s="219"/>
      <c r="GM565" s="219"/>
      <c r="GN565" s="219"/>
      <c r="GO565" s="219"/>
      <c r="GP565" s="219"/>
      <c r="GQ565" s="219"/>
      <c r="GR565" s="219"/>
      <c r="GS565" s="219"/>
      <c r="GT565" s="219"/>
      <c r="GU565" s="219"/>
      <c r="GV565" s="219"/>
      <c r="GW565" s="219"/>
      <c r="GX565" s="219"/>
      <c r="GY565" s="219"/>
      <c r="GZ565" s="219"/>
      <c r="HA565" s="219"/>
      <c r="HB565" s="219"/>
      <c r="HC565" s="219"/>
      <c r="HD565" s="219"/>
      <c r="HE565" s="219"/>
      <c r="HF565" s="219"/>
      <c r="HG565" s="219"/>
      <c r="HH565" s="219"/>
      <c r="HI565" s="219"/>
      <c r="HJ565" s="219"/>
      <c r="HK565" s="219"/>
      <c r="HL565" s="219"/>
    </row>
    <row r="566" spans="1:220" s="251" customFormat="1">
      <c r="A566" s="219"/>
      <c r="B566" s="219"/>
      <c r="C566" s="219"/>
      <c r="D566" s="219"/>
      <c r="E566" s="219"/>
      <c r="F566" s="219"/>
      <c r="G566" s="261"/>
      <c r="H566" s="262"/>
      <c r="I566" s="262"/>
      <c r="J566" s="216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19"/>
      <c r="AG566" s="219"/>
      <c r="AH566" s="219"/>
      <c r="AI566" s="219"/>
      <c r="AJ566" s="219"/>
      <c r="AK566" s="219"/>
      <c r="AL566" s="219"/>
      <c r="AM566" s="219"/>
      <c r="AN566" s="219"/>
      <c r="AO566" s="219"/>
      <c r="AP566" s="219"/>
      <c r="AQ566" s="219"/>
      <c r="AR566" s="219"/>
      <c r="AS566" s="219"/>
      <c r="AT566" s="219"/>
      <c r="AU566" s="219"/>
      <c r="AV566" s="219"/>
      <c r="AW566" s="219"/>
      <c r="AX566" s="219"/>
      <c r="AY566" s="219"/>
      <c r="AZ566" s="219"/>
      <c r="BA566" s="219"/>
      <c r="BB566" s="219"/>
      <c r="BC566" s="219"/>
      <c r="BD566" s="219"/>
      <c r="BE566" s="219"/>
      <c r="BF566" s="219"/>
      <c r="BG566" s="219"/>
      <c r="BH566" s="219"/>
      <c r="BI566" s="219"/>
      <c r="BJ566" s="219"/>
      <c r="BK566" s="219"/>
      <c r="BL566" s="219"/>
      <c r="BM566" s="219"/>
      <c r="BN566" s="219"/>
      <c r="BO566" s="219"/>
      <c r="BP566" s="219"/>
      <c r="BQ566" s="219"/>
      <c r="BR566" s="219"/>
      <c r="BS566" s="219"/>
      <c r="BT566" s="219"/>
      <c r="BU566" s="219"/>
      <c r="BV566" s="219"/>
      <c r="BW566" s="219"/>
      <c r="BX566" s="219"/>
      <c r="BY566" s="219"/>
      <c r="BZ566" s="219"/>
      <c r="CA566" s="219"/>
      <c r="CB566" s="219"/>
      <c r="CC566" s="219"/>
      <c r="CD566" s="219"/>
      <c r="CE566" s="219"/>
      <c r="CF566" s="219"/>
      <c r="CG566" s="219"/>
      <c r="CH566" s="219"/>
      <c r="CI566" s="219"/>
      <c r="CJ566" s="219"/>
      <c r="CK566" s="219"/>
      <c r="CL566" s="219"/>
      <c r="CM566" s="219"/>
      <c r="CN566" s="219"/>
      <c r="CO566" s="219"/>
      <c r="CP566" s="219"/>
      <c r="CQ566" s="219"/>
      <c r="CR566" s="219"/>
      <c r="CS566" s="219"/>
      <c r="CT566" s="219"/>
      <c r="CU566" s="219"/>
      <c r="CV566" s="219"/>
      <c r="CW566" s="219"/>
      <c r="CX566" s="219"/>
      <c r="CY566" s="219"/>
      <c r="CZ566" s="219"/>
      <c r="DA566" s="219"/>
      <c r="DB566" s="219"/>
      <c r="DC566" s="219"/>
      <c r="DD566" s="219"/>
      <c r="DE566" s="219"/>
      <c r="DF566" s="219"/>
      <c r="DG566" s="219"/>
      <c r="DH566" s="219"/>
      <c r="DI566" s="219"/>
      <c r="DJ566" s="219"/>
      <c r="DK566" s="219"/>
      <c r="DL566" s="219"/>
      <c r="DM566" s="219"/>
      <c r="DN566" s="219"/>
      <c r="DO566" s="219"/>
      <c r="DP566" s="219"/>
      <c r="DQ566" s="219"/>
      <c r="DR566" s="219"/>
      <c r="DS566" s="219"/>
      <c r="DT566" s="219"/>
      <c r="DU566" s="219"/>
      <c r="DV566" s="219"/>
      <c r="DW566" s="219"/>
      <c r="DX566" s="219"/>
      <c r="DY566" s="219"/>
      <c r="DZ566" s="219"/>
      <c r="EA566" s="219"/>
      <c r="EB566" s="219"/>
      <c r="EC566" s="219"/>
      <c r="ED566" s="219"/>
      <c r="EE566" s="219"/>
      <c r="EF566" s="219"/>
      <c r="EG566" s="219"/>
      <c r="EH566" s="219"/>
      <c r="EI566" s="219"/>
      <c r="EJ566" s="219"/>
      <c r="EK566" s="219"/>
      <c r="EL566" s="219"/>
      <c r="EM566" s="219"/>
      <c r="EN566" s="219"/>
      <c r="EO566" s="219"/>
      <c r="EP566" s="219"/>
      <c r="EQ566" s="219"/>
      <c r="ER566" s="219"/>
      <c r="ES566" s="219"/>
      <c r="ET566" s="219"/>
      <c r="EU566" s="219"/>
      <c r="EV566" s="219"/>
      <c r="EW566" s="219"/>
      <c r="EX566" s="219"/>
      <c r="EY566" s="219"/>
      <c r="EZ566" s="219"/>
      <c r="FA566" s="219"/>
      <c r="FB566" s="219"/>
      <c r="FC566" s="219"/>
      <c r="FD566" s="219"/>
      <c r="FE566" s="219"/>
      <c r="FF566" s="219"/>
      <c r="FG566" s="219"/>
      <c r="FH566" s="219"/>
      <c r="FI566" s="219"/>
      <c r="FJ566" s="219"/>
      <c r="FK566" s="219"/>
      <c r="FL566" s="219"/>
      <c r="FM566" s="219"/>
      <c r="FN566" s="219"/>
      <c r="FO566" s="219"/>
      <c r="FP566" s="219"/>
      <c r="FQ566" s="219"/>
      <c r="FR566" s="219"/>
      <c r="FS566" s="219"/>
      <c r="FT566" s="219"/>
      <c r="FU566" s="219"/>
      <c r="FV566" s="219"/>
      <c r="FW566" s="219"/>
      <c r="FX566" s="219"/>
      <c r="FY566" s="219"/>
      <c r="FZ566" s="219"/>
      <c r="GA566" s="219"/>
      <c r="GB566" s="219"/>
      <c r="GC566" s="219"/>
      <c r="GD566" s="219"/>
      <c r="GE566" s="219"/>
      <c r="GF566" s="219"/>
      <c r="GG566" s="219"/>
      <c r="GH566" s="219"/>
      <c r="GI566" s="219"/>
      <c r="GJ566" s="219"/>
      <c r="GK566" s="219"/>
      <c r="GL566" s="219"/>
      <c r="GM566" s="219"/>
      <c r="GN566" s="219"/>
      <c r="GO566" s="219"/>
      <c r="GP566" s="219"/>
      <c r="GQ566" s="219"/>
      <c r="GR566" s="219"/>
      <c r="GS566" s="219"/>
      <c r="GT566" s="219"/>
      <c r="GU566" s="219"/>
      <c r="GV566" s="219"/>
      <c r="GW566" s="219"/>
      <c r="GX566" s="219"/>
      <c r="GY566" s="219"/>
      <c r="GZ566" s="219"/>
      <c r="HA566" s="219"/>
      <c r="HB566" s="219"/>
      <c r="HC566" s="219"/>
      <c r="HD566" s="219"/>
      <c r="HE566" s="219"/>
      <c r="HF566" s="219"/>
      <c r="HG566" s="219"/>
      <c r="HH566" s="219"/>
      <c r="HI566" s="219"/>
      <c r="HJ566" s="219"/>
      <c r="HK566" s="219"/>
      <c r="HL566" s="219"/>
    </row>
    <row r="567" spans="1:220" s="251" customFormat="1">
      <c r="A567" s="219"/>
      <c r="B567" s="219"/>
      <c r="C567" s="219"/>
      <c r="D567" s="219"/>
      <c r="E567" s="219"/>
      <c r="F567" s="219"/>
      <c r="G567" s="261"/>
      <c r="H567" s="262"/>
      <c r="I567" s="262"/>
      <c r="J567" s="216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19"/>
      <c r="AG567" s="219"/>
      <c r="AH567" s="219"/>
      <c r="AI567" s="219"/>
      <c r="AJ567" s="219"/>
      <c r="AK567" s="219"/>
      <c r="AL567" s="219"/>
      <c r="AM567" s="219"/>
      <c r="AN567" s="219"/>
      <c r="AO567" s="219"/>
      <c r="AP567" s="219"/>
      <c r="AQ567" s="219"/>
      <c r="AR567" s="219"/>
      <c r="AS567" s="219"/>
      <c r="AT567" s="219"/>
      <c r="AU567" s="219"/>
      <c r="AV567" s="219"/>
      <c r="AW567" s="219"/>
      <c r="AX567" s="219"/>
      <c r="AY567" s="219"/>
      <c r="AZ567" s="219"/>
      <c r="BA567" s="219"/>
      <c r="BB567" s="219"/>
      <c r="BC567" s="219"/>
      <c r="BD567" s="219"/>
      <c r="BE567" s="219"/>
      <c r="BF567" s="219"/>
      <c r="BG567" s="219"/>
      <c r="BH567" s="219"/>
      <c r="BI567" s="219"/>
      <c r="BJ567" s="219"/>
      <c r="BK567" s="219"/>
      <c r="BL567" s="219"/>
      <c r="BM567" s="219"/>
      <c r="BN567" s="219"/>
      <c r="BO567" s="219"/>
      <c r="BP567" s="219"/>
      <c r="BQ567" s="219"/>
      <c r="BR567" s="219"/>
      <c r="BS567" s="219"/>
      <c r="BT567" s="219"/>
      <c r="BU567" s="219"/>
      <c r="BV567" s="219"/>
      <c r="BW567" s="219"/>
      <c r="BX567" s="219"/>
      <c r="BY567" s="219"/>
      <c r="BZ567" s="219"/>
      <c r="CA567" s="219"/>
      <c r="CB567" s="219"/>
      <c r="CC567" s="219"/>
      <c r="CD567" s="219"/>
      <c r="CE567" s="219"/>
      <c r="CF567" s="219"/>
      <c r="CG567" s="219"/>
      <c r="CH567" s="219"/>
      <c r="CI567" s="219"/>
      <c r="CJ567" s="219"/>
      <c r="CK567" s="219"/>
      <c r="CL567" s="219"/>
      <c r="CM567" s="219"/>
      <c r="CN567" s="219"/>
      <c r="CO567" s="219"/>
      <c r="CP567" s="219"/>
      <c r="CQ567" s="219"/>
      <c r="CR567" s="219"/>
      <c r="CS567" s="219"/>
      <c r="CT567" s="219"/>
      <c r="CU567" s="219"/>
      <c r="CV567" s="219"/>
      <c r="CW567" s="219"/>
      <c r="CX567" s="219"/>
      <c r="CY567" s="219"/>
      <c r="CZ567" s="219"/>
      <c r="DA567" s="219"/>
      <c r="DB567" s="219"/>
      <c r="DC567" s="219"/>
      <c r="DD567" s="219"/>
      <c r="DE567" s="219"/>
      <c r="DF567" s="219"/>
      <c r="DG567" s="219"/>
      <c r="DH567" s="219"/>
      <c r="DI567" s="219"/>
      <c r="DJ567" s="219"/>
      <c r="DK567" s="219"/>
      <c r="DL567" s="219"/>
      <c r="DM567" s="219"/>
      <c r="DN567" s="219"/>
      <c r="DO567" s="219"/>
      <c r="DP567" s="219"/>
      <c r="DQ567" s="219"/>
      <c r="DR567" s="219"/>
      <c r="DS567" s="219"/>
      <c r="DT567" s="219"/>
      <c r="DU567" s="219"/>
      <c r="DV567" s="219"/>
      <c r="DW567" s="219"/>
      <c r="DX567" s="219"/>
      <c r="DY567" s="219"/>
      <c r="DZ567" s="219"/>
      <c r="EA567" s="219"/>
      <c r="EB567" s="219"/>
      <c r="EC567" s="219"/>
      <c r="ED567" s="219"/>
      <c r="EE567" s="219"/>
      <c r="EF567" s="219"/>
      <c r="EG567" s="219"/>
      <c r="EH567" s="219"/>
      <c r="EI567" s="219"/>
      <c r="EJ567" s="219"/>
      <c r="EK567" s="219"/>
      <c r="EL567" s="219"/>
      <c r="EM567" s="219"/>
      <c r="EN567" s="219"/>
      <c r="EO567" s="219"/>
      <c r="EP567" s="219"/>
      <c r="EQ567" s="219"/>
      <c r="ER567" s="219"/>
      <c r="ES567" s="219"/>
      <c r="ET567" s="219"/>
      <c r="EU567" s="219"/>
      <c r="EV567" s="219"/>
      <c r="EW567" s="219"/>
      <c r="EX567" s="219"/>
      <c r="EY567" s="219"/>
      <c r="EZ567" s="219"/>
      <c r="FA567" s="219"/>
      <c r="FB567" s="219"/>
      <c r="FC567" s="219"/>
      <c r="FD567" s="219"/>
      <c r="FE567" s="219"/>
      <c r="FF567" s="219"/>
      <c r="FG567" s="219"/>
      <c r="FH567" s="219"/>
      <c r="FI567" s="219"/>
      <c r="FJ567" s="219"/>
      <c r="FK567" s="219"/>
      <c r="FL567" s="219"/>
      <c r="FM567" s="219"/>
      <c r="FN567" s="219"/>
      <c r="FO567" s="219"/>
      <c r="FP567" s="219"/>
      <c r="FQ567" s="219"/>
      <c r="FR567" s="219"/>
      <c r="FS567" s="219"/>
      <c r="FT567" s="219"/>
      <c r="FU567" s="219"/>
      <c r="FV567" s="219"/>
      <c r="FW567" s="219"/>
      <c r="FX567" s="219"/>
      <c r="FY567" s="219"/>
      <c r="FZ567" s="219"/>
      <c r="GA567" s="219"/>
      <c r="GB567" s="219"/>
      <c r="GC567" s="219"/>
      <c r="GD567" s="219"/>
      <c r="GE567" s="219"/>
      <c r="GF567" s="219"/>
      <c r="GG567" s="219"/>
      <c r="GH567" s="219"/>
      <c r="GI567" s="219"/>
      <c r="GJ567" s="219"/>
      <c r="GK567" s="219"/>
      <c r="GL567" s="219"/>
      <c r="GM567" s="219"/>
      <c r="GN567" s="219"/>
      <c r="GO567" s="219"/>
      <c r="GP567" s="219"/>
      <c r="GQ567" s="219"/>
      <c r="GR567" s="219"/>
      <c r="GS567" s="219"/>
      <c r="GT567" s="219"/>
      <c r="GU567" s="219"/>
      <c r="GV567" s="219"/>
      <c r="GW567" s="219"/>
      <c r="GX567" s="219"/>
      <c r="GY567" s="219"/>
      <c r="GZ567" s="219"/>
      <c r="HA567" s="219"/>
      <c r="HB567" s="219"/>
      <c r="HC567" s="219"/>
      <c r="HD567" s="219"/>
      <c r="HE567" s="219"/>
      <c r="HF567" s="219"/>
      <c r="HG567" s="219"/>
      <c r="HH567" s="219"/>
      <c r="HI567" s="219"/>
      <c r="HJ567" s="219"/>
      <c r="HK567" s="219"/>
      <c r="HL567" s="219"/>
    </row>
    <row r="568" spans="1:220" s="251" customFormat="1">
      <c r="A568" s="219"/>
      <c r="B568" s="219"/>
      <c r="C568" s="219"/>
      <c r="D568" s="219"/>
      <c r="E568" s="219"/>
      <c r="F568" s="219"/>
      <c r="G568" s="261"/>
      <c r="H568" s="262"/>
      <c r="I568" s="262"/>
      <c r="J568" s="216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19"/>
      <c r="AG568" s="219"/>
      <c r="AH568" s="219"/>
      <c r="AI568" s="219"/>
      <c r="AJ568" s="219"/>
      <c r="AK568" s="219"/>
      <c r="AL568" s="219"/>
      <c r="AM568" s="219"/>
      <c r="AN568" s="219"/>
      <c r="AO568" s="219"/>
      <c r="AP568" s="219"/>
      <c r="AQ568" s="219"/>
      <c r="AR568" s="219"/>
      <c r="AS568" s="219"/>
      <c r="AT568" s="219"/>
      <c r="AU568" s="219"/>
      <c r="AV568" s="219"/>
      <c r="AW568" s="219"/>
      <c r="AX568" s="219"/>
      <c r="AY568" s="219"/>
      <c r="AZ568" s="219"/>
      <c r="BA568" s="219"/>
      <c r="BB568" s="219"/>
      <c r="BC568" s="219"/>
      <c r="BD568" s="219"/>
      <c r="BE568" s="219"/>
      <c r="BF568" s="219"/>
      <c r="BG568" s="219"/>
      <c r="BH568" s="219"/>
      <c r="BI568" s="219"/>
      <c r="BJ568" s="219"/>
      <c r="BK568" s="219"/>
      <c r="BL568" s="219"/>
      <c r="BM568" s="219"/>
      <c r="BN568" s="219"/>
      <c r="BO568" s="219"/>
      <c r="BP568" s="219"/>
      <c r="BQ568" s="219"/>
      <c r="BR568" s="219"/>
      <c r="BS568" s="219"/>
      <c r="BT568" s="219"/>
      <c r="BU568" s="219"/>
      <c r="BV568" s="219"/>
      <c r="BW568" s="219"/>
      <c r="BX568" s="219"/>
      <c r="BY568" s="219"/>
      <c r="BZ568" s="219"/>
      <c r="CA568" s="219"/>
      <c r="CB568" s="219"/>
      <c r="CC568" s="219"/>
      <c r="CD568" s="219"/>
      <c r="CE568" s="219"/>
      <c r="CF568" s="219"/>
      <c r="CG568" s="219"/>
      <c r="CH568" s="219"/>
      <c r="CI568" s="219"/>
      <c r="CJ568" s="219"/>
      <c r="CK568" s="219"/>
      <c r="CL568" s="219"/>
      <c r="CM568" s="219"/>
      <c r="CN568" s="219"/>
      <c r="CO568" s="219"/>
      <c r="CP568" s="219"/>
      <c r="CQ568" s="219"/>
      <c r="CR568" s="219"/>
      <c r="CS568" s="219"/>
      <c r="CT568" s="219"/>
      <c r="CU568" s="219"/>
      <c r="CV568" s="219"/>
      <c r="CW568" s="219"/>
      <c r="CX568" s="219"/>
      <c r="CY568" s="219"/>
      <c r="CZ568" s="219"/>
      <c r="DA568" s="219"/>
      <c r="DB568" s="219"/>
      <c r="DC568" s="219"/>
      <c r="DD568" s="219"/>
      <c r="DE568" s="219"/>
      <c r="DF568" s="219"/>
      <c r="DG568" s="219"/>
      <c r="DH568" s="219"/>
      <c r="DI568" s="219"/>
      <c r="DJ568" s="219"/>
      <c r="DK568" s="219"/>
      <c r="DL568" s="219"/>
      <c r="DM568" s="219"/>
      <c r="DN568" s="219"/>
      <c r="DO568" s="219"/>
      <c r="DP568" s="219"/>
      <c r="DQ568" s="219"/>
      <c r="DR568" s="219"/>
      <c r="DS568" s="219"/>
      <c r="DT568" s="219"/>
      <c r="DU568" s="219"/>
      <c r="DV568" s="219"/>
      <c r="DW568" s="219"/>
      <c r="DX568" s="219"/>
      <c r="DY568" s="219"/>
      <c r="DZ568" s="219"/>
      <c r="EA568" s="219"/>
      <c r="EB568" s="219"/>
      <c r="EC568" s="219"/>
      <c r="ED568" s="219"/>
      <c r="EE568" s="219"/>
      <c r="EF568" s="219"/>
      <c r="EG568" s="219"/>
      <c r="EH568" s="219"/>
      <c r="EI568" s="219"/>
      <c r="EJ568" s="219"/>
      <c r="EK568" s="219"/>
      <c r="EL568" s="219"/>
      <c r="EM568" s="219"/>
      <c r="EN568" s="219"/>
      <c r="EO568" s="219"/>
      <c r="EP568" s="219"/>
      <c r="EQ568" s="219"/>
      <c r="ER568" s="219"/>
      <c r="ES568" s="219"/>
      <c r="ET568" s="219"/>
      <c r="EU568" s="219"/>
      <c r="EV568" s="219"/>
      <c r="EW568" s="219"/>
      <c r="EX568" s="219"/>
      <c r="EY568" s="219"/>
      <c r="EZ568" s="219"/>
      <c r="FA568" s="219"/>
      <c r="FB568" s="219"/>
      <c r="FC568" s="219"/>
      <c r="FD568" s="219"/>
      <c r="FE568" s="219"/>
      <c r="FF568" s="219"/>
      <c r="FG568" s="219"/>
      <c r="FH568" s="219"/>
      <c r="FI568" s="219"/>
      <c r="FJ568" s="219"/>
      <c r="FK568" s="219"/>
      <c r="FL568" s="219"/>
      <c r="FM568" s="219"/>
      <c r="FN568" s="219"/>
      <c r="FO568" s="219"/>
      <c r="FP568" s="219"/>
      <c r="FQ568" s="219"/>
      <c r="FR568" s="219"/>
      <c r="FS568" s="219"/>
      <c r="FT568" s="219"/>
      <c r="FU568" s="219"/>
      <c r="FV568" s="219"/>
      <c r="FW568" s="219"/>
      <c r="FX568" s="219"/>
      <c r="FY568" s="219"/>
      <c r="FZ568" s="219"/>
      <c r="GA568" s="219"/>
      <c r="GB568" s="219"/>
      <c r="GC568" s="219"/>
      <c r="GD568" s="219"/>
      <c r="GE568" s="219"/>
      <c r="GF568" s="219"/>
      <c r="GG568" s="219"/>
      <c r="GH568" s="219"/>
      <c r="GI568" s="219"/>
      <c r="GJ568" s="219"/>
      <c r="GK568" s="219"/>
      <c r="GL568" s="219"/>
      <c r="GM568" s="219"/>
      <c r="GN568" s="219"/>
      <c r="GO568" s="219"/>
      <c r="GP568" s="219"/>
      <c r="GQ568" s="219"/>
      <c r="GR568" s="219"/>
      <c r="GS568" s="219"/>
      <c r="GT568" s="219"/>
      <c r="GU568" s="219"/>
      <c r="GV568" s="219"/>
      <c r="GW568" s="219"/>
      <c r="GX568" s="219"/>
      <c r="GY568" s="219"/>
      <c r="GZ568" s="219"/>
      <c r="HA568" s="219"/>
      <c r="HB568" s="219"/>
      <c r="HC568" s="219"/>
      <c r="HD568" s="219"/>
      <c r="HE568" s="219"/>
      <c r="HF568" s="219"/>
      <c r="HG568" s="219"/>
      <c r="HH568" s="219"/>
      <c r="HI568" s="219"/>
      <c r="HJ568" s="219"/>
      <c r="HK568" s="219"/>
      <c r="HL568" s="219"/>
    </row>
    <row r="569" spans="1:220" s="251" customFormat="1">
      <c r="A569" s="219"/>
      <c r="B569" s="219"/>
      <c r="C569" s="219"/>
      <c r="D569" s="219"/>
      <c r="E569" s="219"/>
      <c r="F569" s="219"/>
      <c r="G569" s="261"/>
      <c r="H569" s="262"/>
      <c r="I569" s="262"/>
      <c r="J569" s="216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19"/>
      <c r="AG569" s="219"/>
      <c r="AH569" s="219"/>
      <c r="AI569" s="219"/>
      <c r="AJ569" s="219"/>
      <c r="AK569" s="219"/>
      <c r="AL569" s="219"/>
      <c r="AM569" s="219"/>
      <c r="AN569" s="219"/>
      <c r="AO569" s="219"/>
      <c r="AP569" s="219"/>
      <c r="AQ569" s="219"/>
      <c r="AR569" s="219"/>
      <c r="AS569" s="219"/>
      <c r="AT569" s="219"/>
      <c r="AU569" s="219"/>
      <c r="AV569" s="219"/>
      <c r="AW569" s="219"/>
      <c r="AX569" s="219"/>
      <c r="AY569" s="219"/>
      <c r="AZ569" s="219"/>
      <c r="BA569" s="219"/>
      <c r="BB569" s="219"/>
      <c r="BC569" s="219"/>
      <c r="BD569" s="219"/>
      <c r="BE569" s="219"/>
      <c r="BF569" s="219"/>
      <c r="BG569" s="219"/>
      <c r="BH569" s="219"/>
      <c r="BI569" s="219"/>
      <c r="BJ569" s="219"/>
      <c r="BK569" s="219"/>
      <c r="BL569" s="219"/>
      <c r="BM569" s="219"/>
      <c r="BN569" s="219"/>
      <c r="BO569" s="219"/>
      <c r="BP569" s="219"/>
      <c r="BQ569" s="219"/>
      <c r="BR569" s="219"/>
      <c r="BS569" s="219"/>
      <c r="BT569" s="219"/>
      <c r="BU569" s="219"/>
      <c r="BV569" s="219"/>
      <c r="BW569" s="219"/>
      <c r="BX569" s="219"/>
      <c r="BY569" s="219"/>
      <c r="BZ569" s="219"/>
      <c r="CA569" s="219"/>
      <c r="CB569" s="219"/>
      <c r="CC569" s="219"/>
      <c r="CD569" s="219"/>
      <c r="CE569" s="219"/>
      <c r="CF569" s="219"/>
      <c r="CG569" s="219"/>
      <c r="CH569" s="219"/>
      <c r="CI569" s="219"/>
      <c r="CJ569" s="219"/>
      <c r="CK569" s="219"/>
      <c r="CL569" s="219"/>
      <c r="CM569" s="219"/>
      <c r="CN569" s="219"/>
      <c r="CO569" s="219"/>
      <c r="CP569" s="219"/>
      <c r="CQ569" s="219"/>
      <c r="CR569" s="219"/>
      <c r="CS569" s="219"/>
      <c r="CT569" s="219"/>
      <c r="CU569" s="219"/>
      <c r="CV569" s="219"/>
      <c r="CW569" s="219"/>
      <c r="CX569" s="219"/>
      <c r="CY569" s="219"/>
      <c r="CZ569" s="219"/>
      <c r="DA569" s="219"/>
      <c r="DB569" s="219"/>
      <c r="DC569" s="219"/>
      <c r="DD569" s="219"/>
      <c r="DE569" s="219"/>
      <c r="DF569" s="219"/>
      <c r="DG569" s="219"/>
      <c r="DH569" s="219"/>
      <c r="DI569" s="219"/>
      <c r="DJ569" s="219"/>
      <c r="DK569" s="219"/>
      <c r="DL569" s="219"/>
      <c r="DM569" s="219"/>
      <c r="DN569" s="219"/>
      <c r="DO569" s="219"/>
      <c r="DP569" s="219"/>
      <c r="DQ569" s="219"/>
      <c r="DR569" s="219"/>
      <c r="DS569" s="219"/>
      <c r="DT569" s="219"/>
      <c r="DU569" s="219"/>
      <c r="DV569" s="219"/>
      <c r="DW569" s="219"/>
      <c r="DX569" s="219"/>
      <c r="DY569" s="219"/>
      <c r="DZ569" s="219"/>
      <c r="EA569" s="219"/>
      <c r="EB569" s="219"/>
      <c r="EC569" s="219"/>
      <c r="ED569" s="219"/>
      <c r="EE569" s="219"/>
      <c r="EF569" s="219"/>
      <c r="EG569" s="219"/>
      <c r="EH569" s="219"/>
      <c r="EI569" s="219"/>
      <c r="EJ569" s="219"/>
      <c r="EK569" s="219"/>
      <c r="EL569" s="219"/>
      <c r="EM569" s="219"/>
      <c r="EN569" s="219"/>
      <c r="EO569" s="219"/>
      <c r="EP569" s="219"/>
      <c r="EQ569" s="219"/>
      <c r="ER569" s="219"/>
      <c r="ES569" s="219"/>
      <c r="ET569" s="219"/>
      <c r="EU569" s="219"/>
      <c r="EV569" s="219"/>
      <c r="EW569" s="219"/>
      <c r="EX569" s="219"/>
      <c r="EY569" s="219"/>
      <c r="EZ569" s="219"/>
      <c r="FA569" s="219"/>
      <c r="FB569" s="219"/>
      <c r="FC569" s="219"/>
      <c r="FD569" s="219"/>
      <c r="FE569" s="219"/>
      <c r="FF569" s="219"/>
      <c r="FG569" s="219"/>
      <c r="FH569" s="219"/>
      <c r="FI569" s="219"/>
      <c r="FJ569" s="219"/>
      <c r="FK569" s="219"/>
      <c r="FL569" s="219"/>
      <c r="FM569" s="219"/>
      <c r="FN569" s="219"/>
      <c r="FO569" s="219"/>
      <c r="FP569" s="219"/>
      <c r="FQ569" s="219"/>
      <c r="FR569" s="219"/>
      <c r="FS569" s="219"/>
      <c r="FT569" s="219"/>
      <c r="FU569" s="219"/>
      <c r="FV569" s="219"/>
      <c r="FW569" s="219"/>
      <c r="FX569" s="219"/>
      <c r="FY569" s="219"/>
      <c r="FZ569" s="219"/>
      <c r="GA569" s="219"/>
      <c r="GB569" s="219"/>
      <c r="GC569" s="219"/>
      <c r="GD569" s="219"/>
      <c r="GE569" s="219"/>
      <c r="GF569" s="219"/>
      <c r="GG569" s="219"/>
      <c r="GH569" s="219"/>
      <c r="GI569" s="219"/>
      <c r="GJ569" s="219"/>
      <c r="GK569" s="219"/>
      <c r="GL569" s="219"/>
      <c r="GM569" s="219"/>
      <c r="GN569" s="219"/>
      <c r="GO569" s="219"/>
      <c r="GP569" s="219"/>
      <c r="GQ569" s="219"/>
      <c r="GR569" s="219"/>
      <c r="GS569" s="219"/>
      <c r="GT569" s="219"/>
      <c r="GU569" s="219"/>
      <c r="GV569" s="219"/>
      <c r="GW569" s="219"/>
      <c r="GX569" s="219"/>
      <c r="GY569" s="219"/>
      <c r="GZ569" s="219"/>
      <c r="HA569" s="219"/>
      <c r="HB569" s="219"/>
      <c r="HC569" s="219"/>
      <c r="HD569" s="219"/>
      <c r="HE569" s="219"/>
      <c r="HF569" s="219"/>
      <c r="HG569" s="219"/>
      <c r="HH569" s="219"/>
      <c r="HI569" s="219"/>
      <c r="HJ569" s="219"/>
      <c r="HK569" s="219"/>
      <c r="HL569" s="219"/>
    </row>
    <row r="570" spans="1:220" s="251" customFormat="1">
      <c r="A570" s="219"/>
      <c r="B570" s="219"/>
      <c r="C570" s="219"/>
      <c r="D570" s="219"/>
      <c r="E570" s="219"/>
      <c r="F570" s="219"/>
      <c r="G570" s="261"/>
      <c r="H570" s="262"/>
      <c r="I570" s="262"/>
      <c r="J570" s="216"/>
      <c r="K570" s="219"/>
      <c r="L570" s="219"/>
      <c r="M570" s="219"/>
      <c r="N570" s="219"/>
      <c r="O570" s="219"/>
      <c r="P570" s="219"/>
      <c r="Q570" s="219"/>
      <c r="R570" s="219"/>
      <c r="S570" s="219"/>
      <c r="T570" s="219"/>
      <c r="U570" s="219"/>
      <c r="V570" s="219"/>
      <c r="W570" s="219"/>
      <c r="X570" s="219"/>
      <c r="Y570" s="219"/>
      <c r="Z570" s="219"/>
      <c r="AA570" s="219"/>
      <c r="AB570" s="219"/>
      <c r="AC570" s="219"/>
      <c r="AD570" s="219"/>
      <c r="AE570" s="219"/>
      <c r="AF570" s="219"/>
      <c r="AG570" s="219"/>
      <c r="AH570" s="219"/>
      <c r="AI570" s="219"/>
      <c r="AJ570" s="219"/>
      <c r="AK570" s="219"/>
      <c r="AL570" s="219"/>
      <c r="AM570" s="219"/>
      <c r="AN570" s="219"/>
      <c r="AO570" s="219"/>
      <c r="AP570" s="219"/>
      <c r="AQ570" s="219"/>
      <c r="AR570" s="219"/>
      <c r="AS570" s="219"/>
      <c r="AT570" s="219"/>
      <c r="AU570" s="219"/>
      <c r="AV570" s="219"/>
      <c r="AW570" s="219"/>
      <c r="AX570" s="219"/>
      <c r="AY570" s="219"/>
      <c r="AZ570" s="219"/>
      <c r="BA570" s="219"/>
      <c r="BB570" s="219"/>
      <c r="BC570" s="219"/>
      <c r="BD570" s="219"/>
      <c r="BE570" s="219"/>
      <c r="BF570" s="219"/>
      <c r="BG570" s="219"/>
      <c r="BH570" s="219"/>
      <c r="BI570" s="219"/>
      <c r="BJ570" s="219"/>
      <c r="BK570" s="219"/>
      <c r="BL570" s="219"/>
      <c r="BM570" s="219"/>
      <c r="BN570" s="219"/>
      <c r="BO570" s="219"/>
      <c r="BP570" s="219"/>
      <c r="BQ570" s="219"/>
      <c r="BR570" s="219"/>
      <c r="BS570" s="219"/>
      <c r="BT570" s="219"/>
      <c r="BU570" s="219"/>
      <c r="BV570" s="219"/>
      <c r="BW570" s="219"/>
      <c r="BX570" s="219"/>
      <c r="BY570" s="219"/>
      <c r="BZ570" s="219"/>
      <c r="CA570" s="219"/>
      <c r="CB570" s="219"/>
      <c r="CC570" s="219"/>
      <c r="CD570" s="219"/>
      <c r="CE570" s="219"/>
      <c r="CF570" s="219"/>
      <c r="CG570" s="219"/>
      <c r="CH570" s="219"/>
      <c r="CI570" s="219"/>
      <c r="CJ570" s="219"/>
      <c r="CK570" s="219"/>
      <c r="CL570" s="219"/>
      <c r="CM570" s="219"/>
      <c r="CN570" s="219"/>
      <c r="CO570" s="219"/>
      <c r="CP570" s="219"/>
      <c r="CQ570" s="219"/>
      <c r="CR570" s="219"/>
      <c r="CS570" s="219"/>
      <c r="CT570" s="219"/>
      <c r="CU570" s="219"/>
      <c r="CV570" s="219"/>
      <c r="CW570" s="219"/>
      <c r="CX570" s="219"/>
      <c r="CY570" s="219"/>
      <c r="CZ570" s="219"/>
      <c r="DA570" s="219"/>
      <c r="DB570" s="219"/>
      <c r="DC570" s="219"/>
      <c r="DD570" s="219"/>
      <c r="DE570" s="219"/>
      <c r="DF570" s="219"/>
      <c r="DG570" s="219"/>
      <c r="DH570" s="219"/>
      <c r="DI570" s="219"/>
      <c r="DJ570" s="219"/>
      <c r="DK570" s="219"/>
      <c r="DL570" s="219"/>
      <c r="DM570" s="219"/>
      <c r="DN570" s="219"/>
      <c r="DO570" s="219"/>
      <c r="DP570" s="219"/>
      <c r="DQ570" s="219"/>
      <c r="DR570" s="219"/>
      <c r="DS570" s="219"/>
      <c r="DT570" s="219"/>
      <c r="DU570" s="219"/>
      <c r="DV570" s="219"/>
      <c r="DW570" s="219"/>
      <c r="DX570" s="219"/>
      <c r="DY570" s="219"/>
      <c r="DZ570" s="219"/>
      <c r="EA570" s="219"/>
      <c r="EB570" s="219"/>
      <c r="EC570" s="219"/>
      <c r="ED570" s="219"/>
      <c r="EE570" s="219"/>
      <c r="EF570" s="219"/>
      <c r="EG570" s="219"/>
      <c r="EH570" s="219"/>
      <c r="EI570" s="219"/>
      <c r="EJ570" s="219"/>
      <c r="EK570" s="219"/>
      <c r="EL570" s="219"/>
      <c r="EM570" s="219"/>
      <c r="EN570" s="219"/>
      <c r="EO570" s="219"/>
      <c r="EP570" s="219"/>
      <c r="EQ570" s="219"/>
      <c r="ER570" s="219"/>
      <c r="ES570" s="219"/>
      <c r="ET570" s="219"/>
      <c r="EU570" s="219"/>
      <c r="EV570" s="219"/>
      <c r="EW570" s="219"/>
      <c r="EX570" s="219"/>
      <c r="EY570" s="219"/>
      <c r="EZ570" s="219"/>
      <c r="FA570" s="219"/>
      <c r="FB570" s="219"/>
      <c r="FC570" s="219"/>
      <c r="FD570" s="219"/>
      <c r="FE570" s="219"/>
      <c r="FF570" s="219"/>
      <c r="FG570" s="219"/>
      <c r="FH570" s="219"/>
      <c r="FI570" s="219"/>
      <c r="FJ570" s="219"/>
      <c r="FK570" s="219"/>
      <c r="FL570" s="219"/>
      <c r="FM570" s="219"/>
      <c r="FN570" s="219"/>
      <c r="FO570" s="219"/>
      <c r="FP570" s="219"/>
      <c r="FQ570" s="219"/>
      <c r="FR570" s="219"/>
      <c r="FS570" s="219"/>
      <c r="FT570" s="219"/>
      <c r="FU570" s="219"/>
      <c r="FV570" s="219"/>
      <c r="FW570" s="219"/>
      <c r="FX570" s="219"/>
      <c r="FY570" s="219"/>
      <c r="FZ570" s="219"/>
      <c r="GA570" s="219"/>
      <c r="GB570" s="219"/>
      <c r="GC570" s="219"/>
      <c r="GD570" s="219"/>
      <c r="GE570" s="219"/>
      <c r="GF570" s="219"/>
      <c r="GG570" s="219"/>
      <c r="GH570" s="219"/>
      <c r="GI570" s="219"/>
      <c r="GJ570" s="219"/>
      <c r="GK570" s="219"/>
      <c r="GL570" s="219"/>
      <c r="GM570" s="219"/>
      <c r="GN570" s="219"/>
      <c r="GO570" s="219"/>
      <c r="GP570" s="219"/>
      <c r="GQ570" s="219"/>
      <c r="GR570" s="219"/>
      <c r="GS570" s="219"/>
      <c r="GT570" s="219"/>
      <c r="GU570" s="219"/>
      <c r="GV570" s="219"/>
      <c r="GW570" s="219"/>
      <c r="GX570" s="219"/>
      <c r="GY570" s="219"/>
      <c r="GZ570" s="219"/>
      <c r="HA570" s="219"/>
      <c r="HB570" s="219"/>
      <c r="HC570" s="219"/>
      <c r="HD570" s="219"/>
      <c r="HE570" s="219"/>
      <c r="HF570" s="219"/>
      <c r="HG570" s="219"/>
      <c r="HH570" s="219"/>
      <c r="HI570" s="219"/>
      <c r="HJ570" s="219"/>
      <c r="HK570" s="219"/>
      <c r="HL570" s="219"/>
    </row>
    <row r="571" spans="1:220" s="251" customFormat="1">
      <c r="A571" s="219"/>
      <c r="B571" s="219"/>
      <c r="C571" s="219"/>
      <c r="D571" s="219"/>
      <c r="E571" s="219"/>
      <c r="F571" s="219"/>
      <c r="G571" s="261"/>
      <c r="H571" s="262"/>
      <c r="I571" s="262"/>
      <c r="J571" s="216"/>
      <c r="K571" s="219"/>
      <c r="L571" s="219"/>
      <c r="M571" s="219"/>
      <c r="N571" s="219"/>
      <c r="O571" s="219"/>
      <c r="P571" s="219"/>
      <c r="Q571" s="219"/>
      <c r="R571" s="219"/>
      <c r="S571" s="219"/>
      <c r="T571" s="219"/>
      <c r="U571" s="219"/>
      <c r="V571" s="219"/>
      <c r="W571" s="219"/>
      <c r="X571" s="219"/>
      <c r="Y571" s="219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19"/>
      <c r="BN571" s="219"/>
      <c r="BO571" s="219"/>
      <c r="BP571" s="219"/>
      <c r="BQ571" s="219"/>
      <c r="BR571" s="219"/>
      <c r="BS571" s="219"/>
      <c r="BT571" s="219"/>
      <c r="BU571" s="219"/>
      <c r="BV571" s="219"/>
      <c r="BW571" s="219"/>
      <c r="BX571" s="219"/>
      <c r="BY571" s="219"/>
      <c r="BZ571" s="219"/>
      <c r="CA571" s="219"/>
      <c r="CB571" s="219"/>
      <c r="CC571" s="219"/>
      <c r="CD571" s="219"/>
      <c r="CE571" s="219"/>
      <c r="CF571" s="219"/>
      <c r="CG571" s="219"/>
      <c r="CH571" s="219"/>
      <c r="CI571" s="219"/>
      <c r="CJ571" s="219"/>
      <c r="CK571" s="219"/>
      <c r="CL571" s="219"/>
      <c r="CM571" s="219"/>
      <c r="CN571" s="219"/>
      <c r="CO571" s="219"/>
      <c r="CP571" s="219"/>
      <c r="CQ571" s="219"/>
      <c r="CR571" s="219"/>
      <c r="CS571" s="219"/>
      <c r="CT571" s="219"/>
      <c r="CU571" s="219"/>
      <c r="CV571" s="219"/>
      <c r="CW571" s="219"/>
      <c r="CX571" s="219"/>
      <c r="CY571" s="219"/>
      <c r="CZ571" s="219"/>
      <c r="DA571" s="219"/>
      <c r="DB571" s="219"/>
      <c r="DC571" s="219"/>
      <c r="DD571" s="219"/>
      <c r="DE571" s="219"/>
      <c r="DF571" s="219"/>
      <c r="DG571" s="219"/>
      <c r="DH571" s="219"/>
      <c r="DI571" s="219"/>
      <c r="DJ571" s="219"/>
      <c r="DK571" s="219"/>
      <c r="DL571" s="219"/>
      <c r="DM571" s="219"/>
      <c r="DN571" s="219"/>
      <c r="DO571" s="219"/>
      <c r="DP571" s="219"/>
      <c r="DQ571" s="219"/>
      <c r="DR571" s="219"/>
      <c r="DS571" s="219"/>
      <c r="DT571" s="219"/>
      <c r="DU571" s="219"/>
      <c r="DV571" s="219"/>
      <c r="DW571" s="219"/>
      <c r="DX571" s="219"/>
      <c r="DY571" s="219"/>
      <c r="DZ571" s="219"/>
      <c r="EA571" s="219"/>
      <c r="EB571" s="219"/>
      <c r="EC571" s="219"/>
      <c r="ED571" s="219"/>
      <c r="EE571" s="219"/>
      <c r="EF571" s="219"/>
      <c r="EG571" s="219"/>
      <c r="EH571" s="219"/>
      <c r="EI571" s="219"/>
      <c r="EJ571" s="219"/>
      <c r="EK571" s="219"/>
      <c r="EL571" s="219"/>
      <c r="EM571" s="219"/>
      <c r="EN571" s="219"/>
      <c r="EO571" s="219"/>
      <c r="EP571" s="219"/>
      <c r="EQ571" s="219"/>
      <c r="ER571" s="219"/>
      <c r="ES571" s="219"/>
      <c r="ET571" s="219"/>
      <c r="EU571" s="219"/>
      <c r="EV571" s="219"/>
      <c r="EW571" s="219"/>
      <c r="EX571" s="219"/>
      <c r="EY571" s="219"/>
      <c r="EZ571" s="219"/>
      <c r="FA571" s="219"/>
      <c r="FB571" s="219"/>
      <c r="FC571" s="219"/>
      <c r="FD571" s="219"/>
      <c r="FE571" s="219"/>
      <c r="FF571" s="219"/>
      <c r="FG571" s="219"/>
      <c r="FH571" s="219"/>
      <c r="FI571" s="219"/>
      <c r="FJ571" s="219"/>
      <c r="FK571" s="219"/>
      <c r="FL571" s="219"/>
      <c r="FM571" s="219"/>
      <c r="FN571" s="219"/>
      <c r="FO571" s="219"/>
      <c r="FP571" s="219"/>
      <c r="FQ571" s="219"/>
      <c r="FR571" s="219"/>
      <c r="FS571" s="219"/>
      <c r="FT571" s="219"/>
      <c r="FU571" s="219"/>
      <c r="FV571" s="219"/>
      <c r="FW571" s="219"/>
      <c r="FX571" s="219"/>
      <c r="FY571" s="219"/>
      <c r="FZ571" s="219"/>
      <c r="GA571" s="219"/>
      <c r="GB571" s="219"/>
      <c r="GC571" s="219"/>
      <c r="GD571" s="219"/>
      <c r="GE571" s="219"/>
      <c r="GF571" s="219"/>
      <c r="GG571" s="219"/>
      <c r="GH571" s="219"/>
      <c r="GI571" s="219"/>
      <c r="GJ571" s="219"/>
      <c r="GK571" s="219"/>
      <c r="GL571" s="219"/>
      <c r="GM571" s="219"/>
      <c r="GN571" s="219"/>
      <c r="GO571" s="219"/>
      <c r="GP571" s="219"/>
      <c r="GQ571" s="219"/>
      <c r="GR571" s="219"/>
      <c r="GS571" s="219"/>
      <c r="GT571" s="219"/>
      <c r="GU571" s="219"/>
      <c r="GV571" s="219"/>
      <c r="GW571" s="219"/>
      <c r="GX571" s="219"/>
      <c r="GY571" s="219"/>
      <c r="GZ571" s="219"/>
      <c r="HA571" s="219"/>
      <c r="HB571" s="219"/>
      <c r="HC571" s="219"/>
      <c r="HD571" s="219"/>
      <c r="HE571" s="219"/>
      <c r="HF571" s="219"/>
      <c r="HG571" s="219"/>
      <c r="HH571" s="219"/>
      <c r="HI571" s="219"/>
      <c r="HJ571" s="219"/>
      <c r="HK571" s="219"/>
      <c r="HL571" s="219"/>
    </row>
    <row r="572" spans="1:220" s="251" customFormat="1">
      <c r="A572" s="219"/>
      <c r="B572" s="219"/>
      <c r="C572" s="219"/>
      <c r="D572" s="219"/>
      <c r="E572" s="219"/>
      <c r="F572" s="219"/>
      <c r="G572" s="261"/>
      <c r="H572" s="262"/>
      <c r="I572" s="262"/>
      <c r="J572" s="216"/>
      <c r="K572" s="219"/>
      <c r="L572" s="219"/>
      <c r="M572" s="219"/>
      <c r="N572" s="219"/>
      <c r="O572" s="219"/>
      <c r="P572" s="219"/>
      <c r="Q572" s="219"/>
      <c r="R572" s="219"/>
      <c r="S572" s="219"/>
      <c r="T572" s="219"/>
      <c r="U572" s="219"/>
      <c r="V572" s="219"/>
      <c r="W572" s="219"/>
      <c r="X572" s="219"/>
      <c r="Y572" s="219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19"/>
      <c r="BN572" s="219"/>
      <c r="BO572" s="219"/>
      <c r="BP572" s="219"/>
      <c r="BQ572" s="219"/>
      <c r="BR572" s="219"/>
      <c r="BS572" s="219"/>
      <c r="BT572" s="219"/>
      <c r="BU572" s="219"/>
      <c r="BV572" s="219"/>
      <c r="BW572" s="219"/>
      <c r="BX572" s="219"/>
      <c r="BY572" s="219"/>
      <c r="BZ572" s="219"/>
      <c r="CA572" s="219"/>
      <c r="CB572" s="219"/>
      <c r="CC572" s="219"/>
      <c r="CD572" s="219"/>
      <c r="CE572" s="219"/>
      <c r="CF572" s="219"/>
      <c r="CG572" s="219"/>
      <c r="CH572" s="219"/>
      <c r="CI572" s="219"/>
      <c r="CJ572" s="219"/>
      <c r="CK572" s="219"/>
      <c r="CL572" s="219"/>
      <c r="CM572" s="219"/>
      <c r="CN572" s="219"/>
      <c r="CO572" s="219"/>
      <c r="CP572" s="219"/>
      <c r="CQ572" s="219"/>
      <c r="CR572" s="219"/>
      <c r="CS572" s="219"/>
      <c r="CT572" s="219"/>
      <c r="CU572" s="219"/>
      <c r="CV572" s="219"/>
      <c r="CW572" s="219"/>
      <c r="CX572" s="219"/>
      <c r="CY572" s="219"/>
      <c r="CZ572" s="219"/>
      <c r="DA572" s="219"/>
      <c r="DB572" s="219"/>
      <c r="DC572" s="219"/>
      <c r="DD572" s="219"/>
      <c r="DE572" s="219"/>
      <c r="DF572" s="219"/>
      <c r="DG572" s="219"/>
      <c r="DH572" s="219"/>
      <c r="DI572" s="219"/>
      <c r="DJ572" s="219"/>
      <c r="DK572" s="219"/>
      <c r="DL572" s="219"/>
      <c r="DM572" s="219"/>
      <c r="DN572" s="219"/>
      <c r="DO572" s="219"/>
      <c r="DP572" s="219"/>
      <c r="DQ572" s="219"/>
      <c r="DR572" s="219"/>
      <c r="DS572" s="219"/>
      <c r="DT572" s="219"/>
      <c r="DU572" s="219"/>
      <c r="DV572" s="219"/>
      <c r="DW572" s="219"/>
      <c r="DX572" s="219"/>
      <c r="DY572" s="219"/>
      <c r="DZ572" s="219"/>
      <c r="EA572" s="219"/>
      <c r="EB572" s="219"/>
      <c r="EC572" s="219"/>
      <c r="ED572" s="219"/>
      <c r="EE572" s="219"/>
      <c r="EF572" s="219"/>
      <c r="EG572" s="219"/>
      <c r="EH572" s="219"/>
      <c r="EI572" s="219"/>
      <c r="EJ572" s="219"/>
      <c r="EK572" s="219"/>
      <c r="EL572" s="219"/>
      <c r="EM572" s="219"/>
      <c r="EN572" s="219"/>
      <c r="EO572" s="219"/>
      <c r="EP572" s="219"/>
      <c r="EQ572" s="219"/>
      <c r="ER572" s="219"/>
      <c r="ES572" s="219"/>
      <c r="ET572" s="219"/>
      <c r="EU572" s="219"/>
      <c r="EV572" s="219"/>
      <c r="EW572" s="219"/>
      <c r="EX572" s="219"/>
      <c r="EY572" s="219"/>
      <c r="EZ572" s="219"/>
      <c r="FA572" s="219"/>
      <c r="FB572" s="219"/>
      <c r="FC572" s="219"/>
      <c r="FD572" s="219"/>
      <c r="FE572" s="219"/>
      <c r="FF572" s="219"/>
      <c r="FG572" s="219"/>
      <c r="FH572" s="219"/>
      <c r="FI572" s="219"/>
      <c r="FJ572" s="219"/>
      <c r="FK572" s="219"/>
      <c r="FL572" s="219"/>
      <c r="FM572" s="219"/>
      <c r="FN572" s="219"/>
      <c r="FO572" s="219"/>
      <c r="FP572" s="219"/>
      <c r="FQ572" s="219"/>
      <c r="FR572" s="219"/>
      <c r="FS572" s="219"/>
      <c r="FT572" s="219"/>
      <c r="FU572" s="219"/>
      <c r="FV572" s="219"/>
      <c r="FW572" s="219"/>
      <c r="FX572" s="219"/>
      <c r="FY572" s="219"/>
      <c r="FZ572" s="219"/>
      <c r="GA572" s="219"/>
      <c r="GB572" s="219"/>
      <c r="GC572" s="219"/>
      <c r="GD572" s="219"/>
      <c r="GE572" s="219"/>
      <c r="GF572" s="219"/>
      <c r="GG572" s="219"/>
      <c r="GH572" s="219"/>
      <c r="GI572" s="219"/>
      <c r="GJ572" s="219"/>
      <c r="GK572" s="219"/>
      <c r="GL572" s="219"/>
      <c r="GM572" s="219"/>
      <c r="GN572" s="219"/>
      <c r="GO572" s="219"/>
      <c r="GP572" s="219"/>
      <c r="GQ572" s="219"/>
      <c r="GR572" s="219"/>
      <c r="GS572" s="219"/>
      <c r="GT572" s="219"/>
      <c r="GU572" s="219"/>
      <c r="GV572" s="219"/>
      <c r="GW572" s="219"/>
      <c r="GX572" s="219"/>
      <c r="GY572" s="219"/>
      <c r="GZ572" s="219"/>
      <c r="HA572" s="219"/>
      <c r="HB572" s="219"/>
      <c r="HC572" s="219"/>
      <c r="HD572" s="219"/>
      <c r="HE572" s="219"/>
      <c r="HF572" s="219"/>
      <c r="HG572" s="219"/>
      <c r="HH572" s="219"/>
      <c r="HI572" s="219"/>
      <c r="HJ572" s="219"/>
      <c r="HK572" s="219"/>
      <c r="HL572" s="219"/>
    </row>
  </sheetData>
  <mergeCells count="5">
    <mergeCell ref="A2:F2"/>
    <mergeCell ref="G2:G3"/>
    <mergeCell ref="J2:J3"/>
    <mergeCell ref="I2:I3"/>
    <mergeCell ref="H2:H3"/>
  </mergeCells>
  <phoneticPr fontId="45" type="noConversion"/>
  <printOptions horizontalCentered="1"/>
  <pageMargins left="0.31496062992125984" right="0.31496062992125984" top="0.35433070866141736" bottom="0.43307086614173229" header="0.19685039370078741" footer="0.19685039370078741"/>
  <pageSetup paperSize="9" scale="67" fitToHeight="0" orientation="portrait" r:id="rId1"/>
  <headerFooter alignWithMargins="0"/>
  <rowBreaks count="2" manualBreakCount="2">
    <brk id="77" max="9" man="1"/>
    <brk id="153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15"/>
  <sheetViews>
    <sheetView tabSelected="1" topLeftCell="A79" zoomScaleNormal="100" workbookViewId="0">
      <selection activeCell="J23" sqref="J23"/>
    </sheetView>
  </sheetViews>
  <sheetFormatPr defaultRowHeight="12.75"/>
  <cols>
    <col min="2" max="2" width="72.28515625" bestFit="1" customWidth="1"/>
    <col min="3" max="3" width="15" customWidth="1"/>
    <col min="4" max="4" width="14.85546875" customWidth="1"/>
  </cols>
  <sheetData>
    <row r="1" spans="1:4">
      <c r="A1" s="722" t="s">
        <v>968</v>
      </c>
      <c r="B1" s="722"/>
      <c r="C1" s="46">
        <v>2018</v>
      </c>
      <c r="D1" s="46">
        <v>2017</v>
      </c>
    </row>
    <row r="2" spans="1:4">
      <c r="A2" s="47"/>
      <c r="B2" s="47"/>
      <c r="C2" s="48"/>
      <c r="D2" s="48"/>
    </row>
    <row r="3" spans="1:4">
      <c r="A3" s="49" t="s">
        <v>969</v>
      </c>
      <c r="B3" s="50"/>
      <c r="C3" s="51"/>
      <c r="D3" s="51"/>
    </row>
    <row r="4" spans="1:4">
      <c r="A4" s="52" t="s">
        <v>974</v>
      </c>
      <c r="B4" s="52" t="s">
        <v>975</v>
      </c>
      <c r="C4" s="53">
        <v>114001</v>
      </c>
      <c r="D4" s="53">
        <v>171894</v>
      </c>
    </row>
    <row r="5" spans="1:4">
      <c r="A5" s="52"/>
      <c r="B5" s="54" t="s">
        <v>976</v>
      </c>
      <c r="C5" s="55"/>
      <c r="D5" s="55"/>
    </row>
    <row r="6" spans="1:4">
      <c r="A6" s="56" t="s">
        <v>974</v>
      </c>
      <c r="B6" s="57" t="s">
        <v>977</v>
      </c>
      <c r="C6" s="58">
        <v>799534</v>
      </c>
      <c r="D6" s="58">
        <v>794165</v>
      </c>
    </row>
    <row r="7" spans="1:4">
      <c r="A7" s="56" t="s">
        <v>974</v>
      </c>
      <c r="B7" s="57" t="s">
        <v>978</v>
      </c>
      <c r="C7" s="59">
        <v>1009558</v>
      </c>
      <c r="D7" s="59">
        <v>1082077</v>
      </c>
    </row>
    <row r="8" spans="1:4">
      <c r="A8" s="56" t="s">
        <v>974</v>
      </c>
      <c r="B8" s="57" t="s">
        <v>979</v>
      </c>
      <c r="C8" s="59">
        <v>1647</v>
      </c>
      <c r="D8" s="59">
        <v>1926</v>
      </c>
    </row>
    <row r="9" spans="1:4">
      <c r="A9" s="49" t="s">
        <v>980</v>
      </c>
      <c r="B9" s="60"/>
      <c r="C9" s="61">
        <v>1810739</v>
      </c>
      <c r="D9" s="61">
        <v>1878168</v>
      </c>
    </row>
    <row r="10" spans="1:4">
      <c r="A10" s="56" t="s">
        <v>970</v>
      </c>
      <c r="B10" s="57" t="s">
        <v>981</v>
      </c>
      <c r="C10" s="59">
        <v>-1805206</v>
      </c>
      <c r="D10" s="59">
        <v>-1864567</v>
      </c>
    </row>
    <row r="11" spans="1:4">
      <c r="A11" s="56" t="s">
        <v>970</v>
      </c>
      <c r="B11" s="57" t="s">
        <v>982</v>
      </c>
      <c r="C11" s="58">
        <v>-1494881</v>
      </c>
      <c r="D11" s="59">
        <v>-1134502</v>
      </c>
    </row>
    <row r="12" spans="1:4">
      <c r="A12" s="49" t="s">
        <v>2115</v>
      </c>
      <c r="B12" s="60"/>
      <c r="C12" s="61">
        <v>-3300087</v>
      </c>
      <c r="D12" s="61">
        <v>-2999069</v>
      </c>
    </row>
    <row r="13" spans="1:4">
      <c r="A13" s="56" t="s">
        <v>974</v>
      </c>
      <c r="B13" s="56" t="s">
        <v>2116</v>
      </c>
      <c r="C13" s="58"/>
      <c r="D13" s="59"/>
    </row>
    <row r="14" spans="1:4">
      <c r="A14" s="56" t="s">
        <v>970</v>
      </c>
      <c r="B14" s="57" t="s">
        <v>2117</v>
      </c>
      <c r="C14" s="58"/>
      <c r="D14" s="58"/>
    </row>
    <row r="15" spans="1:4">
      <c r="A15" s="56" t="s">
        <v>974</v>
      </c>
      <c r="B15" s="56" t="s">
        <v>2118</v>
      </c>
      <c r="C15" s="59"/>
      <c r="D15" s="59"/>
    </row>
    <row r="16" spans="1:4">
      <c r="A16" s="56" t="s">
        <v>970</v>
      </c>
      <c r="B16" s="57" t="s">
        <v>2119</v>
      </c>
      <c r="C16" s="58"/>
      <c r="D16" s="58"/>
    </row>
    <row r="17" spans="1:4">
      <c r="A17" s="49" t="s">
        <v>2120</v>
      </c>
      <c r="B17" s="60"/>
      <c r="C17" s="61">
        <v>0</v>
      </c>
      <c r="D17" s="61">
        <v>0</v>
      </c>
    </row>
    <row r="18" spans="1:4">
      <c r="A18" s="56" t="s">
        <v>510</v>
      </c>
      <c r="B18" s="57" t="s">
        <v>2121</v>
      </c>
      <c r="C18" s="58"/>
      <c r="D18" s="58"/>
    </row>
    <row r="19" spans="1:4">
      <c r="A19" s="56" t="s">
        <v>974</v>
      </c>
      <c r="B19" s="56" t="s">
        <v>2122</v>
      </c>
      <c r="C19" s="58"/>
      <c r="D19" s="58"/>
    </row>
    <row r="20" spans="1:4">
      <c r="A20" s="63" t="s">
        <v>970</v>
      </c>
      <c r="B20" s="63" t="s">
        <v>2123</v>
      </c>
      <c r="C20" s="58"/>
      <c r="D20" s="58"/>
    </row>
    <row r="21" spans="1:4">
      <c r="A21" s="49" t="s">
        <v>2124</v>
      </c>
      <c r="B21" s="60"/>
      <c r="C21" s="61">
        <v>0</v>
      </c>
      <c r="D21" s="61">
        <v>0</v>
      </c>
    </row>
    <row r="22" spans="1:4">
      <c r="A22" s="56" t="s">
        <v>974</v>
      </c>
      <c r="B22" s="56" t="s">
        <v>1007</v>
      </c>
      <c r="C22" s="58">
        <v>4997491</v>
      </c>
      <c r="D22" s="59">
        <v>3720681</v>
      </c>
    </row>
    <row r="23" spans="1:4">
      <c r="A23" s="56" t="s">
        <v>970</v>
      </c>
      <c r="B23" s="57" t="s">
        <v>971</v>
      </c>
      <c r="C23" s="58">
        <v>-532324</v>
      </c>
      <c r="D23" s="58">
        <v>-200061</v>
      </c>
    </row>
    <row r="24" spans="1:4">
      <c r="A24" s="49" t="s">
        <v>1008</v>
      </c>
      <c r="B24" s="60"/>
      <c r="C24" s="61">
        <v>4465167</v>
      </c>
      <c r="D24" s="61">
        <v>3520620</v>
      </c>
    </row>
    <row r="25" spans="1:4">
      <c r="A25" s="64" t="s">
        <v>972</v>
      </c>
      <c r="B25" s="64"/>
      <c r="C25" s="65">
        <v>3089820</v>
      </c>
      <c r="D25" s="65">
        <v>2571613</v>
      </c>
    </row>
    <row r="26" spans="1:4" ht="15">
      <c r="A26" s="66"/>
      <c r="B26" s="66"/>
      <c r="C26" s="66"/>
      <c r="D26" s="59"/>
    </row>
    <row r="27" spans="1:4" ht="22.5">
      <c r="A27" s="56" t="s">
        <v>973</v>
      </c>
      <c r="B27" s="67" t="s">
        <v>1009</v>
      </c>
      <c r="C27" s="58">
        <v>-150420</v>
      </c>
      <c r="D27" s="59">
        <v>-498259</v>
      </c>
    </row>
    <row r="28" spans="1:4">
      <c r="A28" s="56" t="s">
        <v>973</v>
      </c>
      <c r="B28" s="68" t="s">
        <v>1010</v>
      </c>
      <c r="C28" s="58">
        <v>0</v>
      </c>
      <c r="D28" s="59">
        <v>-1248</v>
      </c>
    </row>
    <row r="29" spans="1:4">
      <c r="A29" s="56" t="s">
        <v>973</v>
      </c>
      <c r="B29" s="68" t="s">
        <v>2142</v>
      </c>
      <c r="C29" s="58">
        <v>807943</v>
      </c>
      <c r="D29" s="59">
        <v>-159488</v>
      </c>
    </row>
    <row r="30" spans="1:4">
      <c r="A30" s="56" t="s">
        <v>973</v>
      </c>
      <c r="B30" s="68" t="s">
        <v>1148</v>
      </c>
      <c r="C30" s="58"/>
      <c r="D30" s="59"/>
    </row>
    <row r="31" spans="1:4">
      <c r="A31" s="56" t="s">
        <v>973</v>
      </c>
      <c r="B31" s="68" t="s">
        <v>2143</v>
      </c>
      <c r="C31" s="58">
        <v>-148868</v>
      </c>
      <c r="D31" s="59">
        <v>1800425</v>
      </c>
    </row>
    <row r="32" spans="1:4">
      <c r="A32" s="56" t="s">
        <v>973</v>
      </c>
      <c r="B32" s="68" t="s">
        <v>2144</v>
      </c>
      <c r="C32" s="58">
        <v>-1194982</v>
      </c>
      <c r="D32" s="59">
        <v>1493281</v>
      </c>
    </row>
    <row r="33" spans="1:4">
      <c r="A33" s="56" t="s">
        <v>973</v>
      </c>
      <c r="B33" s="68" t="s">
        <v>2145</v>
      </c>
      <c r="C33" s="58">
        <v>-1478351</v>
      </c>
      <c r="D33" s="59">
        <v>1498938</v>
      </c>
    </row>
    <row r="34" spans="1:4">
      <c r="A34" s="56" t="s">
        <v>973</v>
      </c>
      <c r="B34" s="68" t="s">
        <v>2146</v>
      </c>
      <c r="C34" s="58">
        <v>458020</v>
      </c>
      <c r="D34" s="59">
        <v>-147728</v>
      </c>
    </row>
    <row r="35" spans="1:4">
      <c r="A35" s="52" t="s">
        <v>973</v>
      </c>
      <c r="B35" s="52" t="s">
        <v>2147</v>
      </c>
      <c r="C35" s="53">
        <v>-1706658</v>
      </c>
      <c r="D35" s="53">
        <v>3985921</v>
      </c>
    </row>
    <row r="36" spans="1:4">
      <c r="A36" s="52" t="s">
        <v>973</v>
      </c>
      <c r="B36" s="52" t="s">
        <v>2148</v>
      </c>
      <c r="C36" s="62">
        <v>521</v>
      </c>
      <c r="D36" s="69">
        <v>-406</v>
      </c>
    </row>
    <row r="37" spans="1:4">
      <c r="A37" s="56" t="s">
        <v>973</v>
      </c>
      <c r="B37" s="68" t="s">
        <v>2149</v>
      </c>
      <c r="C37" s="59"/>
      <c r="D37" s="59"/>
    </row>
    <row r="38" spans="1:4">
      <c r="A38" s="56" t="s">
        <v>973</v>
      </c>
      <c r="B38" s="68" t="s">
        <v>2150</v>
      </c>
      <c r="C38" s="58">
        <v>758812</v>
      </c>
      <c r="D38" s="59">
        <v>-366260</v>
      </c>
    </row>
    <row r="39" spans="1:4">
      <c r="A39" s="56" t="s">
        <v>973</v>
      </c>
      <c r="B39" s="68" t="s">
        <v>2151</v>
      </c>
      <c r="C39" s="58"/>
      <c r="D39" s="59"/>
    </row>
    <row r="40" spans="1:4">
      <c r="A40" s="56" t="s">
        <v>973</v>
      </c>
      <c r="B40" s="68" t="s">
        <v>1032</v>
      </c>
      <c r="C40" s="58"/>
      <c r="D40" s="59"/>
    </row>
    <row r="41" spans="1:4">
      <c r="A41" s="56" t="s">
        <v>973</v>
      </c>
      <c r="B41" s="68" t="s">
        <v>1025</v>
      </c>
      <c r="C41" s="58"/>
      <c r="D41" s="59"/>
    </row>
    <row r="42" spans="1:4">
      <c r="A42" s="56" t="s">
        <v>973</v>
      </c>
      <c r="B42" s="68" t="s">
        <v>1026</v>
      </c>
      <c r="C42" s="58"/>
      <c r="D42" s="59"/>
    </row>
    <row r="43" spans="1:4">
      <c r="A43" s="56" t="s">
        <v>973</v>
      </c>
      <c r="B43" s="68" t="s">
        <v>1027</v>
      </c>
      <c r="C43" s="58"/>
      <c r="D43" s="59"/>
    </row>
    <row r="44" spans="1:4">
      <c r="A44" s="56"/>
      <c r="B44" s="68"/>
      <c r="C44" s="58"/>
      <c r="D44" s="59"/>
    </row>
    <row r="45" spans="1:4">
      <c r="A45" s="56" t="s">
        <v>973</v>
      </c>
      <c r="B45" s="68" t="s">
        <v>1028</v>
      </c>
      <c r="C45" s="58">
        <v>-2900338</v>
      </c>
      <c r="D45" s="59">
        <v>2689997</v>
      </c>
    </row>
    <row r="46" spans="1:4">
      <c r="A46" s="56" t="s">
        <v>973</v>
      </c>
      <c r="B46" s="68" t="s">
        <v>1029</v>
      </c>
      <c r="C46" s="58">
        <v>0</v>
      </c>
      <c r="D46" s="59">
        <v>0</v>
      </c>
    </row>
    <row r="47" spans="1:4">
      <c r="A47" s="56" t="s">
        <v>973</v>
      </c>
      <c r="B47" s="68" t="s">
        <v>1030</v>
      </c>
      <c r="C47" s="58">
        <v>-3630333</v>
      </c>
      <c r="D47" s="59">
        <v>-1912359</v>
      </c>
    </row>
    <row r="48" spans="1:4">
      <c r="A48" s="56" t="s">
        <v>973</v>
      </c>
      <c r="B48" s="68" t="s">
        <v>1149</v>
      </c>
      <c r="C48" s="58"/>
      <c r="D48" s="59"/>
    </row>
    <row r="49" spans="1:4">
      <c r="A49" s="56" t="s">
        <v>973</v>
      </c>
      <c r="B49" s="68" t="s">
        <v>1031</v>
      </c>
      <c r="C49" s="58">
        <v>0</v>
      </c>
      <c r="D49" s="59">
        <v>0</v>
      </c>
    </row>
    <row r="50" spans="1:4">
      <c r="A50" s="56" t="s">
        <v>973</v>
      </c>
      <c r="B50" s="68" t="s">
        <v>1033</v>
      </c>
      <c r="C50" s="58">
        <v>431406</v>
      </c>
      <c r="D50" s="59">
        <v>-756610</v>
      </c>
    </row>
    <row r="51" spans="1:4">
      <c r="A51" s="52" t="s">
        <v>973</v>
      </c>
      <c r="B51" s="52" t="s">
        <v>1034</v>
      </c>
      <c r="C51" s="53">
        <v>-5340453</v>
      </c>
      <c r="D51" s="53">
        <v>-345232</v>
      </c>
    </row>
    <row r="52" spans="1:4">
      <c r="A52" s="63" t="s">
        <v>973</v>
      </c>
      <c r="B52" s="68" t="s">
        <v>1035</v>
      </c>
      <c r="C52" s="59">
        <v>-6291</v>
      </c>
      <c r="D52" s="59">
        <v>480870</v>
      </c>
    </row>
    <row r="53" spans="1:4">
      <c r="A53" s="63" t="s">
        <v>973</v>
      </c>
      <c r="B53" s="68" t="s">
        <v>1036</v>
      </c>
      <c r="C53" s="59">
        <v>0</v>
      </c>
      <c r="D53" s="59">
        <v>0</v>
      </c>
    </row>
    <row r="54" spans="1:4">
      <c r="A54" s="52" t="s">
        <v>973</v>
      </c>
      <c r="B54" s="70" t="s">
        <v>1582</v>
      </c>
      <c r="C54" s="69">
        <v>-6291</v>
      </c>
      <c r="D54" s="69">
        <v>480870</v>
      </c>
    </row>
    <row r="55" spans="1:4">
      <c r="A55" s="52" t="s">
        <v>973</v>
      </c>
      <c r="B55" s="52" t="s">
        <v>1583</v>
      </c>
      <c r="C55" s="62">
        <v>-36547</v>
      </c>
      <c r="D55" s="69">
        <v>-426886</v>
      </c>
    </row>
    <row r="56" spans="1:4">
      <c r="A56" s="64" t="s">
        <v>1584</v>
      </c>
      <c r="B56" s="64"/>
      <c r="C56" s="65">
        <v>-3999608</v>
      </c>
      <c r="D56" s="65">
        <v>6265880</v>
      </c>
    </row>
    <row r="57" spans="1:4" ht="15">
      <c r="A57" s="66"/>
      <c r="B57" s="66"/>
      <c r="C57" s="66"/>
      <c r="D57" s="66"/>
    </row>
    <row r="58" spans="1:4">
      <c r="A58" s="49" t="s">
        <v>1585</v>
      </c>
      <c r="B58" s="50"/>
      <c r="C58" s="51"/>
      <c r="D58" s="51"/>
    </row>
    <row r="59" spans="1:4">
      <c r="A59" s="56" t="s">
        <v>970</v>
      </c>
      <c r="B59" s="57" t="s">
        <v>1586</v>
      </c>
      <c r="C59" s="59"/>
      <c r="D59" s="59"/>
    </row>
    <row r="60" spans="1:4">
      <c r="A60" s="56" t="s">
        <v>970</v>
      </c>
      <c r="B60" s="57" t="s">
        <v>1587</v>
      </c>
      <c r="C60" s="58"/>
      <c r="D60" s="58"/>
    </row>
    <row r="61" spans="1:4">
      <c r="A61" s="56" t="s">
        <v>970</v>
      </c>
      <c r="B61" s="57" t="s">
        <v>1588</v>
      </c>
      <c r="C61" s="58"/>
      <c r="D61" s="58"/>
    </row>
    <row r="62" spans="1:4">
      <c r="A62" s="56" t="s">
        <v>970</v>
      </c>
      <c r="B62" s="57" t="s">
        <v>1065</v>
      </c>
      <c r="C62" s="58"/>
      <c r="D62" s="58"/>
    </row>
    <row r="63" spans="1:4">
      <c r="A63" s="56" t="s">
        <v>970</v>
      </c>
      <c r="B63" s="57" t="s">
        <v>1066</v>
      </c>
      <c r="C63" s="58"/>
      <c r="D63" s="58"/>
    </row>
    <row r="64" spans="1:4">
      <c r="A64" s="52" t="s">
        <v>970</v>
      </c>
      <c r="B64" s="70" t="s">
        <v>1067</v>
      </c>
      <c r="C64" s="62"/>
      <c r="D64" s="62"/>
    </row>
    <row r="65" spans="1:4">
      <c r="A65" s="56" t="s">
        <v>974</v>
      </c>
      <c r="B65" s="57" t="s">
        <v>1068</v>
      </c>
      <c r="C65" s="59"/>
      <c r="D65" s="59"/>
    </row>
    <row r="66" spans="1:4">
      <c r="A66" s="56" t="s">
        <v>974</v>
      </c>
      <c r="B66" s="57" t="s">
        <v>1069</v>
      </c>
      <c r="C66" s="58"/>
      <c r="D66" s="58"/>
    </row>
    <row r="67" spans="1:4">
      <c r="A67" s="56" t="s">
        <v>974</v>
      </c>
      <c r="B67" s="57" t="s">
        <v>1070</v>
      </c>
      <c r="C67" s="58"/>
      <c r="D67" s="58"/>
    </row>
    <row r="68" spans="1:4">
      <c r="A68" s="56" t="s">
        <v>974</v>
      </c>
      <c r="B68" s="57" t="s">
        <v>1071</v>
      </c>
      <c r="C68" s="58"/>
      <c r="D68" s="58"/>
    </row>
    <row r="69" spans="1:4">
      <c r="A69" s="56" t="s">
        <v>974</v>
      </c>
      <c r="B69" s="57" t="s">
        <v>1072</v>
      </c>
      <c r="C69" s="58"/>
      <c r="D69" s="58"/>
    </row>
    <row r="70" spans="1:4">
      <c r="A70" s="52" t="s">
        <v>974</v>
      </c>
      <c r="B70" s="70" t="s">
        <v>1073</v>
      </c>
      <c r="C70" s="62">
        <v>0</v>
      </c>
      <c r="D70" s="62">
        <v>0</v>
      </c>
    </row>
    <row r="71" spans="1:4">
      <c r="A71" s="56" t="s">
        <v>970</v>
      </c>
      <c r="B71" s="57" t="s">
        <v>1074</v>
      </c>
      <c r="C71" s="58"/>
      <c r="D71" s="58"/>
    </row>
    <row r="72" spans="1:4">
      <c r="A72" s="56" t="s">
        <v>970</v>
      </c>
      <c r="B72" s="57" t="s">
        <v>1075</v>
      </c>
      <c r="C72" s="58">
        <v>-68718</v>
      </c>
      <c r="D72" s="58">
        <v>-112200</v>
      </c>
    </row>
    <row r="73" spans="1:4">
      <c r="A73" s="56" t="s">
        <v>970</v>
      </c>
      <c r="B73" s="57" t="s">
        <v>1076</v>
      </c>
      <c r="C73" s="58">
        <v>0</v>
      </c>
      <c r="D73" s="58">
        <v>0</v>
      </c>
    </row>
    <row r="74" spans="1:4">
      <c r="A74" s="56" t="s">
        <v>970</v>
      </c>
      <c r="B74" s="57" t="s">
        <v>1077</v>
      </c>
      <c r="C74" s="58">
        <v>-969820</v>
      </c>
      <c r="D74" s="58">
        <v>-1230068</v>
      </c>
    </row>
    <row r="75" spans="1:4">
      <c r="A75" s="56" t="s">
        <v>970</v>
      </c>
      <c r="B75" s="57" t="s">
        <v>1078</v>
      </c>
      <c r="C75" s="58">
        <v>-35408</v>
      </c>
      <c r="D75" s="58">
        <v>-29048</v>
      </c>
    </row>
    <row r="76" spans="1:4">
      <c r="A76" s="56" t="s">
        <v>970</v>
      </c>
      <c r="B76" s="57" t="s">
        <v>1079</v>
      </c>
      <c r="C76" s="58">
        <v>0</v>
      </c>
      <c r="D76" s="58"/>
    </row>
    <row r="77" spans="1:4">
      <c r="A77" s="56" t="s">
        <v>970</v>
      </c>
      <c r="B77" s="57" t="s">
        <v>1080</v>
      </c>
      <c r="C77" s="58">
        <v>-191005</v>
      </c>
      <c r="D77" s="58">
        <v>-160980</v>
      </c>
    </row>
    <row r="78" spans="1:4">
      <c r="A78" s="56" t="s">
        <v>970</v>
      </c>
      <c r="B78" s="57" t="s">
        <v>1081</v>
      </c>
      <c r="C78" s="58">
        <v>-1557825</v>
      </c>
      <c r="D78" s="58">
        <v>-1054258</v>
      </c>
    </row>
    <row r="79" spans="1:4">
      <c r="A79" s="52" t="s">
        <v>970</v>
      </c>
      <c r="B79" s="70" t="s">
        <v>1082</v>
      </c>
      <c r="C79" s="62">
        <v>-2822776</v>
      </c>
      <c r="D79" s="62">
        <v>-2586554</v>
      </c>
    </row>
    <row r="80" spans="1:4">
      <c r="A80" s="56" t="s">
        <v>974</v>
      </c>
      <c r="B80" s="57" t="s">
        <v>1083</v>
      </c>
      <c r="C80" s="59"/>
      <c r="D80" s="59"/>
    </row>
    <row r="81" spans="1:4">
      <c r="A81" s="56" t="s">
        <v>974</v>
      </c>
      <c r="B81" s="57" t="s">
        <v>1084</v>
      </c>
      <c r="C81" s="58">
        <v>91641</v>
      </c>
      <c r="D81" s="58"/>
    </row>
    <row r="82" spans="1:4">
      <c r="A82" s="56" t="s">
        <v>974</v>
      </c>
      <c r="B82" s="57" t="s">
        <v>1085</v>
      </c>
      <c r="C82" s="58"/>
      <c r="D82" s="58"/>
    </row>
    <row r="83" spans="1:4">
      <c r="A83" s="56" t="s">
        <v>974</v>
      </c>
      <c r="B83" s="57" t="s">
        <v>1086</v>
      </c>
      <c r="C83" s="58">
        <v>0</v>
      </c>
      <c r="D83" s="58">
        <v>2595</v>
      </c>
    </row>
    <row r="84" spans="1:4">
      <c r="A84" s="56" t="s">
        <v>974</v>
      </c>
      <c r="B84" s="57" t="s">
        <v>1087</v>
      </c>
      <c r="C84" s="58"/>
      <c r="D84" s="58"/>
    </row>
    <row r="85" spans="1:4">
      <c r="A85" s="56" t="s">
        <v>974</v>
      </c>
      <c r="B85" s="57" t="s">
        <v>1088</v>
      </c>
      <c r="C85" s="58"/>
      <c r="D85" s="58"/>
    </row>
    <row r="86" spans="1:4">
      <c r="A86" s="56" t="s">
        <v>974</v>
      </c>
      <c r="B86" s="57" t="s">
        <v>1089</v>
      </c>
      <c r="C86" s="58"/>
      <c r="D86" s="58"/>
    </row>
    <row r="87" spans="1:4">
      <c r="A87" s="52" t="s">
        <v>974</v>
      </c>
      <c r="B87" s="70" t="s">
        <v>1090</v>
      </c>
      <c r="C87" s="62">
        <v>91641</v>
      </c>
      <c r="D87" s="62">
        <v>2595</v>
      </c>
    </row>
    <row r="88" spans="1:4">
      <c r="A88" s="56" t="s">
        <v>970</v>
      </c>
      <c r="B88" s="57" t="s">
        <v>1091</v>
      </c>
      <c r="C88" s="58">
        <v>4316943</v>
      </c>
      <c r="D88" s="58">
        <v>259734</v>
      </c>
    </row>
    <row r="89" spans="1:4">
      <c r="A89" s="56" t="s">
        <v>970</v>
      </c>
      <c r="B89" s="57" t="s">
        <v>1092</v>
      </c>
      <c r="C89" s="58"/>
      <c r="D89" s="58"/>
    </row>
    <row r="90" spans="1:4">
      <c r="A90" s="52" t="s">
        <v>970</v>
      </c>
      <c r="B90" s="70" t="s">
        <v>1093</v>
      </c>
      <c r="C90" s="62">
        <v>4316943</v>
      </c>
      <c r="D90" s="62">
        <v>259734</v>
      </c>
    </row>
    <row r="91" spans="1:4">
      <c r="A91" s="56" t="s">
        <v>974</v>
      </c>
      <c r="B91" s="57" t="s">
        <v>1094</v>
      </c>
      <c r="C91" s="58"/>
      <c r="D91" s="58"/>
    </row>
    <row r="92" spans="1:4">
      <c r="A92" s="56" t="s">
        <v>974</v>
      </c>
      <c r="B92" s="57" t="s">
        <v>1095</v>
      </c>
      <c r="C92" s="58"/>
      <c r="D92" s="58"/>
    </row>
    <row r="93" spans="1:4">
      <c r="A93" s="52" t="s">
        <v>974</v>
      </c>
      <c r="B93" s="70" t="s">
        <v>1096</v>
      </c>
      <c r="C93" s="62"/>
      <c r="D93" s="62"/>
    </row>
    <row r="94" spans="1:4">
      <c r="A94" s="52" t="s">
        <v>510</v>
      </c>
      <c r="B94" s="70" t="s">
        <v>1097</v>
      </c>
      <c r="C94" s="62"/>
      <c r="D94" s="62"/>
    </row>
    <row r="95" spans="1:4">
      <c r="A95" s="64" t="s">
        <v>1098</v>
      </c>
      <c r="B95" s="64"/>
      <c r="C95" s="65">
        <v>1585808</v>
      </c>
      <c r="D95" s="65">
        <v>-2324225</v>
      </c>
    </row>
    <row r="96" spans="1:4" ht="15">
      <c r="A96" s="66"/>
      <c r="B96" s="66"/>
      <c r="C96" s="66"/>
      <c r="D96" s="66"/>
    </row>
    <row r="97" spans="1:4">
      <c r="A97" s="49" t="s">
        <v>1099</v>
      </c>
      <c r="B97" s="50"/>
      <c r="C97" s="51"/>
      <c r="D97" s="51"/>
    </row>
    <row r="98" spans="1:4">
      <c r="A98" s="56" t="s">
        <v>973</v>
      </c>
      <c r="B98" s="56" t="s">
        <v>1100</v>
      </c>
      <c r="C98" s="58"/>
      <c r="D98" s="58"/>
    </row>
    <row r="99" spans="1:4">
      <c r="A99" s="56" t="s">
        <v>973</v>
      </c>
      <c r="B99" s="56" t="s">
        <v>1101</v>
      </c>
      <c r="C99" s="58"/>
      <c r="D99" s="58"/>
    </row>
    <row r="100" spans="1:4">
      <c r="A100" s="56" t="s">
        <v>973</v>
      </c>
      <c r="B100" s="56" t="s">
        <v>1102</v>
      </c>
      <c r="C100" s="58"/>
      <c r="D100" s="58"/>
    </row>
    <row r="101" spans="1:4">
      <c r="A101" s="56" t="s">
        <v>973</v>
      </c>
      <c r="B101" s="56" t="s">
        <v>1103</v>
      </c>
      <c r="C101" s="58"/>
      <c r="D101" s="58"/>
    </row>
    <row r="102" spans="1:4">
      <c r="A102" s="56" t="s">
        <v>973</v>
      </c>
      <c r="B102" s="56" t="s">
        <v>1136</v>
      </c>
      <c r="C102" s="58"/>
      <c r="D102" s="58"/>
    </row>
    <row r="103" spans="1:4">
      <c r="A103" s="52" t="s">
        <v>974</v>
      </c>
      <c r="B103" s="52" t="s">
        <v>1137</v>
      </c>
      <c r="C103" s="62"/>
      <c r="D103" s="62"/>
    </row>
    <row r="104" spans="1:4">
      <c r="A104" s="56" t="s">
        <v>974</v>
      </c>
      <c r="B104" s="56" t="s">
        <v>1138</v>
      </c>
      <c r="C104" s="58">
        <v>1992903</v>
      </c>
      <c r="D104" s="58">
        <v>1844025</v>
      </c>
    </row>
    <row r="105" spans="1:4">
      <c r="A105" s="56" t="s">
        <v>973</v>
      </c>
      <c r="B105" s="56" t="s">
        <v>1139</v>
      </c>
      <c r="C105" s="58">
        <v>-519640</v>
      </c>
      <c r="D105" s="58">
        <v>-509675</v>
      </c>
    </row>
    <row r="106" spans="1:4">
      <c r="A106" s="52" t="s">
        <v>973</v>
      </c>
      <c r="B106" s="70" t="s">
        <v>1140</v>
      </c>
      <c r="C106" s="62">
        <v>1473263</v>
      </c>
      <c r="D106" s="62">
        <v>1334350</v>
      </c>
    </row>
    <row r="107" spans="1:4">
      <c r="A107" s="71"/>
      <c r="B107" s="72" t="s">
        <v>1141</v>
      </c>
      <c r="C107" s="62"/>
      <c r="D107" s="62"/>
    </row>
    <row r="108" spans="1:4">
      <c r="A108" s="56" t="s">
        <v>974</v>
      </c>
      <c r="B108" s="73" t="s">
        <v>1142</v>
      </c>
      <c r="C108" s="58"/>
      <c r="D108" s="58"/>
    </row>
    <row r="109" spans="1:4">
      <c r="A109" s="56" t="s">
        <v>970</v>
      </c>
      <c r="B109" s="56" t="s">
        <v>1143</v>
      </c>
      <c r="C109" s="58"/>
      <c r="D109" s="58"/>
    </row>
    <row r="110" spans="1:4">
      <c r="A110" s="64" t="s">
        <v>1144</v>
      </c>
      <c r="B110" s="64"/>
      <c r="C110" s="65">
        <v>1473263</v>
      </c>
      <c r="D110" s="65">
        <v>1334350</v>
      </c>
    </row>
    <row r="111" spans="1:4">
      <c r="A111" s="73"/>
      <c r="B111" s="73"/>
      <c r="C111" s="74"/>
      <c r="D111" s="74"/>
    </row>
    <row r="112" spans="1:4">
      <c r="A112" s="49" t="s">
        <v>1145</v>
      </c>
      <c r="B112" s="50"/>
      <c r="C112" s="51">
        <v>-940537</v>
      </c>
      <c r="D112" s="51">
        <v>5276005</v>
      </c>
    </row>
    <row r="113" spans="1:4">
      <c r="A113" s="70" t="s">
        <v>1146</v>
      </c>
      <c r="B113" s="75"/>
      <c r="C113" s="76">
        <v>-940537</v>
      </c>
      <c r="D113" s="62">
        <v>5276005</v>
      </c>
    </row>
    <row r="114" spans="1:4">
      <c r="A114" s="56"/>
      <c r="B114" s="77"/>
      <c r="C114" s="62"/>
      <c r="D114" s="62"/>
    </row>
    <row r="115" spans="1:4">
      <c r="A115" s="78" t="s">
        <v>1147</v>
      </c>
      <c r="B115" s="79"/>
      <c r="C115" s="80">
        <v>0</v>
      </c>
      <c r="D115" s="80">
        <v>0</v>
      </c>
    </row>
  </sheetData>
  <mergeCells count="1">
    <mergeCell ref="A1:B1"/>
  </mergeCells>
  <phoneticPr fontId="45" type="noConversion"/>
  <pageMargins left="0.23" right="0.32" top="0.61" bottom="0.56000000000000005" header="0.3" footer="0.17"/>
  <pageSetup paperSize="9" scale="90" fitToHeight="0" orientation="portrait" r:id="rId1"/>
  <rowBreaks count="1" manualBreakCount="1">
    <brk id="5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879"/>
  <sheetViews>
    <sheetView showGridLines="0" zoomScaleNormal="100" zoomScaleSheetLayoutView="100" workbookViewId="0">
      <pane ySplit="3" topLeftCell="A4" activePane="bottomLeft" state="frozen"/>
      <selection activeCell="J226" sqref="J226"/>
      <selection pane="bottomLeft" activeCell="H2" sqref="H2:J3"/>
    </sheetView>
  </sheetViews>
  <sheetFormatPr defaultColWidth="17.85546875" defaultRowHeight="12.75"/>
  <cols>
    <col min="1" max="1" width="4.42578125" style="95" bestFit="1" customWidth="1"/>
    <col min="2" max="4" width="4.7109375" style="95" bestFit="1" customWidth="1"/>
    <col min="5" max="5" width="3.42578125" style="95" bestFit="1" customWidth="1"/>
    <col min="6" max="6" width="3.28515625" style="95" bestFit="1" customWidth="1"/>
    <col min="7" max="7" width="51.5703125" style="97" customWidth="1"/>
    <col min="8" max="8" width="15.140625" style="141" customWidth="1"/>
    <col min="9" max="9" width="15.140625" style="141" hidden="1" customWidth="1"/>
    <col min="10" max="10" width="15.140625" style="141" customWidth="1"/>
    <col min="11" max="12" width="15.140625" style="141" hidden="1" customWidth="1"/>
    <col min="13" max="13" width="15.140625" style="6" hidden="1" customWidth="1"/>
    <col min="14" max="14" width="15.140625" style="141" customWidth="1"/>
    <col min="15" max="15" width="15" style="2" customWidth="1"/>
    <col min="16" max="206" width="10.28515625" style="2" customWidth="1"/>
    <col min="207" max="215" width="9.140625" style="2" customWidth="1"/>
    <col min="216" max="216" width="1" style="2" customWidth="1"/>
    <col min="217" max="220" width="3.28515625" style="2" customWidth="1"/>
    <col min="221" max="221" width="1.85546875" style="2" customWidth="1"/>
    <col min="222" max="16384" width="17.85546875" style="2"/>
  </cols>
  <sheetData>
    <row r="1" spans="1:14" ht="13.5" thickBot="1">
      <c r="G1" s="83"/>
      <c r="H1" s="131"/>
      <c r="I1" s="131"/>
      <c r="J1" s="131"/>
      <c r="K1" s="131"/>
      <c r="L1" s="131"/>
      <c r="M1" s="7"/>
      <c r="N1" s="131"/>
    </row>
    <row r="2" spans="1:14" s="8" customFormat="1" ht="13.5" customHeight="1" thickBot="1">
      <c r="A2" s="727" t="s">
        <v>1235</v>
      </c>
      <c r="B2" s="728"/>
      <c r="C2" s="728"/>
      <c r="D2" s="728"/>
      <c r="E2" s="728"/>
      <c r="F2" s="729"/>
      <c r="G2" s="730" t="s">
        <v>1273</v>
      </c>
      <c r="H2" s="723" t="s">
        <v>302</v>
      </c>
      <c r="I2" s="723" t="s">
        <v>279</v>
      </c>
      <c r="J2" s="723" t="s">
        <v>303</v>
      </c>
      <c r="K2" s="723" t="s">
        <v>2162</v>
      </c>
      <c r="L2" s="723" t="s">
        <v>2163</v>
      </c>
      <c r="M2" s="725" t="s">
        <v>1285</v>
      </c>
      <c r="N2" s="723" t="s">
        <v>282</v>
      </c>
    </row>
    <row r="3" spans="1:14" ht="13.5" thickBot="1">
      <c r="A3" s="92" t="s">
        <v>1295</v>
      </c>
      <c r="B3" s="92" t="s">
        <v>1302</v>
      </c>
      <c r="C3" s="92" t="s">
        <v>1313</v>
      </c>
      <c r="D3" s="92" t="s">
        <v>471</v>
      </c>
      <c r="E3" s="92" t="s">
        <v>1357</v>
      </c>
      <c r="F3" s="92" t="s">
        <v>1358</v>
      </c>
      <c r="G3" s="731"/>
      <c r="H3" s="724"/>
      <c r="I3" s="724"/>
      <c r="J3" s="724"/>
      <c r="K3" s="724"/>
      <c r="L3" s="724"/>
      <c r="M3" s="726"/>
      <c r="N3" s="724"/>
    </row>
    <row r="4" spans="1:14" s="93" customFormat="1">
      <c r="A4" s="9">
        <v>300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11" t="s">
        <v>1491</v>
      </c>
      <c r="H4" s="119"/>
      <c r="I4" s="132"/>
      <c r="J4" s="132"/>
      <c r="K4" s="132"/>
      <c r="L4" s="132"/>
      <c r="M4" s="100"/>
      <c r="N4" s="132"/>
    </row>
    <row r="5" spans="1:14">
      <c r="A5" s="12">
        <v>300</v>
      </c>
      <c r="B5" s="13">
        <v>100</v>
      </c>
      <c r="C5" s="13"/>
      <c r="D5" s="13"/>
      <c r="E5" s="13"/>
      <c r="F5" s="13"/>
      <c r="G5" s="5" t="s">
        <v>1492</v>
      </c>
      <c r="H5" s="121" t="e">
        <f>+#REF!</f>
        <v>#REF!</v>
      </c>
      <c r="I5" s="133" t="e">
        <f>+J5/2</f>
        <v>#REF!</v>
      </c>
      <c r="J5" s="133" t="e">
        <f>+#REF!</f>
        <v>#REF!</v>
      </c>
      <c r="K5" s="133" t="e">
        <f>+#REF!</f>
        <v>#REF!</v>
      </c>
      <c r="L5" s="133"/>
      <c r="M5" s="101"/>
      <c r="N5" s="133" t="e">
        <f>+H5-J5</f>
        <v>#REF!</v>
      </c>
    </row>
    <row r="6" spans="1:14">
      <c r="A6" s="12">
        <v>300</v>
      </c>
      <c r="B6" s="13">
        <v>100</v>
      </c>
      <c r="C6" s="14">
        <v>100</v>
      </c>
      <c r="D6" s="14"/>
      <c r="E6" s="14"/>
      <c r="F6" s="14"/>
      <c r="G6" s="5" t="s">
        <v>745</v>
      </c>
      <c r="H6" s="121" t="e">
        <f>+#REF!</f>
        <v>#REF!</v>
      </c>
      <c r="I6" s="133" t="e">
        <f t="shared" ref="I6:I69" si="0">+J6/2</f>
        <v>#REF!</v>
      </c>
      <c r="J6" s="133" t="e">
        <f>+#REF!</f>
        <v>#REF!</v>
      </c>
      <c r="K6" s="133" t="e">
        <f>+#REF!</f>
        <v>#REF!</v>
      </c>
      <c r="L6" s="133"/>
      <c r="M6" s="101"/>
      <c r="N6" s="133" t="e">
        <f t="shared" ref="N6:N69" si="1">+H6-J6</f>
        <v>#REF!</v>
      </c>
    </row>
    <row r="7" spans="1:14" ht="25.5">
      <c r="A7" s="12">
        <v>300</v>
      </c>
      <c r="B7" s="13">
        <v>100</v>
      </c>
      <c r="C7" s="14">
        <v>100</v>
      </c>
      <c r="D7" s="15">
        <v>100</v>
      </c>
      <c r="E7" s="14"/>
      <c r="F7" s="14"/>
      <c r="G7" s="16" t="s">
        <v>746</v>
      </c>
      <c r="H7" s="121" t="e">
        <f>+#REF!</f>
        <v>#REF!</v>
      </c>
      <c r="I7" s="133" t="e">
        <f t="shared" si="0"/>
        <v>#REF!</v>
      </c>
      <c r="J7" s="133" t="e">
        <f>+#REF!</f>
        <v>#REF!</v>
      </c>
      <c r="K7" s="133" t="e">
        <f>+#REF!</f>
        <v>#REF!</v>
      </c>
      <c r="L7" s="133">
        <v>3006349</v>
      </c>
      <c r="M7" s="101" t="s">
        <v>285</v>
      </c>
      <c r="N7" s="133" t="e">
        <f t="shared" si="1"/>
        <v>#REF!</v>
      </c>
    </row>
    <row r="8" spans="1:14">
      <c r="A8" s="12">
        <v>300</v>
      </c>
      <c r="B8" s="13">
        <v>100</v>
      </c>
      <c r="C8" s="14">
        <v>100</v>
      </c>
      <c r="D8" s="15">
        <v>200</v>
      </c>
      <c r="E8" s="14"/>
      <c r="F8" s="14"/>
      <c r="G8" s="16" t="s">
        <v>747</v>
      </c>
      <c r="H8" s="121" t="e">
        <f>+#REF!</f>
        <v>#REF!</v>
      </c>
      <c r="I8" s="133" t="e">
        <f t="shared" si="0"/>
        <v>#REF!</v>
      </c>
      <c r="J8" s="133" t="e">
        <f>+#REF!</f>
        <v>#REF!</v>
      </c>
      <c r="K8" s="133" t="e">
        <f>+#REF!</f>
        <v>#REF!</v>
      </c>
      <c r="L8" s="133">
        <v>259462</v>
      </c>
      <c r="M8" s="101" t="s">
        <v>286</v>
      </c>
      <c r="N8" s="133" t="e">
        <f t="shared" si="1"/>
        <v>#REF!</v>
      </c>
    </row>
    <row r="9" spans="1:14">
      <c r="A9" s="12">
        <v>300</v>
      </c>
      <c r="B9" s="13">
        <v>100</v>
      </c>
      <c r="C9" s="14">
        <v>100</v>
      </c>
      <c r="D9" s="15">
        <v>300</v>
      </c>
      <c r="E9" s="14"/>
      <c r="F9" s="14"/>
      <c r="G9" s="16" t="s">
        <v>748</v>
      </c>
      <c r="H9" s="121" t="e">
        <f>+#REF!</f>
        <v>#REF!</v>
      </c>
      <c r="I9" s="133" t="e">
        <f t="shared" si="0"/>
        <v>#REF!</v>
      </c>
      <c r="J9" s="133" t="e">
        <f>+#REF!</f>
        <v>#REF!</v>
      </c>
      <c r="K9" s="133" t="e">
        <f>+#REF!</f>
        <v>#REF!</v>
      </c>
      <c r="L9" s="133">
        <v>187336</v>
      </c>
      <c r="M9" s="101" t="s">
        <v>287</v>
      </c>
      <c r="N9" s="133" t="e">
        <f t="shared" si="1"/>
        <v>#REF!</v>
      </c>
    </row>
    <row r="10" spans="1:14">
      <c r="A10" s="12">
        <v>300</v>
      </c>
      <c r="B10" s="13">
        <v>100</v>
      </c>
      <c r="C10" s="14">
        <v>200</v>
      </c>
      <c r="D10" s="14"/>
      <c r="E10" s="14"/>
      <c r="F10" s="14"/>
      <c r="G10" s="17" t="s">
        <v>749</v>
      </c>
      <c r="H10" s="121" t="e">
        <f>+#REF!</f>
        <v>#REF!</v>
      </c>
      <c r="I10" s="133" t="e">
        <f t="shared" si="0"/>
        <v>#REF!</v>
      </c>
      <c r="J10" s="133" t="e">
        <f>+#REF!</f>
        <v>#REF!</v>
      </c>
      <c r="K10" s="133" t="e">
        <f>+#REF!</f>
        <v>#REF!</v>
      </c>
      <c r="L10" s="133">
        <v>0</v>
      </c>
      <c r="M10" s="101"/>
      <c r="N10" s="133" t="e">
        <f t="shared" si="1"/>
        <v>#REF!</v>
      </c>
    </row>
    <row r="11" spans="1:14" ht="25.5">
      <c r="A11" s="12">
        <v>300</v>
      </c>
      <c r="B11" s="13">
        <v>100</v>
      </c>
      <c r="C11" s="14">
        <v>200</v>
      </c>
      <c r="D11" s="15">
        <v>100</v>
      </c>
      <c r="E11" s="14"/>
      <c r="F11" s="14"/>
      <c r="G11" s="4" t="s">
        <v>1493</v>
      </c>
      <c r="H11" s="121" t="e">
        <f>+#REF!</f>
        <v>#REF!</v>
      </c>
      <c r="I11" s="133" t="e">
        <f t="shared" si="0"/>
        <v>#REF!</v>
      </c>
      <c r="J11" s="133" t="e">
        <f>+#REF!</f>
        <v>#REF!</v>
      </c>
      <c r="K11" s="133" t="e">
        <f>+#REF!</f>
        <v>#REF!</v>
      </c>
      <c r="L11" s="133">
        <v>0</v>
      </c>
      <c r="M11" s="101" t="s">
        <v>995</v>
      </c>
      <c r="N11" s="133" t="e">
        <f t="shared" si="1"/>
        <v>#REF!</v>
      </c>
    </row>
    <row r="12" spans="1:14" ht="25.5">
      <c r="A12" s="12">
        <v>300</v>
      </c>
      <c r="B12" s="13">
        <v>100</v>
      </c>
      <c r="C12" s="14">
        <v>200</v>
      </c>
      <c r="D12" s="15">
        <v>200</v>
      </c>
      <c r="E12" s="14"/>
      <c r="F12" s="14"/>
      <c r="G12" s="16" t="s">
        <v>1494</v>
      </c>
      <c r="H12" s="121" t="e">
        <f>+#REF!</f>
        <v>#REF!</v>
      </c>
      <c r="I12" s="133" t="e">
        <f t="shared" si="0"/>
        <v>#REF!</v>
      </c>
      <c r="J12" s="133" t="e">
        <f>+#REF!</f>
        <v>#REF!</v>
      </c>
      <c r="K12" s="133" t="e">
        <f>+#REF!</f>
        <v>#REF!</v>
      </c>
      <c r="L12" s="133">
        <v>0</v>
      </c>
      <c r="M12" s="101" t="s">
        <v>1037</v>
      </c>
      <c r="N12" s="133" t="e">
        <f t="shared" si="1"/>
        <v>#REF!</v>
      </c>
    </row>
    <row r="13" spans="1:14">
      <c r="A13" s="12">
        <v>300</v>
      </c>
      <c r="B13" s="13">
        <v>100</v>
      </c>
      <c r="C13" s="14">
        <v>200</v>
      </c>
      <c r="D13" s="15">
        <v>300</v>
      </c>
      <c r="E13" s="14"/>
      <c r="F13" s="14"/>
      <c r="G13" s="16" t="s">
        <v>1495</v>
      </c>
      <c r="H13" s="121" t="e">
        <f>+#REF!</f>
        <v>#REF!</v>
      </c>
      <c r="I13" s="133" t="e">
        <f t="shared" si="0"/>
        <v>#REF!</v>
      </c>
      <c r="J13" s="133" t="e">
        <f>+#REF!</f>
        <v>#REF!</v>
      </c>
      <c r="K13" s="133" t="e">
        <f>+#REF!</f>
        <v>#REF!</v>
      </c>
      <c r="L13" s="133">
        <v>0</v>
      </c>
      <c r="M13" s="101" t="s">
        <v>1038</v>
      </c>
      <c r="N13" s="133" t="e">
        <f t="shared" si="1"/>
        <v>#REF!</v>
      </c>
    </row>
    <row r="14" spans="1:14">
      <c r="A14" s="12">
        <v>300</v>
      </c>
      <c r="B14" s="13">
        <v>100</v>
      </c>
      <c r="C14" s="14">
        <v>300</v>
      </c>
      <c r="D14" s="14"/>
      <c r="E14" s="14"/>
      <c r="F14" s="14"/>
      <c r="G14" s="5" t="s">
        <v>750</v>
      </c>
      <c r="H14" s="121" t="e">
        <f>+#REF!</f>
        <v>#REF!</v>
      </c>
      <c r="I14" s="133" t="e">
        <f t="shared" si="0"/>
        <v>#REF!</v>
      </c>
      <c r="J14" s="133" t="e">
        <f>+#REF!</f>
        <v>#REF!</v>
      </c>
      <c r="K14" s="133" t="e">
        <f>+#REF!</f>
        <v>#REF!</v>
      </c>
      <c r="L14" s="133">
        <v>0</v>
      </c>
      <c r="M14" s="101"/>
      <c r="N14" s="133" t="e">
        <f t="shared" si="1"/>
        <v>#REF!</v>
      </c>
    </row>
    <row r="15" spans="1:14">
      <c r="A15" s="12">
        <v>300</v>
      </c>
      <c r="B15" s="13">
        <v>100</v>
      </c>
      <c r="C15" s="14">
        <v>300</v>
      </c>
      <c r="D15" s="15">
        <v>100</v>
      </c>
      <c r="E15" s="14"/>
      <c r="F15" s="14"/>
      <c r="G15" s="4" t="s">
        <v>1496</v>
      </c>
      <c r="H15" s="121" t="e">
        <f>+#REF!</f>
        <v>#REF!</v>
      </c>
      <c r="I15" s="133" t="e">
        <f t="shared" si="0"/>
        <v>#REF!</v>
      </c>
      <c r="J15" s="133" t="e">
        <f>+#REF!</f>
        <v>#REF!</v>
      </c>
      <c r="K15" s="133" t="e">
        <f>+#REF!</f>
        <v>#REF!</v>
      </c>
      <c r="L15" s="133">
        <v>2539660</v>
      </c>
      <c r="M15" s="101" t="s">
        <v>1039</v>
      </c>
      <c r="N15" s="133" t="e">
        <f t="shared" si="1"/>
        <v>#REF!</v>
      </c>
    </row>
    <row r="16" spans="1:14">
      <c r="A16" s="12">
        <v>300</v>
      </c>
      <c r="B16" s="13">
        <v>100</v>
      </c>
      <c r="C16" s="14">
        <v>300</v>
      </c>
      <c r="D16" s="15">
        <v>200</v>
      </c>
      <c r="E16" s="14"/>
      <c r="F16" s="14"/>
      <c r="G16" s="16" t="s">
        <v>751</v>
      </c>
      <c r="H16" s="121" t="e">
        <f>+#REF!</f>
        <v>#REF!</v>
      </c>
      <c r="I16" s="133" t="e">
        <f t="shared" si="0"/>
        <v>#REF!</v>
      </c>
      <c r="J16" s="133" t="e">
        <f>+#REF!</f>
        <v>#REF!</v>
      </c>
      <c r="K16" s="133" t="e">
        <f>+#REF!</f>
        <v>#REF!</v>
      </c>
      <c r="L16" s="133">
        <v>359290</v>
      </c>
      <c r="M16" s="101" t="s">
        <v>1040</v>
      </c>
      <c r="N16" s="133" t="e">
        <f t="shared" si="1"/>
        <v>#REF!</v>
      </c>
    </row>
    <row r="17" spans="1:14">
      <c r="A17" s="12">
        <v>300</v>
      </c>
      <c r="B17" s="13">
        <v>100</v>
      </c>
      <c r="C17" s="14">
        <v>300</v>
      </c>
      <c r="D17" s="15">
        <v>300</v>
      </c>
      <c r="E17" s="14"/>
      <c r="F17" s="14"/>
      <c r="G17" s="16" t="s">
        <v>752</v>
      </c>
      <c r="H17" s="121" t="e">
        <f>+#REF!</f>
        <v>#REF!</v>
      </c>
      <c r="I17" s="133" t="e">
        <f t="shared" si="0"/>
        <v>#REF!</v>
      </c>
      <c r="J17" s="133" t="e">
        <f>+#REF!</f>
        <v>#REF!</v>
      </c>
      <c r="K17" s="133" t="e">
        <f>+#REF!</f>
        <v>#REF!</v>
      </c>
      <c r="L17" s="133">
        <v>2711760</v>
      </c>
      <c r="M17" s="101" t="s">
        <v>1041</v>
      </c>
      <c r="N17" s="133" t="e">
        <f t="shared" si="1"/>
        <v>#REF!</v>
      </c>
    </row>
    <row r="18" spans="1:14">
      <c r="A18" s="12">
        <v>300</v>
      </c>
      <c r="B18" s="13">
        <v>100</v>
      </c>
      <c r="C18" s="15">
        <v>400</v>
      </c>
      <c r="D18" s="14"/>
      <c r="E18" s="14"/>
      <c r="F18" s="14"/>
      <c r="G18" s="4" t="s">
        <v>753</v>
      </c>
      <c r="H18" s="121" t="e">
        <f>+#REF!</f>
        <v>#REF!</v>
      </c>
      <c r="I18" s="133" t="e">
        <f t="shared" si="0"/>
        <v>#REF!</v>
      </c>
      <c r="J18" s="133" t="e">
        <f>+#REF!</f>
        <v>#REF!</v>
      </c>
      <c r="K18" s="133" t="e">
        <f>+#REF!</f>
        <v>#REF!</v>
      </c>
      <c r="L18" s="133">
        <v>10997</v>
      </c>
      <c r="M18" s="101" t="s">
        <v>307</v>
      </c>
      <c r="N18" s="133" t="e">
        <f t="shared" si="1"/>
        <v>#REF!</v>
      </c>
    </row>
    <row r="19" spans="1:14">
      <c r="A19" s="12">
        <v>300</v>
      </c>
      <c r="B19" s="13">
        <v>100</v>
      </c>
      <c r="C19" s="15">
        <v>500</v>
      </c>
      <c r="D19" s="14"/>
      <c r="E19" s="14"/>
      <c r="F19" s="14"/>
      <c r="G19" s="16" t="s">
        <v>1951</v>
      </c>
      <c r="H19" s="121" t="e">
        <f>+#REF!</f>
        <v>#REF!</v>
      </c>
      <c r="I19" s="133" t="e">
        <f t="shared" si="0"/>
        <v>#REF!</v>
      </c>
      <c r="J19" s="133" t="e">
        <f>+#REF!</f>
        <v>#REF!</v>
      </c>
      <c r="K19" s="133" t="e">
        <f>+#REF!</f>
        <v>#REF!</v>
      </c>
      <c r="L19" s="133">
        <v>1958</v>
      </c>
      <c r="M19" s="101" t="s">
        <v>308</v>
      </c>
      <c r="N19" s="133" t="e">
        <f t="shared" si="1"/>
        <v>#REF!</v>
      </c>
    </row>
    <row r="20" spans="1:14">
      <c r="A20" s="12">
        <v>300</v>
      </c>
      <c r="B20" s="13">
        <v>100</v>
      </c>
      <c r="C20" s="15">
        <v>600</v>
      </c>
      <c r="D20" s="14"/>
      <c r="E20" s="14"/>
      <c r="F20" s="14"/>
      <c r="G20" s="4" t="s">
        <v>1952</v>
      </c>
      <c r="H20" s="121" t="e">
        <f>+#REF!</f>
        <v>#REF!</v>
      </c>
      <c r="I20" s="133" t="e">
        <f t="shared" si="0"/>
        <v>#REF!</v>
      </c>
      <c r="J20" s="133" t="e">
        <f>+#REF!</f>
        <v>#REF!</v>
      </c>
      <c r="K20" s="133" t="e">
        <f>+#REF!</f>
        <v>#REF!</v>
      </c>
      <c r="L20" s="133">
        <v>3529</v>
      </c>
      <c r="M20" s="101" t="s">
        <v>309</v>
      </c>
      <c r="N20" s="133" t="e">
        <f t="shared" si="1"/>
        <v>#REF!</v>
      </c>
    </row>
    <row r="21" spans="1:14">
      <c r="A21" s="12">
        <v>300</v>
      </c>
      <c r="B21" s="13">
        <v>100</v>
      </c>
      <c r="C21" s="15">
        <v>700</v>
      </c>
      <c r="D21" s="14"/>
      <c r="E21" s="14"/>
      <c r="F21" s="14"/>
      <c r="G21" s="16" t="s">
        <v>1953</v>
      </c>
      <c r="H21" s="121" t="e">
        <f>+#REF!</f>
        <v>#REF!</v>
      </c>
      <c r="I21" s="133" t="e">
        <f t="shared" si="0"/>
        <v>#REF!</v>
      </c>
      <c r="J21" s="133" t="e">
        <f>+#REF!</f>
        <v>#REF!</v>
      </c>
      <c r="K21" s="133" t="e">
        <f>+#REF!</f>
        <v>#REF!</v>
      </c>
      <c r="L21" s="133">
        <v>0</v>
      </c>
      <c r="M21" s="101" t="s">
        <v>310</v>
      </c>
      <c r="N21" s="133" t="e">
        <f t="shared" si="1"/>
        <v>#REF!</v>
      </c>
    </row>
    <row r="22" spans="1:14">
      <c r="A22" s="12">
        <v>300</v>
      </c>
      <c r="B22" s="13">
        <v>100</v>
      </c>
      <c r="C22" s="15">
        <v>800</v>
      </c>
      <c r="D22" s="14"/>
      <c r="E22" s="14"/>
      <c r="F22" s="14"/>
      <c r="G22" s="16" t="s">
        <v>1954</v>
      </c>
      <c r="H22" s="121" t="e">
        <f>+#REF!</f>
        <v>#REF!</v>
      </c>
      <c r="I22" s="133" t="e">
        <f t="shared" si="0"/>
        <v>#REF!</v>
      </c>
      <c r="J22" s="133" t="e">
        <f>+#REF!</f>
        <v>#REF!</v>
      </c>
      <c r="K22" s="133" t="e">
        <f>+#REF!</f>
        <v>#REF!</v>
      </c>
      <c r="L22" s="133">
        <v>381705</v>
      </c>
      <c r="M22" s="101" t="s">
        <v>311</v>
      </c>
      <c r="N22" s="133" t="e">
        <f t="shared" si="1"/>
        <v>#REF!</v>
      </c>
    </row>
    <row r="23" spans="1:14" ht="25.5">
      <c r="A23" s="12">
        <v>300</v>
      </c>
      <c r="B23" s="13">
        <v>100</v>
      </c>
      <c r="C23" s="14">
        <v>900</v>
      </c>
      <c r="D23" s="14"/>
      <c r="E23" s="14"/>
      <c r="F23" s="14"/>
      <c r="G23" s="5" t="s">
        <v>1497</v>
      </c>
      <c r="H23" s="121" t="e">
        <f>+#REF!</f>
        <v>#REF!</v>
      </c>
      <c r="I23" s="133" t="e">
        <f t="shared" si="0"/>
        <v>#REF!</v>
      </c>
      <c r="J23" s="133" t="e">
        <f>+#REF!</f>
        <v>#REF!</v>
      </c>
      <c r="K23" s="133" t="e">
        <f>+#REF!</f>
        <v>#REF!</v>
      </c>
      <c r="L23" s="133">
        <v>0</v>
      </c>
      <c r="M23" s="101" t="s">
        <v>312</v>
      </c>
      <c r="N23" s="133" t="e">
        <f t="shared" si="1"/>
        <v>#REF!</v>
      </c>
    </row>
    <row r="24" spans="1:14" ht="25.5">
      <c r="A24" s="12">
        <v>300</v>
      </c>
      <c r="B24" s="13">
        <v>100</v>
      </c>
      <c r="C24" s="14">
        <v>900</v>
      </c>
      <c r="D24" s="18">
        <v>50</v>
      </c>
      <c r="E24" s="19"/>
      <c r="F24" s="19"/>
      <c r="G24" s="4" t="s">
        <v>746</v>
      </c>
      <c r="H24" s="121" t="e">
        <f>+#REF!</f>
        <v>#REF!</v>
      </c>
      <c r="I24" s="133" t="e">
        <f t="shared" si="0"/>
        <v>#REF!</v>
      </c>
      <c r="J24" s="133" t="e">
        <f>+#REF!</f>
        <v>#REF!</v>
      </c>
      <c r="K24" s="133" t="e">
        <f>+#REF!</f>
        <v>#REF!</v>
      </c>
      <c r="L24" s="133">
        <v>0</v>
      </c>
      <c r="M24" s="101"/>
      <c r="N24" s="133" t="e">
        <f t="shared" si="1"/>
        <v>#REF!</v>
      </c>
    </row>
    <row r="25" spans="1:14">
      <c r="A25" s="12">
        <v>300</v>
      </c>
      <c r="B25" s="13">
        <v>100</v>
      </c>
      <c r="C25" s="14">
        <v>900</v>
      </c>
      <c r="D25" s="18">
        <v>100</v>
      </c>
      <c r="E25" s="19"/>
      <c r="F25" s="19"/>
      <c r="G25" s="16" t="s">
        <v>747</v>
      </c>
      <c r="H25" s="121" t="e">
        <f>+#REF!</f>
        <v>#REF!</v>
      </c>
      <c r="I25" s="133" t="e">
        <f t="shared" si="0"/>
        <v>#REF!</v>
      </c>
      <c r="J25" s="133" t="e">
        <f>+#REF!</f>
        <v>#REF!</v>
      </c>
      <c r="K25" s="133" t="e">
        <f>+#REF!</f>
        <v>#REF!</v>
      </c>
      <c r="L25" s="133">
        <v>0</v>
      </c>
      <c r="M25" s="101"/>
      <c r="N25" s="133" t="e">
        <f t="shared" si="1"/>
        <v>#REF!</v>
      </c>
    </row>
    <row r="26" spans="1:14">
      <c r="A26" s="12">
        <v>300</v>
      </c>
      <c r="B26" s="13">
        <v>100</v>
      </c>
      <c r="C26" s="14">
        <v>900</v>
      </c>
      <c r="D26" s="18">
        <v>150</v>
      </c>
      <c r="E26" s="19"/>
      <c r="F26" s="19"/>
      <c r="G26" s="16" t="s">
        <v>748</v>
      </c>
      <c r="H26" s="121" t="e">
        <f>+#REF!</f>
        <v>#REF!</v>
      </c>
      <c r="I26" s="133" t="e">
        <f t="shared" si="0"/>
        <v>#REF!</v>
      </c>
      <c r="J26" s="133" t="e">
        <f>+#REF!</f>
        <v>#REF!</v>
      </c>
      <c r="K26" s="133" t="e">
        <f>+#REF!</f>
        <v>#REF!</v>
      </c>
      <c r="L26" s="133">
        <v>0</v>
      </c>
      <c r="M26" s="101"/>
      <c r="N26" s="133" t="e">
        <f t="shared" si="1"/>
        <v>#REF!</v>
      </c>
    </row>
    <row r="27" spans="1:14">
      <c r="A27" s="12">
        <v>300</v>
      </c>
      <c r="B27" s="13">
        <v>100</v>
      </c>
      <c r="C27" s="14">
        <v>900</v>
      </c>
      <c r="D27" s="18">
        <v>200</v>
      </c>
      <c r="E27" s="19"/>
      <c r="F27" s="19"/>
      <c r="G27" s="16" t="s">
        <v>1496</v>
      </c>
      <c r="H27" s="121" t="e">
        <f>+#REF!</f>
        <v>#REF!</v>
      </c>
      <c r="I27" s="133" t="e">
        <f t="shared" si="0"/>
        <v>#REF!</v>
      </c>
      <c r="J27" s="133" t="e">
        <f>+#REF!</f>
        <v>#REF!</v>
      </c>
      <c r="K27" s="133" t="e">
        <f>+#REF!</f>
        <v>#REF!</v>
      </c>
      <c r="L27" s="133">
        <v>0</v>
      </c>
      <c r="M27" s="101"/>
      <c r="N27" s="133" t="e">
        <f t="shared" si="1"/>
        <v>#REF!</v>
      </c>
    </row>
    <row r="28" spans="1:14">
      <c r="A28" s="12">
        <v>300</v>
      </c>
      <c r="B28" s="13">
        <v>100</v>
      </c>
      <c r="C28" s="14">
        <v>900</v>
      </c>
      <c r="D28" s="18">
        <v>250</v>
      </c>
      <c r="E28" s="19"/>
      <c r="F28" s="19"/>
      <c r="G28" s="4" t="s">
        <v>751</v>
      </c>
      <c r="H28" s="121" t="e">
        <f>+#REF!</f>
        <v>#REF!</v>
      </c>
      <c r="I28" s="133" t="e">
        <f t="shared" si="0"/>
        <v>#REF!</v>
      </c>
      <c r="J28" s="133" t="e">
        <f>+#REF!</f>
        <v>#REF!</v>
      </c>
      <c r="K28" s="133" t="e">
        <f>+#REF!</f>
        <v>#REF!</v>
      </c>
      <c r="L28" s="133">
        <v>0</v>
      </c>
      <c r="M28" s="101"/>
      <c r="N28" s="133" t="e">
        <f t="shared" si="1"/>
        <v>#REF!</v>
      </c>
    </row>
    <row r="29" spans="1:14">
      <c r="A29" s="12">
        <v>300</v>
      </c>
      <c r="B29" s="13">
        <v>100</v>
      </c>
      <c r="C29" s="14">
        <v>900</v>
      </c>
      <c r="D29" s="18">
        <v>300</v>
      </c>
      <c r="E29" s="19"/>
      <c r="F29" s="19"/>
      <c r="G29" s="16" t="s">
        <v>752</v>
      </c>
      <c r="H29" s="121" t="e">
        <f>+#REF!</f>
        <v>#REF!</v>
      </c>
      <c r="I29" s="133" t="e">
        <f t="shared" si="0"/>
        <v>#REF!</v>
      </c>
      <c r="J29" s="133" t="e">
        <f>+#REF!</f>
        <v>#REF!</v>
      </c>
      <c r="K29" s="133" t="e">
        <f>+#REF!</f>
        <v>#REF!</v>
      </c>
      <c r="L29" s="133">
        <v>0</v>
      </c>
      <c r="M29" s="101"/>
      <c r="N29" s="133" t="e">
        <f t="shared" si="1"/>
        <v>#REF!</v>
      </c>
    </row>
    <row r="30" spans="1:14">
      <c r="A30" s="12">
        <v>300</v>
      </c>
      <c r="B30" s="13">
        <v>100</v>
      </c>
      <c r="C30" s="14">
        <v>900</v>
      </c>
      <c r="D30" s="18">
        <v>350</v>
      </c>
      <c r="E30" s="19"/>
      <c r="F30" s="19"/>
      <c r="G30" s="16" t="s">
        <v>753</v>
      </c>
      <c r="H30" s="121" t="e">
        <f>+#REF!</f>
        <v>#REF!</v>
      </c>
      <c r="I30" s="133" t="e">
        <f t="shared" si="0"/>
        <v>#REF!</v>
      </c>
      <c r="J30" s="133" t="e">
        <f>+#REF!</f>
        <v>#REF!</v>
      </c>
      <c r="K30" s="133" t="e">
        <f>+#REF!</f>
        <v>#REF!</v>
      </c>
      <c r="L30" s="133">
        <v>0</v>
      </c>
      <c r="M30" s="101"/>
      <c r="N30" s="133" t="e">
        <f t="shared" si="1"/>
        <v>#REF!</v>
      </c>
    </row>
    <row r="31" spans="1:14">
      <c r="A31" s="12">
        <v>300</v>
      </c>
      <c r="B31" s="13">
        <v>100</v>
      </c>
      <c r="C31" s="14">
        <v>900</v>
      </c>
      <c r="D31" s="18">
        <v>400</v>
      </c>
      <c r="E31" s="19"/>
      <c r="F31" s="19"/>
      <c r="G31" s="4" t="s">
        <v>1951</v>
      </c>
      <c r="H31" s="121" t="e">
        <f>+#REF!</f>
        <v>#REF!</v>
      </c>
      <c r="I31" s="133" t="e">
        <f t="shared" si="0"/>
        <v>#REF!</v>
      </c>
      <c r="J31" s="133" t="e">
        <f>+#REF!</f>
        <v>#REF!</v>
      </c>
      <c r="K31" s="133" t="e">
        <f>+#REF!</f>
        <v>#REF!</v>
      </c>
      <c r="L31" s="133">
        <v>0</v>
      </c>
      <c r="M31" s="101"/>
      <c r="N31" s="133" t="e">
        <f t="shared" si="1"/>
        <v>#REF!</v>
      </c>
    </row>
    <row r="32" spans="1:14">
      <c r="A32" s="12">
        <v>300</v>
      </c>
      <c r="B32" s="13">
        <v>100</v>
      </c>
      <c r="C32" s="14">
        <v>900</v>
      </c>
      <c r="D32" s="18">
        <v>450</v>
      </c>
      <c r="E32" s="19"/>
      <c r="F32" s="19"/>
      <c r="G32" s="16" t="s">
        <v>1952</v>
      </c>
      <c r="H32" s="121" t="e">
        <f>+#REF!</f>
        <v>#REF!</v>
      </c>
      <c r="I32" s="133" t="e">
        <f t="shared" si="0"/>
        <v>#REF!</v>
      </c>
      <c r="J32" s="133" t="e">
        <f>+#REF!</f>
        <v>#REF!</v>
      </c>
      <c r="K32" s="133" t="e">
        <f>+#REF!</f>
        <v>#REF!</v>
      </c>
      <c r="L32" s="133">
        <v>0</v>
      </c>
      <c r="M32" s="101"/>
      <c r="N32" s="133" t="e">
        <f t="shared" si="1"/>
        <v>#REF!</v>
      </c>
    </row>
    <row r="33" spans="1:14">
      <c r="A33" s="12">
        <v>300</v>
      </c>
      <c r="B33" s="13">
        <v>100</v>
      </c>
      <c r="C33" s="14">
        <v>900</v>
      </c>
      <c r="D33" s="18">
        <v>500</v>
      </c>
      <c r="E33" s="19"/>
      <c r="F33" s="19"/>
      <c r="G33" s="4" t="s">
        <v>1953</v>
      </c>
      <c r="H33" s="121" t="e">
        <f>+#REF!</f>
        <v>#REF!</v>
      </c>
      <c r="I33" s="133" t="e">
        <f t="shared" si="0"/>
        <v>#REF!</v>
      </c>
      <c r="J33" s="133" t="e">
        <f>+#REF!</f>
        <v>#REF!</v>
      </c>
      <c r="K33" s="133" t="e">
        <f>+#REF!</f>
        <v>#REF!</v>
      </c>
      <c r="L33" s="133">
        <v>0</v>
      </c>
      <c r="M33" s="101"/>
      <c r="N33" s="133" t="e">
        <f t="shared" si="1"/>
        <v>#REF!</v>
      </c>
    </row>
    <row r="34" spans="1:14" ht="25.5">
      <c r="A34" s="12">
        <v>300</v>
      </c>
      <c r="B34" s="13">
        <v>100</v>
      </c>
      <c r="C34" s="14">
        <v>900</v>
      </c>
      <c r="D34" s="18">
        <v>900</v>
      </c>
      <c r="E34" s="19"/>
      <c r="F34" s="19"/>
      <c r="G34" s="16" t="s">
        <v>1498</v>
      </c>
      <c r="H34" s="121" t="e">
        <f>+#REF!</f>
        <v>#REF!</v>
      </c>
      <c r="I34" s="133" t="e">
        <f t="shared" si="0"/>
        <v>#REF!</v>
      </c>
      <c r="J34" s="133" t="e">
        <f>+#REF!</f>
        <v>#REF!</v>
      </c>
      <c r="K34" s="133" t="e">
        <f>+#REF!</f>
        <v>#REF!</v>
      </c>
      <c r="L34" s="133">
        <v>0</v>
      </c>
      <c r="M34" s="101"/>
      <c r="N34" s="133" t="e">
        <f t="shared" si="1"/>
        <v>#REF!</v>
      </c>
    </row>
    <row r="35" spans="1:14">
      <c r="A35" s="12">
        <v>300</v>
      </c>
      <c r="B35" s="13">
        <v>200</v>
      </c>
      <c r="C35" s="13"/>
      <c r="D35" s="13"/>
      <c r="E35" s="13"/>
      <c r="F35" s="13"/>
      <c r="G35" s="20" t="s">
        <v>1499</v>
      </c>
      <c r="H35" s="142" t="e">
        <f>+#REF!</f>
        <v>#REF!</v>
      </c>
      <c r="I35" s="134" t="e">
        <f t="shared" si="0"/>
        <v>#REF!</v>
      </c>
      <c r="J35" s="134" t="e">
        <f>+#REF!</f>
        <v>#REF!</v>
      </c>
      <c r="K35" s="134" t="e">
        <f>+#REF!</f>
        <v>#REF!</v>
      </c>
      <c r="L35" s="134">
        <v>0</v>
      </c>
      <c r="M35" s="101"/>
      <c r="N35" s="134" t="e">
        <f t="shared" si="1"/>
        <v>#REF!</v>
      </c>
    </row>
    <row r="36" spans="1:14">
      <c r="A36" s="12">
        <v>300</v>
      </c>
      <c r="B36" s="13">
        <v>200</v>
      </c>
      <c r="C36" s="15">
        <v>100</v>
      </c>
      <c r="D36" s="14"/>
      <c r="E36" s="14"/>
      <c r="F36" s="14"/>
      <c r="G36" s="16" t="s">
        <v>1956</v>
      </c>
      <c r="H36" s="121" t="e">
        <f>+#REF!</f>
        <v>#REF!</v>
      </c>
      <c r="I36" s="133" t="e">
        <f t="shared" si="0"/>
        <v>#REF!</v>
      </c>
      <c r="J36" s="133" t="e">
        <f>+#REF!</f>
        <v>#REF!</v>
      </c>
      <c r="K36" s="133" t="e">
        <f>+#REF!</f>
        <v>#REF!</v>
      </c>
      <c r="L36" s="133">
        <v>6020</v>
      </c>
      <c r="M36" s="101" t="s">
        <v>313</v>
      </c>
      <c r="N36" s="133" t="e">
        <f t="shared" si="1"/>
        <v>#REF!</v>
      </c>
    </row>
    <row r="37" spans="1:14" ht="25.5">
      <c r="A37" s="12">
        <v>300</v>
      </c>
      <c r="B37" s="13">
        <v>200</v>
      </c>
      <c r="C37" s="15">
        <v>200</v>
      </c>
      <c r="D37" s="14"/>
      <c r="E37" s="14"/>
      <c r="F37" s="14"/>
      <c r="G37" s="4" t="s">
        <v>1500</v>
      </c>
      <c r="H37" s="121" t="e">
        <f>+#REF!</f>
        <v>#REF!</v>
      </c>
      <c r="I37" s="133" t="e">
        <f t="shared" si="0"/>
        <v>#REF!</v>
      </c>
      <c r="J37" s="133" t="e">
        <f>+#REF!</f>
        <v>#REF!</v>
      </c>
      <c r="K37" s="133" t="e">
        <f>+#REF!</f>
        <v>#REF!</v>
      </c>
      <c r="L37" s="133">
        <v>119151</v>
      </c>
      <c r="M37" s="101" t="s">
        <v>314</v>
      </c>
      <c r="N37" s="133" t="e">
        <f t="shared" si="1"/>
        <v>#REF!</v>
      </c>
    </row>
    <row r="38" spans="1:14">
      <c r="A38" s="12">
        <v>300</v>
      </c>
      <c r="B38" s="13">
        <v>200</v>
      </c>
      <c r="C38" s="15">
        <v>300</v>
      </c>
      <c r="D38" s="14"/>
      <c r="E38" s="14"/>
      <c r="F38" s="14"/>
      <c r="G38" s="16" t="s">
        <v>1958</v>
      </c>
      <c r="H38" s="121" t="e">
        <f>+#REF!</f>
        <v>#REF!</v>
      </c>
      <c r="I38" s="133" t="e">
        <f t="shared" si="0"/>
        <v>#REF!</v>
      </c>
      <c r="J38" s="133" t="e">
        <f>+#REF!</f>
        <v>#REF!</v>
      </c>
      <c r="K38" s="133" t="e">
        <f>+#REF!</f>
        <v>#REF!</v>
      </c>
      <c r="L38" s="133">
        <v>9632</v>
      </c>
      <c r="M38" s="101" t="s">
        <v>315</v>
      </c>
      <c r="N38" s="133" t="e">
        <f t="shared" si="1"/>
        <v>#REF!</v>
      </c>
    </row>
    <row r="39" spans="1:14">
      <c r="A39" s="12">
        <v>300</v>
      </c>
      <c r="B39" s="13">
        <v>200</v>
      </c>
      <c r="C39" s="14">
        <v>400</v>
      </c>
      <c r="D39" s="14"/>
      <c r="E39" s="14"/>
      <c r="F39" s="14"/>
      <c r="G39" s="5" t="s">
        <v>1959</v>
      </c>
      <c r="H39" s="121" t="e">
        <f>+#REF!</f>
        <v>#REF!</v>
      </c>
      <c r="I39" s="133" t="e">
        <f t="shared" si="0"/>
        <v>#REF!</v>
      </c>
      <c r="J39" s="133" t="e">
        <f>+#REF!</f>
        <v>#REF!</v>
      </c>
      <c r="K39" s="133" t="e">
        <f>+#REF!</f>
        <v>#REF!</v>
      </c>
      <c r="L39" s="133">
        <v>0</v>
      </c>
      <c r="M39" s="101" t="s">
        <v>316</v>
      </c>
      <c r="N39" s="133" t="e">
        <f t="shared" si="1"/>
        <v>#REF!</v>
      </c>
    </row>
    <row r="40" spans="1:14">
      <c r="A40" s="12">
        <v>300</v>
      </c>
      <c r="B40" s="13">
        <v>200</v>
      </c>
      <c r="C40" s="14">
        <v>400</v>
      </c>
      <c r="D40" s="18">
        <v>100</v>
      </c>
      <c r="E40" s="19"/>
      <c r="F40" s="19"/>
      <c r="G40" s="16" t="s">
        <v>1501</v>
      </c>
      <c r="H40" s="121" t="e">
        <f>+#REF!</f>
        <v>#REF!</v>
      </c>
      <c r="I40" s="133" t="e">
        <f t="shared" si="0"/>
        <v>#REF!</v>
      </c>
      <c r="J40" s="133" t="e">
        <f>+#REF!</f>
        <v>#REF!</v>
      </c>
      <c r="K40" s="133" t="e">
        <f>+#REF!</f>
        <v>#REF!</v>
      </c>
      <c r="L40" s="133">
        <v>96321</v>
      </c>
      <c r="M40" s="102"/>
      <c r="N40" s="133" t="e">
        <f t="shared" si="1"/>
        <v>#REF!</v>
      </c>
    </row>
    <row r="41" spans="1:14">
      <c r="A41" s="12">
        <v>300</v>
      </c>
      <c r="B41" s="13">
        <v>200</v>
      </c>
      <c r="C41" s="14">
        <v>400</v>
      </c>
      <c r="D41" s="18">
        <v>200</v>
      </c>
      <c r="E41" s="19"/>
      <c r="F41" s="19"/>
      <c r="G41" s="4" t="s">
        <v>1502</v>
      </c>
      <c r="H41" s="121" t="e">
        <f>+#REF!</f>
        <v>#REF!</v>
      </c>
      <c r="I41" s="133" t="e">
        <f t="shared" si="0"/>
        <v>#REF!</v>
      </c>
      <c r="J41" s="133" t="e">
        <f>+#REF!</f>
        <v>#REF!</v>
      </c>
      <c r="K41" s="133" t="e">
        <f>+#REF!</f>
        <v>#REF!</v>
      </c>
      <c r="L41" s="133">
        <v>28145</v>
      </c>
      <c r="M41" s="102"/>
      <c r="N41" s="133" t="e">
        <f t="shared" si="1"/>
        <v>#REF!</v>
      </c>
    </row>
    <row r="42" spans="1:14">
      <c r="A42" s="12">
        <v>300</v>
      </c>
      <c r="B42" s="13">
        <v>200</v>
      </c>
      <c r="C42" s="14">
        <v>400</v>
      </c>
      <c r="D42" s="18">
        <v>300</v>
      </c>
      <c r="E42" s="19"/>
      <c r="F42" s="19"/>
      <c r="G42" s="16" t="s">
        <v>1503</v>
      </c>
      <c r="H42" s="121" t="e">
        <f>+#REF!</f>
        <v>#REF!</v>
      </c>
      <c r="I42" s="133" t="e">
        <f t="shared" si="0"/>
        <v>#REF!</v>
      </c>
      <c r="J42" s="133" t="e">
        <f>+#REF!</f>
        <v>#REF!</v>
      </c>
      <c r="K42" s="133" t="e">
        <f>+#REF!</f>
        <v>#REF!</v>
      </c>
      <c r="L42" s="133">
        <v>14583</v>
      </c>
      <c r="M42" s="102"/>
      <c r="N42" s="133" t="e">
        <f t="shared" si="1"/>
        <v>#REF!</v>
      </c>
    </row>
    <row r="43" spans="1:14">
      <c r="A43" s="12">
        <v>300</v>
      </c>
      <c r="B43" s="13">
        <v>200</v>
      </c>
      <c r="C43" s="14">
        <v>500</v>
      </c>
      <c r="D43" s="14"/>
      <c r="E43" s="14"/>
      <c r="F43" s="14"/>
      <c r="G43" s="5" t="s">
        <v>1960</v>
      </c>
      <c r="H43" s="121" t="e">
        <f>+#REF!</f>
        <v>#REF!</v>
      </c>
      <c r="I43" s="133" t="e">
        <f t="shared" si="0"/>
        <v>#REF!</v>
      </c>
      <c r="J43" s="133" t="e">
        <f>+#REF!</f>
        <v>#REF!</v>
      </c>
      <c r="K43" s="133" t="e">
        <f>+#REF!</f>
        <v>#REF!</v>
      </c>
      <c r="L43" s="133">
        <v>0</v>
      </c>
      <c r="M43" s="101" t="s">
        <v>317</v>
      </c>
      <c r="N43" s="133" t="e">
        <f t="shared" si="1"/>
        <v>#REF!</v>
      </c>
    </row>
    <row r="44" spans="1:14">
      <c r="A44" s="12">
        <v>300</v>
      </c>
      <c r="B44" s="13">
        <v>200</v>
      </c>
      <c r="C44" s="14">
        <v>500</v>
      </c>
      <c r="D44" s="18">
        <v>100</v>
      </c>
      <c r="E44" s="19"/>
      <c r="F44" s="19"/>
      <c r="G44" s="16" t="s">
        <v>1504</v>
      </c>
      <c r="H44" s="121" t="e">
        <f>+#REF!</f>
        <v>#REF!</v>
      </c>
      <c r="I44" s="133" t="e">
        <f t="shared" si="0"/>
        <v>#REF!</v>
      </c>
      <c r="J44" s="133" t="e">
        <f>+#REF!</f>
        <v>#REF!</v>
      </c>
      <c r="K44" s="133" t="e">
        <f>+#REF!</f>
        <v>#REF!</v>
      </c>
      <c r="L44" s="133">
        <v>41217</v>
      </c>
      <c r="M44" s="103"/>
      <c r="N44" s="133" t="e">
        <f t="shared" si="1"/>
        <v>#REF!</v>
      </c>
    </row>
    <row r="45" spans="1:14">
      <c r="A45" s="12">
        <v>300</v>
      </c>
      <c r="B45" s="13">
        <v>200</v>
      </c>
      <c r="C45" s="14">
        <v>500</v>
      </c>
      <c r="D45" s="18">
        <v>200</v>
      </c>
      <c r="E45" s="19"/>
      <c r="F45" s="19"/>
      <c r="G45" s="4" t="s">
        <v>1505</v>
      </c>
      <c r="H45" s="121" t="e">
        <f>+#REF!</f>
        <v>#REF!</v>
      </c>
      <c r="I45" s="133" t="e">
        <f t="shared" si="0"/>
        <v>#REF!</v>
      </c>
      <c r="J45" s="133" t="e">
        <f>+#REF!</f>
        <v>#REF!</v>
      </c>
      <c r="K45" s="133" t="e">
        <f>+#REF!</f>
        <v>#REF!</v>
      </c>
      <c r="L45" s="133">
        <v>1326</v>
      </c>
      <c r="M45" s="103"/>
      <c r="N45" s="133" t="e">
        <f t="shared" si="1"/>
        <v>#REF!</v>
      </c>
    </row>
    <row r="46" spans="1:14">
      <c r="A46" s="12">
        <v>300</v>
      </c>
      <c r="B46" s="13">
        <v>200</v>
      </c>
      <c r="C46" s="15">
        <v>600</v>
      </c>
      <c r="D46" s="14"/>
      <c r="E46" s="14"/>
      <c r="F46" s="14"/>
      <c r="G46" s="16" t="s">
        <v>1961</v>
      </c>
      <c r="H46" s="121" t="e">
        <f>+#REF!</f>
        <v>#REF!</v>
      </c>
      <c r="I46" s="133" t="e">
        <f t="shared" si="0"/>
        <v>#REF!</v>
      </c>
      <c r="J46" s="133" t="e">
        <f>+#REF!</f>
        <v>#REF!</v>
      </c>
      <c r="K46" s="133" t="e">
        <f>+#REF!</f>
        <v>#REF!</v>
      </c>
      <c r="L46" s="133">
        <v>27898</v>
      </c>
      <c r="M46" s="101" t="s">
        <v>318</v>
      </c>
      <c r="N46" s="133" t="e">
        <f t="shared" si="1"/>
        <v>#REF!</v>
      </c>
    </row>
    <row r="47" spans="1:14" ht="25.5">
      <c r="A47" s="12">
        <v>300</v>
      </c>
      <c r="B47" s="13">
        <v>200</v>
      </c>
      <c r="C47" s="14">
        <v>700</v>
      </c>
      <c r="D47" s="14"/>
      <c r="E47" s="14"/>
      <c r="F47" s="14"/>
      <c r="G47" s="5" t="s">
        <v>1506</v>
      </c>
      <c r="H47" s="121" t="e">
        <f>+#REF!</f>
        <v>#REF!</v>
      </c>
      <c r="I47" s="133" t="e">
        <f t="shared" si="0"/>
        <v>#REF!</v>
      </c>
      <c r="J47" s="133" t="e">
        <f>+#REF!</f>
        <v>#REF!</v>
      </c>
      <c r="K47" s="133" t="e">
        <f>+#REF!</f>
        <v>#REF!</v>
      </c>
      <c r="L47" s="133">
        <v>0</v>
      </c>
      <c r="M47" s="101" t="s">
        <v>319</v>
      </c>
      <c r="N47" s="133" t="e">
        <f t="shared" si="1"/>
        <v>#REF!</v>
      </c>
    </row>
    <row r="48" spans="1:14">
      <c r="A48" s="12">
        <v>300</v>
      </c>
      <c r="B48" s="13">
        <v>200</v>
      </c>
      <c r="C48" s="14">
        <v>700</v>
      </c>
      <c r="D48" s="18">
        <v>100</v>
      </c>
      <c r="E48" s="19"/>
      <c r="F48" s="19"/>
      <c r="G48" s="4" t="s">
        <v>1956</v>
      </c>
      <c r="H48" s="121" t="e">
        <f>+#REF!</f>
        <v>#REF!</v>
      </c>
      <c r="I48" s="133" t="e">
        <f t="shared" si="0"/>
        <v>#REF!</v>
      </c>
      <c r="J48" s="133" t="e">
        <f>+#REF!</f>
        <v>#REF!</v>
      </c>
      <c r="K48" s="133" t="e">
        <f>+#REF!</f>
        <v>#REF!</v>
      </c>
      <c r="L48" s="133">
        <v>0</v>
      </c>
      <c r="M48" s="101"/>
      <c r="N48" s="133" t="e">
        <f t="shared" si="1"/>
        <v>#REF!</v>
      </c>
    </row>
    <row r="49" spans="1:14" ht="25.5">
      <c r="A49" s="12">
        <v>300</v>
      </c>
      <c r="B49" s="13">
        <v>200</v>
      </c>
      <c r="C49" s="14">
        <v>700</v>
      </c>
      <c r="D49" s="18">
        <v>200</v>
      </c>
      <c r="E49" s="19"/>
      <c r="F49" s="19"/>
      <c r="G49" s="4" t="s">
        <v>1500</v>
      </c>
      <c r="H49" s="121" t="e">
        <f>+#REF!</f>
        <v>#REF!</v>
      </c>
      <c r="I49" s="133" t="e">
        <f t="shared" si="0"/>
        <v>#REF!</v>
      </c>
      <c r="J49" s="133" t="e">
        <f>+#REF!</f>
        <v>#REF!</v>
      </c>
      <c r="K49" s="133" t="e">
        <f>+#REF!</f>
        <v>#REF!</v>
      </c>
      <c r="L49" s="133">
        <v>0</v>
      </c>
      <c r="M49" s="101"/>
      <c r="N49" s="133" t="e">
        <f t="shared" si="1"/>
        <v>#REF!</v>
      </c>
    </row>
    <row r="50" spans="1:14">
      <c r="A50" s="12">
        <v>300</v>
      </c>
      <c r="B50" s="13">
        <v>200</v>
      </c>
      <c r="C50" s="14">
        <v>700</v>
      </c>
      <c r="D50" s="18">
        <v>300</v>
      </c>
      <c r="E50" s="19"/>
      <c r="F50" s="19"/>
      <c r="G50" s="4" t="s">
        <v>1958</v>
      </c>
      <c r="H50" s="121" t="e">
        <f>+#REF!</f>
        <v>#REF!</v>
      </c>
      <c r="I50" s="133" t="e">
        <f t="shared" si="0"/>
        <v>#REF!</v>
      </c>
      <c r="J50" s="133" t="e">
        <f>+#REF!</f>
        <v>#REF!</v>
      </c>
      <c r="K50" s="133" t="e">
        <f>+#REF!</f>
        <v>#REF!</v>
      </c>
      <c r="L50" s="133">
        <v>0</v>
      </c>
      <c r="M50" s="101"/>
      <c r="N50" s="133" t="e">
        <f t="shared" si="1"/>
        <v>#REF!</v>
      </c>
    </row>
    <row r="51" spans="1:14">
      <c r="A51" s="12">
        <v>300</v>
      </c>
      <c r="B51" s="13">
        <v>200</v>
      </c>
      <c r="C51" s="14">
        <v>700</v>
      </c>
      <c r="D51" s="18">
        <v>400</v>
      </c>
      <c r="E51" s="19"/>
      <c r="F51" s="19"/>
      <c r="G51" s="4" t="s">
        <v>1959</v>
      </c>
      <c r="H51" s="121" t="e">
        <f>+#REF!</f>
        <v>#REF!</v>
      </c>
      <c r="I51" s="133" t="e">
        <f t="shared" si="0"/>
        <v>#REF!</v>
      </c>
      <c r="J51" s="133" t="e">
        <f>+#REF!</f>
        <v>#REF!</v>
      </c>
      <c r="K51" s="133" t="e">
        <f>+#REF!</f>
        <v>#REF!</v>
      </c>
      <c r="L51" s="133">
        <v>0</v>
      </c>
      <c r="M51" s="101"/>
      <c r="N51" s="133" t="e">
        <f t="shared" si="1"/>
        <v>#REF!</v>
      </c>
    </row>
    <row r="52" spans="1:14">
      <c r="A52" s="12">
        <v>300</v>
      </c>
      <c r="B52" s="13">
        <v>200</v>
      </c>
      <c r="C52" s="14">
        <v>700</v>
      </c>
      <c r="D52" s="18">
        <v>500</v>
      </c>
      <c r="E52" s="19"/>
      <c r="F52" s="19"/>
      <c r="G52" s="4" t="s">
        <v>1960</v>
      </c>
      <c r="H52" s="121" t="e">
        <f>+#REF!</f>
        <v>#REF!</v>
      </c>
      <c r="I52" s="133" t="e">
        <f t="shared" si="0"/>
        <v>#REF!</v>
      </c>
      <c r="J52" s="133" t="e">
        <f>+#REF!</f>
        <v>#REF!</v>
      </c>
      <c r="K52" s="133" t="e">
        <f>+#REF!</f>
        <v>#REF!</v>
      </c>
      <c r="L52" s="133">
        <v>0</v>
      </c>
      <c r="M52" s="101"/>
      <c r="N52" s="133" t="e">
        <f t="shared" si="1"/>
        <v>#REF!</v>
      </c>
    </row>
    <row r="53" spans="1:14" ht="25.5">
      <c r="A53" s="12">
        <v>300</v>
      </c>
      <c r="B53" s="13">
        <v>200</v>
      </c>
      <c r="C53" s="14">
        <v>700</v>
      </c>
      <c r="D53" s="18">
        <v>900</v>
      </c>
      <c r="E53" s="19"/>
      <c r="F53" s="19"/>
      <c r="G53" s="4" t="s">
        <v>1507</v>
      </c>
      <c r="H53" s="121" t="e">
        <f>+#REF!</f>
        <v>#REF!</v>
      </c>
      <c r="I53" s="133" t="e">
        <f t="shared" si="0"/>
        <v>#REF!</v>
      </c>
      <c r="J53" s="133" t="e">
        <f>+#REF!</f>
        <v>#REF!</v>
      </c>
      <c r="K53" s="133" t="e">
        <f>+#REF!</f>
        <v>#REF!</v>
      </c>
      <c r="L53" s="133">
        <v>0</v>
      </c>
      <c r="M53" s="101"/>
      <c r="N53" s="133" t="e">
        <f t="shared" si="1"/>
        <v>#REF!</v>
      </c>
    </row>
    <row r="54" spans="1:14" s="93" customFormat="1">
      <c r="A54" s="9">
        <v>305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1" t="s">
        <v>1540</v>
      </c>
      <c r="H54" s="143" t="e">
        <f>+#REF!</f>
        <v>#REF!</v>
      </c>
      <c r="I54" s="132" t="e">
        <f t="shared" si="0"/>
        <v>#REF!</v>
      </c>
      <c r="J54" s="132" t="e">
        <f>+#REF!</f>
        <v>#REF!</v>
      </c>
      <c r="K54" s="132" t="e">
        <f>+#REF!</f>
        <v>#REF!</v>
      </c>
      <c r="L54" s="132">
        <v>0</v>
      </c>
      <c r="M54" s="100"/>
      <c r="N54" s="132" t="e">
        <f t="shared" si="1"/>
        <v>#REF!</v>
      </c>
    </row>
    <row r="55" spans="1:14">
      <c r="A55" s="21">
        <v>305</v>
      </c>
      <c r="B55" s="14">
        <v>100</v>
      </c>
      <c r="C55" s="14"/>
      <c r="D55" s="14"/>
      <c r="E55" s="14"/>
      <c r="F55" s="14"/>
      <c r="G55" s="5" t="s">
        <v>1541</v>
      </c>
      <c r="H55" s="121" t="e">
        <f>+#REF!</f>
        <v>#REF!</v>
      </c>
      <c r="I55" s="133" t="e">
        <f t="shared" si="0"/>
        <v>#REF!</v>
      </c>
      <c r="J55" s="133" t="e">
        <f>+#REF!</f>
        <v>#REF!</v>
      </c>
      <c r="K55" s="133" t="e">
        <f>+#REF!</f>
        <v>#REF!</v>
      </c>
      <c r="L55" s="133">
        <v>0</v>
      </c>
      <c r="M55" s="101"/>
      <c r="N55" s="133" t="e">
        <f t="shared" si="1"/>
        <v>#REF!</v>
      </c>
    </row>
    <row r="56" spans="1:14">
      <c r="A56" s="21">
        <v>305</v>
      </c>
      <c r="B56" s="14">
        <v>100</v>
      </c>
      <c r="C56" s="14">
        <v>50</v>
      </c>
      <c r="D56" s="14"/>
      <c r="E56" s="14"/>
      <c r="F56" s="14"/>
      <c r="G56" s="5" t="s">
        <v>1542</v>
      </c>
      <c r="H56" s="121" t="e">
        <f>+#REF!</f>
        <v>#REF!</v>
      </c>
      <c r="I56" s="133" t="e">
        <f t="shared" si="0"/>
        <v>#REF!</v>
      </c>
      <c r="J56" s="133" t="e">
        <f>+#REF!</f>
        <v>#REF!</v>
      </c>
      <c r="K56" s="133" t="e">
        <f>+#REF!</f>
        <v>#REF!</v>
      </c>
      <c r="L56" s="133">
        <v>0</v>
      </c>
      <c r="M56" s="101"/>
      <c r="N56" s="133" t="e">
        <f t="shared" si="1"/>
        <v>#REF!</v>
      </c>
    </row>
    <row r="57" spans="1:14">
      <c r="A57" s="21">
        <v>305</v>
      </c>
      <c r="B57" s="14">
        <v>100</v>
      </c>
      <c r="C57" s="14">
        <v>50</v>
      </c>
      <c r="D57" s="14">
        <v>100</v>
      </c>
      <c r="E57" s="14"/>
      <c r="F57" s="14"/>
      <c r="G57" s="22" t="s">
        <v>1543</v>
      </c>
      <c r="H57" s="144" t="e">
        <f>+#REF!</f>
        <v>#REF!</v>
      </c>
      <c r="I57" s="135" t="e">
        <f t="shared" si="0"/>
        <v>#REF!</v>
      </c>
      <c r="J57" s="135" t="e">
        <f>+#REF!</f>
        <v>#REF!</v>
      </c>
      <c r="K57" s="135" t="e">
        <f>+#REF!</f>
        <v>#REF!</v>
      </c>
      <c r="L57" s="135">
        <v>0</v>
      </c>
      <c r="M57" s="101"/>
      <c r="N57" s="135" t="e">
        <f t="shared" si="1"/>
        <v>#REF!</v>
      </c>
    </row>
    <row r="58" spans="1:14">
      <c r="A58" s="21">
        <v>305</v>
      </c>
      <c r="B58" s="14">
        <v>100</v>
      </c>
      <c r="C58" s="14">
        <v>50</v>
      </c>
      <c r="D58" s="14">
        <v>100</v>
      </c>
      <c r="E58" s="14">
        <v>10</v>
      </c>
      <c r="F58" s="14"/>
      <c r="G58" s="5" t="s">
        <v>1544</v>
      </c>
      <c r="H58" s="121" t="e">
        <f>+#REF!</f>
        <v>#REF!</v>
      </c>
      <c r="I58" s="133" t="e">
        <f t="shared" si="0"/>
        <v>#REF!</v>
      </c>
      <c r="J58" s="133" t="e">
        <f>+#REF!</f>
        <v>#REF!</v>
      </c>
      <c r="K58" s="133" t="e">
        <f>+#REF!</f>
        <v>#REF!</v>
      </c>
      <c r="L58" s="133">
        <v>0</v>
      </c>
      <c r="M58" s="101" t="s">
        <v>338</v>
      </c>
      <c r="N58" s="133" t="e">
        <f t="shared" si="1"/>
        <v>#REF!</v>
      </c>
    </row>
    <row r="59" spans="1:14">
      <c r="A59" s="21">
        <v>305</v>
      </c>
      <c r="B59" s="14">
        <v>100</v>
      </c>
      <c r="C59" s="14">
        <v>50</v>
      </c>
      <c r="D59" s="14">
        <v>100</v>
      </c>
      <c r="E59" s="14">
        <v>10</v>
      </c>
      <c r="F59" s="15">
        <v>5</v>
      </c>
      <c r="G59" s="4" t="s">
        <v>1545</v>
      </c>
      <c r="H59" s="121" t="e">
        <f>+#REF!</f>
        <v>#REF!</v>
      </c>
      <c r="I59" s="133" t="e">
        <f t="shared" si="0"/>
        <v>#REF!</v>
      </c>
      <c r="J59" s="133" t="e">
        <f>+#REF!</f>
        <v>#REF!</v>
      </c>
      <c r="K59" s="133" t="e">
        <f>+#REF!</f>
        <v>#REF!</v>
      </c>
      <c r="L59" s="133">
        <v>0</v>
      </c>
      <c r="M59" s="101"/>
      <c r="N59" s="133" t="e">
        <f t="shared" si="1"/>
        <v>#REF!</v>
      </c>
    </row>
    <row r="60" spans="1:14">
      <c r="A60" s="21">
        <v>305</v>
      </c>
      <c r="B60" s="14">
        <v>100</v>
      </c>
      <c r="C60" s="14">
        <v>50</v>
      </c>
      <c r="D60" s="14">
        <v>100</v>
      </c>
      <c r="E60" s="14">
        <v>10</v>
      </c>
      <c r="F60" s="15">
        <v>10</v>
      </c>
      <c r="G60" s="4" t="s">
        <v>1546</v>
      </c>
      <c r="H60" s="121" t="e">
        <f>+#REF!</f>
        <v>#REF!</v>
      </c>
      <c r="I60" s="133" t="e">
        <f t="shared" si="0"/>
        <v>#REF!</v>
      </c>
      <c r="J60" s="133" t="e">
        <f>+#REF!</f>
        <v>#REF!</v>
      </c>
      <c r="K60" s="133" t="e">
        <f>+#REF!</f>
        <v>#REF!</v>
      </c>
      <c r="L60" s="133">
        <v>0</v>
      </c>
      <c r="M60" s="101"/>
      <c r="N60" s="133" t="e">
        <f t="shared" si="1"/>
        <v>#REF!</v>
      </c>
    </row>
    <row r="61" spans="1:14">
      <c r="A61" s="21">
        <v>305</v>
      </c>
      <c r="B61" s="14">
        <v>100</v>
      </c>
      <c r="C61" s="14">
        <v>50</v>
      </c>
      <c r="D61" s="14">
        <v>100</v>
      </c>
      <c r="E61" s="14">
        <v>10</v>
      </c>
      <c r="F61" s="15">
        <v>15</v>
      </c>
      <c r="G61" s="4" t="s">
        <v>2140</v>
      </c>
      <c r="H61" s="121" t="e">
        <f>+#REF!</f>
        <v>#REF!</v>
      </c>
      <c r="I61" s="133" t="e">
        <f t="shared" si="0"/>
        <v>#REF!</v>
      </c>
      <c r="J61" s="133" t="e">
        <f>+#REF!</f>
        <v>#REF!</v>
      </c>
      <c r="K61" s="133" t="e">
        <f>+#REF!</f>
        <v>#REF!</v>
      </c>
      <c r="L61" s="133">
        <v>0</v>
      </c>
      <c r="M61" s="101"/>
      <c r="N61" s="133" t="e">
        <f t="shared" si="1"/>
        <v>#REF!</v>
      </c>
    </row>
    <row r="62" spans="1:14">
      <c r="A62" s="21">
        <v>305</v>
      </c>
      <c r="B62" s="14">
        <v>100</v>
      </c>
      <c r="C62" s="14">
        <v>50</v>
      </c>
      <c r="D62" s="14">
        <v>100</v>
      </c>
      <c r="E62" s="14">
        <v>10</v>
      </c>
      <c r="F62" s="15">
        <v>20</v>
      </c>
      <c r="G62" s="4" t="s">
        <v>2141</v>
      </c>
      <c r="H62" s="121" t="e">
        <f>+#REF!</f>
        <v>#REF!</v>
      </c>
      <c r="I62" s="133" t="e">
        <f t="shared" si="0"/>
        <v>#REF!</v>
      </c>
      <c r="J62" s="133" t="e">
        <f>+#REF!</f>
        <v>#REF!</v>
      </c>
      <c r="K62" s="133" t="e">
        <f>+#REF!</f>
        <v>#REF!</v>
      </c>
      <c r="L62" s="133">
        <v>0</v>
      </c>
      <c r="M62" s="101"/>
      <c r="N62" s="133" t="e">
        <f t="shared" si="1"/>
        <v>#REF!</v>
      </c>
    </row>
    <row r="63" spans="1:14">
      <c r="A63" s="21">
        <v>305</v>
      </c>
      <c r="B63" s="14">
        <v>100</v>
      </c>
      <c r="C63" s="14">
        <v>50</v>
      </c>
      <c r="D63" s="14">
        <v>100</v>
      </c>
      <c r="E63" s="14">
        <v>10</v>
      </c>
      <c r="F63" s="15">
        <v>25</v>
      </c>
      <c r="G63" s="4" t="s">
        <v>1002</v>
      </c>
      <c r="H63" s="121" t="e">
        <f>+#REF!</f>
        <v>#REF!</v>
      </c>
      <c r="I63" s="133" t="e">
        <f t="shared" si="0"/>
        <v>#REF!</v>
      </c>
      <c r="J63" s="133" t="e">
        <f>+#REF!</f>
        <v>#REF!</v>
      </c>
      <c r="K63" s="133" t="e">
        <f>+#REF!</f>
        <v>#REF!</v>
      </c>
      <c r="L63" s="133">
        <v>0</v>
      </c>
      <c r="M63" s="101"/>
      <c r="N63" s="133" t="e">
        <f t="shared" si="1"/>
        <v>#REF!</v>
      </c>
    </row>
    <row r="64" spans="1:14">
      <c r="A64" s="21">
        <v>305</v>
      </c>
      <c r="B64" s="14">
        <v>100</v>
      </c>
      <c r="C64" s="14">
        <v>50</v>
      </c>
      <c r="D64" s="14">
        <v>100</v>
      </c>
      <c r="E64" s="14">
        <v>10</v>
      </c>
      <c r="F64" s="15">
        <v>30</v>
      </c>
      <c r="G64" s="4" t="s">
        <v>1003</v>
      </c>
      <c r="H64" s="121" t="e">
        <f>+#REF!</f>
        <v>#REF!</v>
      </c>
      <c r="I64" s="133" t="e">
        <f t="shared" si="0"/>
        <v>#REF!</v>
      </c>
      <c r="J64" s="133" t="e">
        <f>+#REF!</f>
        <v>#REF!</v>
      </c>
      <c r="K64" s="133" t="e">
        <f>+#REF!</f>
        <v>#REF!</v>
      </c>
      <c r="L64" s="133">
        <v>0</v>
      </c>
      <c r="M64" s="101"/>
      <c r="N64" s="133" t="e">
        <f t="shared" si="1"/>
        <v>#REF!</v>
      </c>
    </row>
    <row r="65" spans="1:14">
      <c r="A65" s="21">
        <v>305</v>
      </c>
      <c r="B65" s="14">
        <v>100</v>
      </c>
      <c r="C65" s="14">
        <v>50</v>
      </c>
      <c r="D65" s="14">
        <v>100</v>
      </c>
      <c r="E65" s="14">
        <v>10</v>
      </c>
      <c r="F65" s="15">
        <v>35</v>
      </c>
      <c r="G65" s="4" t="s">
        <v>1004</v>
      </c>
      <c r="H65" s="121" t="e">
        <f>+#REF!</f>
        <v>#REF!</v>
      </c>
      <c r="I65" s="133" t="e">
        <f t="shared" si="0"/>
        <v>#REF!</v>
      </c>
      <c r="J65" s="133" t="e">
        <f>+#REF!</f>
        <v>#REF!</v>
      </c>
      <c r="K65" s="133" t="e">
        <f>+#REF!</f>
        <v>#REF!</v>
      </c>
      <c r="L65" s="133">
        <v>0</v>
      </c>
      <c r="M65" s="101"/>
      <c r="N65" s="133" t="e">
        <f t="shared" si="1"/>
        <v>#REF!</v>
      </c>
    </row>
    <row r="66" spans="1:14">
      <c r="A66" s="21">
        <v>305</v>
      </c>
      <c r="B66" s="14">
        <v>100</v>
      </c>
      <c r="C66" s="14">
        <v>50</v>
      </c>
      <c r="D66" s="14">
        <v>100</v>
      </c>
      <c r="E66" s="14">
        <v>10</v>
      </c>
      <c r="F66" s="15">
        <v>40</v>
      </c>
      <c r="G66" s="4" t="s">
        <v>1005</v>
      </c>
      <c r="H66" s="121" t="e">
        <f>+#REF!</f>
        <v>#REF!</v>
      </c>
      <c r="I66" s="133" t="e">
        <f t="shared" si="0"/>
        <v>#REF!</v>
      </c>
      <c r="J66" s="133" t="e">
        <f>+#REF!</f>
        <v>#REF!</v>
      </c>
      <c r="K66" s="133" t="e">
        <f>+#REF!</f>
        <v>#REF!</v>
      </c>
      <c r="L66" s="133">
        <v>0</v>
      </c>
      <c r="M66" s="101"/>
      <c r="N66" s="133" t="e">
        <f t="shared" si="1"/>
        <v>#REF!</v>
      </c>
    </row>
    <row r="67" spans="1:14">
      <c r="A67" s="21">
        <v>305</v>
      </c>
      <c r="B67" s="14">
        <v>100</v>
      </c>
      <c r="C67" s="14">
        <v>50</v>
      </c>
      <c r="D67" s="14">
        <v>100</v>
      </c>
      <c r="E67" s="14">
        <v>10</v>
      </c>
      <c r="F67" s="15">
        <v>45</v>
      </c>
      <c r="G67" s="4" t="s">
        <v>1006</v>
      </c>
      <c r="H67" s="121" t="e">
        <f>+#REF!</f>
        <v>#REF!</v>
      </c>
      <c r="I67" s="133" t="e">
        <f t="shared" si="0"/>
        <v>#REF!</v>
      </c>
      <c r="J67" s="133" t="e">
        <f>+#REF!</f>
        <v>#REF!</v>
      </c>
      <c r="K67" s="133" t="e">
        <f>+#REF!</f>
        <v>#REF!</v>
      </c>
      <c r="L67" s="133">
        <v>0</v>
      </c>
      <c r="M67" s="101"/>
      <c r="N67" s="133" t="e">
        <f t="shared" si="1"/>
        <v>#REF!</v>
      </c>
    </row>
    <row r="68" spans="1:14">
      <c r="A68" s="21">
        <v>305</v>
      </c>
      <c r="B68" s="14">
        <v>100</v>
      </c>
      <c r="C68" s="14">
        <v>50</v>
      </c>
      <c r="D68" s="14">
        <v>100</v>
      </c>
      <c r="E68" s="14">
        <v>10</v>
      </c>
      <c r="F68" s="15">
        <v>50</v>
      </c>
      <c r="G68" s="4" t="s">
        <v>996</v>
      </c>
      <c r="H68" s="121" t="e">
        <f>+#REF!</f>
        <v>#REF!</v>
      </c>
      <c r="I68" s="133" t="e">
        <f t="shared" si="0"/>
        <v>#REF!</v>
      </c>
      <c r="J68" s="133" t="e">
        <f>+#REF!</f>
        <v>#REF!</v>
      </c>
      <c r="K68" s="133" t="e">
        <f>+#REF!</f>
        <v>#REF!</v>
      </c>
      <c r="L68" s="133">
        <v>0</v>
      </c>
      <c r="M68" s="101"/>
      <c r="N68" s="133" t="e">
        <f t="shared" si="1"/>
        <v>#REF!</v>
      </c>
    </row>
    <row r="69" spans="1:14">
      <c r="A69" s="21">
        <v>305</v>
      </c>
      <c r="B69" s="14">
        <v>100</v>
      </c>
      <c r="C69" s="14">
        <v>50</v>
      </c>
      <c r="D69" s="14">
        <v>100</v>
      </c>
      <c r="E69" s="14">
        <v>10</v>
      </c>
      <c r="F69" s="15">
        <v>55</v>
      </c>
      <c r="G69" s="4" t="s">
        <v>997</v>
      </c>
      <c r="H69" s="121" t="e">
        <f>+#REF!</f>
        <v>#REF!</v>
      </c>
      <c r="I69" s="133" t="e">
        <f t="shared" si="0"/>
        <v>#REF!</v>
      </c>
      <c r="J69" s="133" t="e">
        <f>+#REF!</f>
        <v>#REF!</v>
      </c>
      <c r="K69" s="133" t="e">
        <f>+#REF!</f>
        <v>#REF!</v>
      </c>
      <c r="L69" s="133">
        <v>0</v>
      </c>
      <c r="M69" s="101"/>
      <c r="N69" s="133" t="e">
        <f t="shared" si="1"/>
        <v>#REF!</v>
      </c>
    </row>
    <row r="70" spans="1:14">
      <c r="A70" s="21">
        <v>305</v>
      </c>
      <c r="B70" s="14">
        <v>100</v>
      </c>
      <c r="C70" s="14">
        <v>50</v>
      </c>
      <c r="D70" s="14">
        <v>100</v>
      </c>
      <c r="E70" s="13">
        <v>20</v>
      </c>
      <c r="F70" s="13"/>
      <c r="G70" s="20" t="s">
        <v>998</v>
      </c>
      <c r="H70" s="142" t="e">
        <f>+#REF!</f>
        <v>#REF!</v>
      </c>
      <c r="I70" s="134" t="e">
        <f t="shared" ref="I70:I133" si="2">+J70/2</f>
        <v>#REF!</v>
      </c>
      <c r="J70" s="134" t="e">
        <f>+#REF!</f>
        <v>#REF!</v>
      </c>
      <c r="K70" s="134" t="e">
        <f>+#REF!</f>
        <v>#REF!</v>
      </c>
      <c r="L70" s="134">
        <v>0</v>
      </c>
      <c r="M70" s="101" t="s">
        <v>339</v>
      </c>
      <c r="N70" s="134" t="e">
        <f t="shared" ref="N70:N133" si="3">+H70-J70</f>
        <v>#REF!</v>
      </c>
    </row>
    <row r="71" spans="1:14">
      <c r="A71" s="21">
        <v>305</v>
      </c>
      <c r="B71" s="14">
        <v>100</v>
      </c>
      <c r="C71" s="14">
        <v>50</v>
      </c>
      <c r="D71" s="14">
        <v>100</v>
      </c>
      <c r="E71" s="13">
        <v>20</v>
      </c>
      <c r="F71" s="15">
        <v>5</v>
      </c>
      <c r="G71" s="4" t="s">
        <v>1545</v>
      </c>
      <c r="H71" s="121" t="e">
        <f>+#REF!</f>
        <v>#REF!</v>
      </c>
      <c r="I71" s="133" t="e">
        <f t="shared" si="2"/>
        <v>#REF!</v>
      </c>
      <c r="J71" s="133" t="e">
        <f>+#REF!</f>
        <v>#REF!</v>
      </c>
      <c r="K71" s="133" t="e">
        <f>+#REF!</f>
        <v>#REF!</v>
      </c>
      <c r="L71" s="133">
        <v>0</v>
      </c>
      <c r="M71" s="101"/>
      <c r="N71" s="133" t="e">
        <f t="shared" si="3"/>
        <v>#REF!</v>
      </c>
    </row>
    <row r="72" spans="1:14">
      <c r="A72" s="21">
        <v>305</v>
      </c>
      <c r="B72" s="14">
        <v>100</v>
      </c>
      <c r="C72" s="14">
        <v>50</v>
      </c>
      <c r="D72" s="14">
        <v>100</v>
      </c>
      <c r="E72" s="13">
        <v>20</v>
      </c>
      <c r="F72" s="15">
        <v>10</v>
      </c>
      <c r="G72" s="4" t="s">
        <v>1546</v>
      </c>
      <c r="H72" s="121" t="e">
        <f>+#REF!</f>
        <v>#REF!</v>
      </c>
      <c r="I72" s="133" t="e">
        <f t="shared" si="2"/>
        <v>#REF!</v>
      </c>
      <c r="J72" s="133" t="e">
        <f>+#REF!</f>
        <v>#REF!</v>
      </c>
      <c r="K72" s="133" t="e">
        <f>+#REF!</f>
        <v>#REF!</v>
      </c>
      <c r="L72" s="133">
        <v>0</v>
      </c>
      <c r="M72" s="101"/>
      <c r="N72" s="133" t="e">
        <f t="shared" si="3"/>
        <v>#REF!</v>
      </c>
    </row>
    <row r="73" spans="1:14">
      <c r="A73" s="21">
        <v>305</v>
      </c>
      <c r="B73" s="14">
        <v>100</v>
      </c>
      <c r="C73" s="14">
        <v>50</v>
      </c>
      <c r="D73" s="14">
        <v>100</v>
      </c>
      <c r="E73" s="13">
        <v>20</v>
      </c>
      <c r="F73" s="15">
        <v>15</v>
      </c>
      <c r="G73" s="4" t="s">
        <v>2140</v>
      </c>
      <c r="H73" s="121" t="e">
        <f>+#REF!</f>
        <v>#REF!</v>
      </c>
      <c r="I73" s="133" t="e">
        <f t="shared" si="2"/>
        <v>#REF!</v>
      </c>
      <c r="J73" s="133" t="e">
        <f>+#REF!</f>
        <v>#REF!</v>
      </c>
      <c r="K73" s="133" t="e">
        <f>+#REF!</f>
        <v>#REF!</v>
      </c>
      <c r="L73" s="133">
        <v>0</v>
      </c>
      <c r="M73" s="101"/>
      <c r="N73" s="133" t="e">
        <f t="shared" si="3"/>
        <v>#REF!</v>
      </c>
    </row>
    <row r="74" spans="1:14">
      <c r="A74" s="21">
        <v>305</v>
      </c>
      <c r="B74" s="14">
        <v>100</v>
      </c>
      <c r="C74" s="14">
        <v>50</v>
      </c>
      <c r="D74" s="14">
        <v>100</v>
      </c>
      <c r="E74" s="13">
        <v>20</v>
      </c>
      <c r="F74" s="15">
        <v>20</v>
      </c>
      <c r="G74" s="4" t="s">
        <v>2141</v>
      </c>
      <c r="H74" s="121" t="e">
        <f>+#REF!</f>
        <v>#REF!</v>
      </c>
      <c r="I74" s="133" t="e">
        <f t="shared" si="2"/>
        <v>#REF!</v>
      </c>
      <c r="J74" s="133" t="e">
        <f>+#REF!</f>
        <v>#REF!</v>
      </c>
      <c r="K74" s="133" t="e">
        <f>+#REF!</f>
        <v>#REF!</v>
      </c>
      <c r="L74" s="133">
        <v>0</v>
      </c>
      <c r="M74" s="101"/>
      <c r="N74" s="133" t="e">
        <f t="shared" si="3"/>
        <v>#REF!</v>
      </c>
    </row>
    <row r="75" spans="1:14">
      <c r="A75" s="21">
        <v>305</v>
      </c>
      <c r="B75" s="14">
        <v>100</v>
      </c>
      <c r="C75" s="14">
        <v>50</v>
      </c>
      <c r="D75" s="14">
        <v>100</v>
      </c>
      <c r="E75" s="13">
        <v>20</v>
      </c>
      <c r="F75" s="15">
        <v>25</v>
      </c>
      <c r="G75" s="4" t="s">
        <v>1002</v>
      </c>
      <c r="H75" s="121" t="e">
        <f>+#REF!</f>
        <v>#REF!</v>
      </c>
      <c r="I75" s="133" t="e">
        <f t="shared" si="2"/>
        <v>#REF!</v>
      </c>
      <c r="J75" s="133" t="e">
        <f>+#REF!</f>
        <v>#REF!</v>
      </c>
      <c r="K75" s="133" t="e">
        <f>+#REF!</f>
        <v>#REF!</v>
      </c>
      <c r="L75" s="133">
        <v>0</v>
      </c>
      <c r="M75" s="101"/>
      <c r="N75" s="133" t="e">
        <f t="shared" si="3"/>
        <v>#REF!</v>
      </c>
    </row>
    <row r="76" spans="1:14">
      <c r="A76" s="21">
        <v>305</v>
      </c>
      <c r="B76" s="14">
        <v>100</v>
      </c>
      <c r="C76" s="14">
        <v>50</v>
      </c>
      <c r="D76" s="14">
        <v>100</v>
      </c>
      <c r="E76" s="13">
        <v>20</v>
      </c>
      <c r="F76" s="15">
        <v>30</v>
      </c>
      <c r="G76" s="4" t="s">
        <v>1003</v>
      </c>
      <c r="H76" s="121" t="e">
        <f>+#REF!</f>
        <v>#REF!</v>
      </c>
      <c r="I76" s="133" t="e">
        <f t="shared" si="2"/>
        <v>#REF!</v>
      </c>
      <c r="J76" s="133" t="e">
        <f>+#REF!</f>
        <v>#REF!</v>
      </c>
      <c r="K76" s="133" t="e">
        <f>+#REF!</f>
        <v>#REF!</v>
      </c>
      <c r="L76" s="133">
        <v>0</v>
      </c>
      <c r="M76" s="101"/>
      <c r="N76" s="133" t="e">
        <f t="shared" si="3"/>
        <v>#REF!</v>
      </c>
    </row>
    <row r="77" spans="1:14">
      <c r="A77" s="21">
        <v>305</v>
      </c>
      <c r="B77" s="14">
        <v>100</v>
      </c>
      <c r="C77" s="14">
        <v>50</v>
      </c>
      <c r="D77" s="14">
        <v>100</v>
      </c>
      <c r="E77" s="13">
        <v>20</v>
      </c>
      <c r="F77" s="15">
        <v>35</v>
      </c>
      <c r="G77" s="4" t="s">
        <v>1004</v>
      </c>
      <c r="H77" s="121" t="e">
        <f>+#REF!</f>
        <v>#REF!</v>
      </c>
      <c r="I77" s="133" t="e">
        <f t="shared" si="2"/>
        <v>#REF!</v>
      </c>
      <c r="J77" s="133" t="e">
        <f>+#REF!</f>
        <v>#REF!</v>
      </c>
      <c r="K77" s="133" t="e">
        <f>+#REF!</f>
        <v>#REF!</v>
      </c>
      <c r="L77" s="133">
        <v>0</v>
      </c>
      <c r="M77" s="101"/>
      <c r="N77" s="133" t="e">
        <f t="shared" si="3"/>
        <v>#REF!</v>
      </c>
    </row>
    <row r="78" spans="1:14">
      <c r="A78" s="21">
        <v>305</v>
      </c>
      <c r="B78" s="14">
        <v>100</v>
      </c>
      <c r="C78" s="14">
        <v>50</v>
      </c>
      <c r="D78" s="14">
        <v>100</v>
      </c>
      <c r="E78" s="13">
        <v>20</v>
      </c>
      <c r="F78" s="15">
        <v>40</v>
      </c>
      <c r="G78" s="4" t="s">
        <v>1005</v>
      </c>
      <c r="H78" s="121" t="e">
        <f>+#REF!</f>
        <v>#REF!</v>
      </c>
      <c r="I78" s="133" t="e">
        <f t="shared" si="2"/>
        <v>#REF!</v>
      </c>
      <c r="J78" s="133" t="e">
        <f>+#REF!</f>
        <v>#REF!</v>
      </c>
      <c r="K78" s="133" t="e">
        <f>+#REF!</f>
        <v>#REF!</v>
      </c>
      <c r="L78" s="133">
        <v>0</v>
      </c>
      <c r="M78" s="101"/>
      <c r="N78" s="133" t="e">
        <f t="shared" si="3"/>
        <v>#REF!</v>
      </c>
    </row>
    <row r="79" spans="1:14">
      <c r="A79" s="21">
        <v>305</v>
      </c>
      <c r="B79" s="14">
        <v>100</v>
      </c>
      <c r="C79" s="14">
        <v>50</v>
      </c>
      <c r="D79" s="14">
        <v>100</v>
      </c>
      <c r="E79" s="13">
        <v>20</v>
      </c>
      <c r="F79" s="15">
        <v>45</v>
      </c>
      <c r="G79" s="4" t="s">
        <v>1006</v>
      </c>
      <c r="H79" s="121" t="e">
        <f>+#REF!</f>
        <v>#REF!</v>
      </c>
      <c r="I79" s="133" t="e">
        <f t="shared" si="2"/>
        <v>#REF!</v>
      </c>
      <c r="J79" s="133" t="e">
        <f>+#REF!</f>
        <v>#REF!</v>
      </c>
      <c r="K79" s="133" t="e">
        <f>+#REF!</f>
        <v>#REF!</v>
      </c>
      <c r="L79" s="133">
        <v>0</v>
      </c>
      <c r="M79" s="101"/>
      <c r="N79" s="133" t="e">
        <f t="shared" si="3"/>
        <v>#REF!</v>
      </c>
    </row>
    <row r="80" spans="1:14">
      <c r="A80" s="21">
        <v>305</v>
      </c>
      <c r="B80" s="14">
        <v>100</v>
      </c>
      <c r="C80" s="14">
        <v>50</v>
      </c>
      <c r="D80" s="14">
        <v>100</v>
      </c>
      <c r="E80" s="13">
        <v>20</v>
      </c>
      <c r="F80" s="15">
        <v>50</v>
      </c>
      <c r="G80" s="4" t="s">
        <v>996</v>
      </c>
      <c r="H80" s="121" t="e">
        <f>+#REF!</f>
        <v>#REF!</v>
      </c>
      <c r="I80" s="133" t="e">
        <f t="shared" si="2"/>
        <v>#REF!</v>
      </c>
      <c r="J80" s="133" t="e">
        <f>+#REF!</f>
        <v>#REF!</v>
      </c>
      <c r="K80" s="133" t="e">
        <f>+#REF!</f>
        <v>#REF!</v>
      </c>
      <c r="L80" s="133">
        <v>0</v>
      </c>
      <c r="M80" s="101"/>
      <c r="N80" s="133" t="e">
        <f t="shared" si="3"/>
        <v>#REF!</v>
      </c>
    </row>
    <row r="81" spans="1:14">
      <c r="A81" s="21">
        <v>305</v>
      </c>
      <c r="B81" s="14">
        <v>100</v>
      </c>
      <c r="C81" s="14">
        <v>50</v>
      </c>
      <c r="D81" s="14">
        <v>100</v>
      </c>
      <c r="E81" s="13">
        <v>20</v>
      </c>
      <c r="F81" s="15">
        <v>55</v>
      </c>
      <c r="G81" s="4" t="s">
        <v>997</v>
      </c>
      <c r="H81" s="121" t="e">
        <f>+#REF!</f>
        <v>#REF!</v>
      </c>
      <c r="I81" s="133" t="e">
        <f t="shared" si="2"/>
        <v>#REF!</v>
      </c>
      <c r="J81" s="133" t="e">
        <f>+#REF!</f>
        <v>#REF!</v>
      </c>
      <c r="K81" s="133" t="e">
        <f>+#REF!</f>
        <v>#REF!</v>
      </c>
      <c r="L81" s="133">
        <v>0</v>
      </c>
      <c r="M81" s="101"/>
      <c r="N81" s="133" t="e">
        <f t="shared" si="3"/>
        <v>#REF!</v>
      </c>
    </row>
    <row r="82" spans="1:14">
      <c r="A82" s="21">
        <v>305</v>
      </c>
      <c r="B82" s="14">
        <v>100</v>
      </c>
      <c r="C82" s="14">
        <v>50</v>
      </c>
      <c r="D82" s="14">
        <v>100</v>
      </c>
      <c r="E82" s="14">
        <v>30</v>
      </c>
      <c r="F82" s="14"/>
      <c r="G82" s="5" t="s">
        <v>999</v>
      </c>
      <c r="H82" s="121" t="e">
        <f>+#REF!</f>
        <v>#REF!</v>
      </c>
      <c r="I82" s="133" t="e">
        <f t="shared" si="2"/>
        <v>#REF!</v>
      </c>
      <c r="J82" s="133" t="e">
        <f>+#REF!</f>
        <v>#REF!</v>
      </c>
      <c r="K82" s="133" t="e">
        <f>+#REF!</f>
        <v>#REF!</v>
      </c>
      <c r="L82" s="133">
        <v>0</v>
      </c>
      <c r="M82" s="101" t="s">
        <v>340</v>
      </c>
      <c r="N82" s="133" t="e">
        <f t="shared" si="3"/>
        <v>#REF!</v>
      </c>
    </row>
    <row r="83" spans="1:14" ht="25.5">
      <c r="A83" s="21">
        <v>305</v>
      </c>
      <c r="B83" s="14">
        <v>100</v>
      </c>
      <c r="C83" s="14">
        <v>50</v>
      </c>
      <c r="D83" s="14">
        <v>100</v>
      </c>
      <c r="E83" s="14">
        <v>30</v>
      </c>
      <c r="F83" s="15">
        <v>5</v>
      </c>
      <c r="G83" s="4" t="s">
        <v>1000</v>
      </c>
      <c r="H83" s="121" t="e">
        <f>+#REF!</f>
        <v>#REF!</v>
      </c>
      <c r="I83" s="133" t="e">
        <f t="shared" si="2"/>
        <v>#REF!</v>
      </c>
      <c r="J83" s="133" t="e">
        <f>+#REF!</f>
        <v>#REF!</v>
      </c>
      <c r="K83" s="133" t="e">
        <f>+#REF!</f>
        <v>#REF!</v>
      </c>
      <c r="L83" s="133">
        <v>0</v>
      </c>
      <c r="M83" s="101"/>
      <c r="N83" s="133" t="e">
        <f t="shared" si="3"/>
        <v>#REF!</v>
      </c>
    </row>
    <row r="84" spans="1:14" ht="25.5">
      <c r="A84" s="21">
        <v>305</v>
      </c>
      <c r="B84" s="14">
        <v>100</v>
      </c>
      <c r="C84" s="14">
        <v>50</v>
      </c>
      <c r="D84" s="14">
        <v>100</v>
      </c>
      <c r="E84" s="14">
        <v>30</v>
      </c>
      <c r="F84" s="15">
        <v>10</v>
      </c>
      <c r="G84" s="4" t="s">
        <v>1001</v>
      </c>
      <c r="H84" s="121" t="e">
        <f>+#REF!</f>
        <v>#REF!</v>
      </c>
      <c r="I84" s="133" t="e">
        <f t="shared" si="2"/>
        <v>#REF!</v>
      </c>
      <c r="J84" s="133" t="e">
        <f>+#REF!</f>
        <v>#REF!</v>
      </c>
      <c r="K84" s="133" t="e">
        <f>+#REF!</f>
        <v>#REF!</v>
      </c>
      <c r="L84" s="133">
        <v>0</v>
      </c>
      <c r="M84" s="101"/>
      <c r="N84" s="133" t="e">
        <f t="shared" si="3"/>
        <v>#REF!</v>
      </c>
    </row>
    <row r="85" spans="1:14" ht="25.5">
      <c r="A85" s="21">
        <v>305</v>
      </c>
      <c r="B85" s="14">
        <v>100</v>
      </c>
      <c r="C85" s="14">
        <v>50</v>
      </c>
      <c r="D85" s="14">
        <v>100</v>
      </c>
      <c r="E85" s="14">
        <v>30</v>
      </c>
      <c r="F85" s="15">
        <v>15</v>
      </c>
      <c r="G85" s="4" t="s">
        <v>288</v>
      </c>
      <c r="H85" s="121" t="e">
        <f>+#REF!</f>
        <v>#REF!</v>
      </c>
      <c r="I85" s="133" t="e">
        <f t="shared" si="2"/>
        <v>#REF!</v>
      </c>
      <c r="J85" s="133" t="e">
        <f>+#REF!</f>
        <v>#REF!</v>
      </c>
      <c r="K85" s="133" t="e">
        <f>+#REF!</f>
        <v>#REF!</v>
      </c>
      <c r="L85" s="133">
        <v>0</v>
      </c>
      <c r="M85" s="101"/>
      <c r="N85" s="133" t="e">
        <f t="shared" si="3"/>
        <v>#REF!</v>
      </c>
    </row>
    <row r="86" spans="1:14" ht="25.5">
      <c r="A86" s="21">
        <v>305</v>
      </c>
      <c r="B86" s="14">
        <v>100</v>
      </c>
      <c r="C86" s="14">
        <v>50</v>
      </c>
      <c r="D86" s="14">
        <v>100</v>
      </c>
      <c r="E86" s="14">
        <v>30</v>
      </c>
      <c r="F86" s="15">
        <v>20</v>
      </c>
      <c r="G86" s="4" t="s">
        <v>289</v>
      </c>
      <c r="H86" s="121" t="e">
        <f>+#REF!</f>
        <v>#REF!</v>
      </c>
      <c r="I86" s="133" t="e">
        <f t="shared" si="2"/>
        <v>#REF!</v>
      </c>
      <c r="J86" s="133" t="e">
        <f>+#REF!</f>
        <v>#REF!</v>
      </c>
      <c r="K86" s="133" t="e">
        <f>+#REF!</f>
        <v>#REF!</v>
      </c>
      <c r="L86" s="133">
        <v>0</v>
      </c>
      <c r="M86" s="101"/>
      <c r="N86" s="133" t="e">
        <f t="shared" si="3"/>
        <v>#REF!</v>
      </c>
    </row>
    <row r="87" spans="1:14" ht="25.5">
      <c r="A87" s="21">
        <v>305</v>
      </c>
      <c r="B87" s="14">
        <v>100</v>
      </c>
      <c r="C87" s="14">
        <v>50</v>
      </c>
      <c r="D87" s="14">
        <v>100</v>
      </c>
      <c r="E87" s="14">
        <v>30</v>
      </c>
      <c r="F87" s="15">
        <v>25</v>
      </c>
      <c r="G87" s="4" t="s">
        <v>290</v>
      </c>
      <c r="H87" s="121" t="e">
        <f>+#REF!</f>
        <v>#REF!</v>
      </c>
      <c r="I87" s="133" t="e">
        <f t="shared" si="2"/>
        <v>#REF!</v>
      </c>
      <c r="J87" s="133" t="e">
        <f>+#REF!</f>
        <v>#REF!</v>
      </c>
      <c r="K87" s="133" t="e">
        <f>+#REF!</f>
        <v>#REF!</v>
      </c>
      <c r="L87" s="133">
        <v>0</v>
      </c>
      <c r="M87" s="101"/>
      <c r="N87" s="133" t="e">
        <f t="shared" si="3"/>
        <v>#REF!</v>
      </c>
    </row>
    <row r="88" spans="1:14" ht="25.5">
      <c r="A88" s="21">
        <v>305</v>
      </c>
      <c r="B88" s="14">
        <v>100</v>
      </c>
      <c r="C88" s="14">
        <v>50</v>
      </c>
      <c r="D88" s="14">
        <v>100</v>
      </c>
      <c r="E88" s="14">
        <v>30</v>
      </c>
      <c r="F88" s="15">
        <v>30</v>
      </c>
      <c r="G88" s="4" t="s">
        <v>291</v>
      </c>
      <c r="H88" s="121" t="e">
        <f>+#REF!</f>
        <v>#REF!</v>
      </c>
      <c r="I88" s="133" t="e">
        <f t="shared" si="2"/>
        <v>#REF!</v>
      </c>
      <c r="J88" s="133" t="e">
        <f>+#REF!</f>
        <v>#REF!</v>
      </c>
      <c r="K88" s="133" t="e">
        <f>+#REF!</f>
        <v>#REF!</v>
      </c>
      <c r="L88" s="133">
        <v>0</v>
      </c>
      <c r="M88" s="101"/>
      <c r="N88" s="133" t="e">
        <f t="shared" si="3"/>
        <v>#REF!</v>
      </c>
    </row>
    <row r="89" spans="1:14" ht="25.5">
      <c r="A89" s="21">
        <v>305</v>
      </c>
      <c r="B89" s="14">
        <v>100</v>
      </c>
      <c r="C89" s="14">
        <v>50</v>
      </c>
      <c r="D89" s="14">
        <v>100</v>
      </c>
      <c r="E89" s="14">
        <v>30</v>
      </c>
      <c r="F89" s="15">
        <v>35</v>
      </c>
      <c r="G89" s="4" t="s">
        <v>292</v>
      </c>
      <c r="H89" s="121" t="e">
        <f>+#REF!</f>
        <v>#REF!</v>
      </c>
      <c r="I89" s="133" t="e">
        <f t="shared" si="2"/>
        <v>#REF!</v>
      </c>
      <c r="J89" s="133" t="e">
        <f>+#REF!</f>
        <v>#REF!</v>
      </c>
      <c r="K89" s="133" t="e">
        <f>+#REF!</f>
        <v>#REF!</v>
      </c>
      <c r="L89" s="133">
        <v>0</v>
      </c>
      <c r="M89" s="101"/>
      <c r="N89" s="133" t="e">
        <f t="shared" si="3"/>
        <v>#REF!</v>
      </c>
    </row>
    <row r="90" spans="1:14">
      <c r="A90" s="21">
        <v>305</v>
      </c>
      <c r="B90" s="14">
        <v>100</v>
      </c>
      <c r="C90" s="14">
        <v>50</v>
      </c>
      <c r="D90" s="14">
        <v>100</v>
      </c>
      <c r="E90" s="14">
        <v>30</v>
      </c>
      <c r="F90" s="15">
        <v>40</v>
      </c>
      <c r="G90" s="4" t="s">
        <v>293</v>
      </c>
      <c r="H90" s="121" t="e">
        <f>+#REF!</f>
        <v>#REF!</v>
      </c>
      <c r="I90" s="133" t="e">
        <f t="shared" si="2"/>
        <v>#REF!</v>
      </c>
      <c r="J90" s="133" t="e">
        <f>+#REF!</f>
        <v>#REF!</v>
      </c>
      <c r="K90" s="133" t="e">
        <f>+#REF!</f>
        <v>#REF!</v>
      </c>
      <c r="L90" s="133">
        <v>0</v>
      </c>
      <c r="M90" s="101"/>
      <c r="N90" s="133" t="e">
        <f t="shared" si="3"/>
        <v>#REF!</v>
      </c>
    </row>
    <row r="91" spans="1:14" ht="25.5">
      <c r="A91" s="21">
        <v>305</v>
      </c>
      <c r="B91" s="14">
        <v>100</v>
      </c>
      <c r="C91" s="14">
        <v>50</v>
      </c>
      <c r="D91" s="14">
        <v>100</v>
      </c>
      <c r="E91" s="14">
        <v>30</v>
      </c>
      <c r="F91" s="15">
        <v>45</v>
      </c>
      <c r="G91" s="4" t="s">
        <v>294</v>
      </c>
      <c r="H91" s="121" t="e">
        <f>+#REF!</f>
        <v>#REF!</v>
      </c>
      <c r="I91" s="133" t="e">
        <f t="shared" si="2"/>
        <v>#REF!</v>
      </c>
      <c r="J91" s="133" t="e">
        <f>+#REF!</f>
        <v>#REF!</v>
      </c>
      <c r="K91" s="133" t="e">
        <f>+#REF!</f>
        <v>#REF!</v>
      </c>
      <c r="L91" s="133">
        <v>0</v>
      </c>
      <c r="M91" s="101"/>
      <c r="N91" s="133" t="e">
        <f t="shared" si="3"/>
        <v>#REF!</v>
      </c>
    </row>
    <row r="92" spans="1:14" ht="25.5">
      <c r="A92" s="21">
        <v>305</v>
      </c>
      <c r="B92" s="14">
        <v>100</v>
      </c>
      <c r="C92" s="14">
        <v>50</v>
      </c>
      <c r="D92" s="14">
        <v>100</v>
      </c>
      <c r="E92" s="14">
        <v>30</v>
      </c>
      <c r="F92" s="15">
        <v>50</v>
      </c>
      <c r="G92" s="4" t="s">
        <v>295</v>
      </c>
      <c r="H92" s="121" t="e">
        <f>+#REF!</f>
        <v>#REF!</v>
      </c>
      <c r="I92" s="133" t="e">
        <f t="shared" si="2"/>
        <v>#REF!</v>
      </c>
      <c r="J92" s="133" t="e">
        <f>+#REF!</f>
        <v>#REF!</v>
      </c>
      <c r="K92" s="133" t="e">
        <f>+#REF!</f>
        <v>#REF!</v>
      </c>
      <c r="L92" s="133">
        <v>0</v>
      </c>
      <c r="M92" s="101"/>
      <c r="N92" s="133" t="e">
        <f t="shared" si="3"/>
        <v>#REF!</v>
      </c>
    </row>
    <row r="93" spans="1:14" ht="25.5">
      <c r="A93" s="21">
        <v>305</v>
      </c>
      <c r="B93" s="14">
        <v>100</v>
      </c>
      <c r="C93" s="14">
        <v>50</v>
      </c>
      <c r="D93" s="14">
        <v>100</v>
      </c>
      <c r="E93" s="14">
        <v>30</v>
      </c>
      <c r="F93" s="15">
        <v>55</v>
      </c>
      <c r="G93" s="4" t="s">
        <v>1011</v>
      </c>
      <c r="H93" s="121" t="e">
        <f>+#REF!</f>
        <v>#REF!</v>
      </c>
      <c r="I93" s="133" t="e">
        <f t="shared" si="2"/>
        <v>#REF!</v>
      </c>
      <c r="J93" s="133" t="e">
        <f>+#REF!</f>
        <v>#REF!</v>
      </c>
      <c r="K93" s="133" t="e">
        <f>+#REF!</f>
        <v>#REF!</v>
      </c>
      <c r="L93" s="133">
        <v>0</v>
      </c>
      <c r="M93" s="101"/>
      <c r="N93" s="133" t="e">
        <f t="shared" si="3"/>
        <v>#REF!</v>
      </c>
    </row>
    <row r="94" spans="1:14" ht="25.5">
      <c r="A94" s="21">
        <v>305</v>
      </c>
      <c r="B94" s="14">
        <v>100</v>
      </c>
      <c r="C94" s="14">
        <v>50</v>
      </c>
      <c r="D94" s="14">
        <v>100</v>
      </c>
      <c r="E94" s="14">
        <v>30</v>
      </c>
      <c r="F94" s="15">
        <v>60</v>
      </c>
      <c r="G94" s="4" t="s">
        <v>1012</v>
      </c>
      <c r="H94" s="121" t="e">
        <f>+#REF!</f>
        <v>#REF!</v>
      </c>
      <c r="I94" s="133" t="e">
        <f t="shared" si="2"/>
        <v>#REF!</v>
      </c>
      <c r="J94" s="133" t="e">
        <f>+#REF!</f>
        <v>#REF!</v>
      </c>
      <c r="K94" s="133" t="e">
        <f>+#REF!</f>
        <v>#REF!</v>
      </c>
      <c r="L94" s="133">
        <v>0</v>
      </c>
      <c r="M94" s="101"/>
      <c r="N94" s="133" t="e">
        <f t="shared" si="3"/>
        <v>#REF!</v>
      </c>
    </row>
    <row r="95" spans="1:14" ht="25.5">
      <c r="A95" s="21">
        <v>305</v>
      </c>
      <c r="B95" s="14">
        <v>100</v>
      </c>
      <c r="C95" s="14">
        <v>50</v>
      </c>
      <c r="D95" s="14">
        <v>100</v>
      </c>
      <c r="E95" s="14">
        <v>30</v>
      </c>
      <c r="F95" s="15">
        <v>65</v>
      </c>
      <c r="G95" s="4" t="s">
        <v>1013</v>
      </c>
      <c r="H95" s="121" t="e">
        <f>+#REF!</f>
        <v>#REF!</v>
      </c>
      <c r="I95" s="133" t="e">
        <f t="shared" si="2"/>
        <v>#REF!</v>
      </c>
      <c r="J95" s="133" t="e">
        <f>+#REF!</f>
        <v>#REF!</v>
      </c>
      <c r="K95" s="133" t="e">
        <f>+#REF!</f>
        <v>#REF!</v>
      </c>
      <c r="L95" s="133">
        <v>0</v>
      </c>
      <c r="M95" s="101"/>
      <c r="N95" s="133" t="e">
        <f t="shared" si="3"/>
        <v>#REF!</v>
      </c>
    </row>
    <row r="96" spans="1:14">
      <c r="A96" s="21">
        <v>305</v>
      </c>
      <c r="B96" s="14">
        <v>100</v>
      </c>
      <c r="C96" s="14">
        <v>50</v>
      </c>
      <c r="D96" s="14">
        <v>100</v>
      </c>
      <c r="E96" s="14">
        <v>30</v>
      </c>
      <c r="F96" s="15">
        <v>70</v>
      </c>
      <c r="G96" s="4" t="s">
        <v>1014</v>
      </c>
      <c r="H96" s="121" t="e">
        <f>+#REF!</f>
        <v>#REF!</v>
      </c>
      <c r="I96" s="133" t="e">
        <f t="shared" si="2"/>
        <v>#REF!</v>
      </c>
      <c r="J96" s="133" t="e">
        <f>+#REF!</f>
        <v>#REF!</v>
      </c>
      <c r="K96" s="133" t="e">
        <f>+#REF!</f>
        <v>#REF!</v>
      </c>
      <c r="L96" s="133">
        <v>0</v>
      </c>
      <c r="M96" s="101"/>
      <c r="N96" s="133" t="e">
        <f t="shared" si="3"/>
        <v>#REF!</v>
      </c>
    </row>
    <row r="97" spans="1:14">
      <c r="A97" s="21">
        <v>305</v>
      </c>
      <c r="B97" s="14">
        <v>100</v>
      </c>
      <c r="C97" s="14">
        <v>50</v>
      </c>
      <c r="D97" s="14">
        <v>100</v>
      </c>
      <c r="E97" s="14">
        <v>40</v>
      </c>
      <c r="F97" s="14"/>
      <c r="G97" s="5" t="s">
        <v>1015</v>
      </c>
      <c r="H97" s="121" t="e">
        <f>+#REF!</f>
        <v>#REF!</v>
      </c>
      <c r="I97" s="133" t="e">
        <f t="shared" si="2"/>
        <v>#REF!</v>
      </c>
      <c r="J97" s="133" t="e">
        <f>+#REF!</f>
        <v>#REF!</v>
      </c>
      <c r="K97" s="133" t="e">
        <f>+#REF!</f>
        <v>#REF!</v>
      </c>
      <c r="L97" s="133">
        <v>0</v>
      </c>
      <c r="M97" s="101" t="s">
        <v>341</v>
      </c>
      <c r="N97" s="133" t="e">
        <f t="shared" si="3"/>
        <v>#REF!</v>
      </c>
    </row>
    <row r="98" spans="1:14">
      <c r="A98" s="21">
        <v>305</v>
      </c>
      <c r="B98" s="14">
        <v>100</v>
      </c>
      <c r="C98" s="14">
        <v>50</v>
      </c>
      <c r="D98" s="14">
        <v>100</v>
      </c>
      <c r="E98" s="14">
        <v>40</v>
      </c>
      <c r="F98" s="15">
        <v>5</v>
      </c>
      <c r="G98" s="4" t="s">
        <v>1016</v>
      </c>
      <c r="H98" s="121" t="e">
        <f>+#REF!</f>
        <v>#REF!</v>
      </c>
      <c r="I98" s="133" t="e">
        <f t="shared" si="2"/>
        <v>#REF!</v>
      </c>
      <c r="J98" s="133" t="e">
        <f>+#REF!</f>
        <v>#REF!</v>
      </c>
      <c r="K98" s="133" t="e">
        <f>+#REF!</f>
        <v>#REF!</v>
      </c>
      <c r="L98" s="133">
        <v>0</v>
      </c>
      <c r="M98" s="101"/>
      <c r="N98" s="133" t="e">
        <f t="shared" si="3"/>
        <v>#REF!</v>
      </c>
    </row>
    <row r="99" spans="1:14">
      <c r="A99" s="21">
        <v>305</v>
      </c>
      <c r="B99" s="14">
        <v>100</v>
      </c>
      <c r="C99" s="14">
        <v>50</v>
      </c>
      <c r="D99" s="14">
        <v>100</v>
      </c>
      <c r="E99" s="14">
        <v>40</v>
      </c>
      <c r="F99" s="15">
        <v>10</v>
      </c>
      <c r="G99" s="4" t="s">
        <v>1546</v>
      </c>
      <c r="H99" s="121" t="e">
        <f>+#REF!</f>
        <v>#REF!</v>
      </c>
      <c r="I99" s="133" t="e">
        <f t="shared" si="2"/>
        <v>#REF!</v>
      </c>
      <c r="J99" s="133" t="e">
        <f>+#REF!</f>
        <v>#REF!</v>
      </c>
      <c r="K99" s="133" t="e">
        <f>+#REF!</f>
        <v>#REF!</v>
      </c>
      <c r="L99" s="133">
        <v>0</v>
      </c>
      <c r="M99" s="101"/>
      <c r="N99" s="133" t="e">
        <f t="shared" si="3"/>
        <v>#REF!</v>
      </c>
    </row>
    <row r="100" spans="1:14">
      <c r="A100" s="21">
        <v>305</v>
      </c>
      <c r="B100" s="14">
        <v>100</v>
      </c>
      <c r="C100" s="14">
        <v>50</v>
      </c>
      <c r="D100" s="14">
        <v>100</v>
      </c>
      <c r="E100" s="14">
        <v>40</v>
      </c>
      <c r="F100" s="15">
        <v>15</v>
      </c>
      <c r="G100" s="4" t="s">
        <v>1002</v>
      </c>
      <c r="H100" s="121" t="e">
        <f>+#REF!</f>
        <v>#REF!</v>
      </c>
      <c r="I100" s="133" t="e">
        <f t="shared" si="2"/>
        <v>#REF!</v>
      </c>
      <c r="J100" s="133" t="e">
        <f>+#REF!</f>
        <v>#REF!</v>
      </c>
      <c r="K100" s="133" t="e">
        <f>+#REF!</f>
        <v>#REF!</v>
      </c>
      <c r="L100" s="133">
        <v>0</v>
      </c>
      <c r="M100" s="101"/>
      <c r="N100" s="133" t="e">
        <f t="shared" si="3"/>
        <v>#REF!</v>
      </c>
    </row>
    <row r="101" spans="1:14">
      <c r="A101" s="21">
        <v>305</v>
      </c>
      <c r="B101" s="14">
        <v>100</v>
      </c>
      <c r="C101" s="14">
        <v>50</v>
      </c>
      <c r="D101" s="14">
        <v>100</v>
      </c>
      <c r="E101" s="14">
        <v>40</v>
      </c>
      <c r="F101" s="15">
        <v>20</v>
      </c>
      <c r="G101" s="4" t="s">
        <v>1003</v>
      </c>
      <c r="H101" s="121" t="e">
        <f>+#REF!</f>
        <v>#REF!</v>
      </c>
      <c r="I101" s="133" t="e">
        <f t="shared" si="2"/>
        <v>#REF!</v>
      </c>
      <c r="J101" s="133" t="e">
        <f>+#REF!</f>
        <v>#REF!</v>
      </c>
      <c r="K101" s="133" t="e">
        <f>+#REF!</f>
        <v>#REF!</v>
      </c>
      <c r="L101" s="133">
        <v>0</v>
      </c>
      <c r="M101" s="101"/>
      <c r="N101" s="133" t="e">
        <f t="shared" si="3"/>
        <v>#REF!</v>
      </c>
    </row>
    <row r="102" spans="1:14">
      <c r="A102" s="21">
        <v>305</v>
      </c>
      <c r="B102" s="14">
        <v>100</v>
      </c>
      <c r="C102" s="14">
        <v>50</v>
      </c>
      <c r="D102" s="14">
        <v>100</v>
      </c>
      <c r="E102" s="14">
        <v>40</v>
      </c>
      <c r="F102" s="15">
        <v>25</v>
      </c>
      <c r="G102" s="4" t="s">
        <v>1004</v>
      </c>
      <c r="H102" s="121" t="e">
        <f>+#REF!</f>
        <v>#REF!</v>
      </c>
      <c r="I102" s="133" t="e">
        <f t="shared" si="2"/>
        <v>#REF!</v>
      </c>
      <c r="J102" s="133" t="e">
        <f>+#REF!</f>
        <v>#REF!</v>
      </c>
      <c r="K102" s="133" t="e">
        <f>+#REF!</f>
        <v>#REF!</v>
      </c>
      <c r="L102" s="133">
        <v>0</v>
      </c>
      <c r="M102" s="101"/>
      <c r="N102" s="133" t="e">
        <f t="shared" si="3"/>
        <v>#REF!</v>
      </c>
    </row>
    <row r="103" spans="1:14">
      <c r="A103" s="21">
        <v>305</v>
      </c>
      <c r="B103" s="14">
        <v>100</v>
      </c>
      <c r="C103" s="14">
        <v>50</v>
      </c>
      <c r="D103" s="14">
        <v>100</v>
      </c>
      <c r="E103" s="14">
        <v>40</v>
      </c>
      <c r="F103" s="15">
        <v>30</v>
      </c>
      <c r="G103" s="4" t="s">
        <v>996</v>
      </c>
      <c r="H103" s="121" t="e">
        <f>+#REF!</f>
        <v>#REF!</v>
      </c>
      <c r="I103" s="133" t="e">
        <f t="shared" si="2"/>
        <v>#REF!</v>
      </c>
      <c r="J103" s="133" t="e">
        <f>+#REF!</f>
        <v>#REF!</v>
      </c>
      <c r="K103" s="133" t="e">
        <f>+#REF!</f>
        <v>#REF!</v>
      </c>
      <c r="L103" s="133">
        <v>0</v>
      </c>
      <c r="M103" s="101"/>
      <c r="N103" s="133" t="e">
        <f t="shared" si="3"/>
        <v>#REF!</v>
      </c>
    </row>
    <row r="104" spans="1:14">
      <c r="A104" s="21">
        <v>305</v>
      </c>
      <c r="B104" s="14">
        <v>100</v>
      </c>
      <c r="C104" s="14">
        <v>50</v>
      </c>
      <c r="D104" s="14">
        <v>100</v>
      </c>
      <c r="E104" s="14">
        <v>40</v>
      </c>
      <c r="F104" s="15">
        <v>35</v>
      </c>
      <c r="G104" s="4" t="s">
        <v>997</v>
      </c>
      <c r="H104" s="121" t="e">
        <f>+#REF!</f>
        <v>#REF!</v>
      </c>
      <c r="I104" s="133" t="e">
        <f t="shared" si="2"/>
        <v>#REF!</v>
      </c>
      <c r="J104" s="133" t="e">
        <f>+#REF!</f>
        <v>#REF!</v>
      </c>
      <c r="K104" s="133" t="e">
        <f>+#REF!</f>
        <v>#REF!</v>
      </c>
      <c r="L104" s="133">
        <v>0</v>
      </c>
      <c r="M104" s="101"/>
      <c r="N104" s="133" t="e">
        <f t="shared" si="3"/>
        <v>#REF!</v>
      </c>
    </row>
    <row r="105" spans="1:14">
      <c r="A105" s="21">
        <v>305</v>
      </c>
      <c r="B105" s="14">
        <v>100</v>
      </c>
      <c r="C105" s="14">
        <v>50</v>
      </c>
      <c r="D105" s="14">
        <v>100</v>
      </c>
      <c r="E105" s="14">
        <v>40</v>
      </c>
      <c r="F105" s="15">
        <v>40</v>
      </c>
      <c r="G105" s="4" t="s">
        <v>1017</v>
      </c>
      <c r="H105" s="121" t="e">
        <f>+#REF!</f>
        <v>#REF!</v>
      </c>
      <c r="I105" s="133" t="e">
        <f t="shared" si="2"/>
        <v>#REF!</v>
      </c>
      <c r="J105" s="133" t="e">
        <f>+#REF!</f>
        <v>#REF!</v>
      </c>
      <c r="K105" s="133" t="e">
        <f>+#REF!</f>
        <v>#REF!</v>
      </c>
      <c r="L105" s="133">
        <v>0</v>
      </c>
      <c r="M105" s="101"/>
      <c r="N105" s="133" t="e">
        <f t="shared" si="3"/>
        <v>#REF!</v>
      </c>
    </row>
    <row r="106" spans="1:14" ht="25.5">
      <c r="A106" s="21">
        <v>305</v>
      </c>
      <c r="B106" s="14">
        <v>100</v>
      </c>
      <c r="C106" s="14">
        <v>50</v>
      </c>
      <c r="D106" s="15">
        <v>200</v>
      </c>
      <c r="E106" s="14"/>
      <c r="F106" s="14"/>
      <c r="G106" s="4" t="s">
        <v>1018</v>
      </c>
      <c r="H106" s="121" t="e">
        <f>+#REF!</f>
        <v>#REF!</v>
      </c>
      <c r="I106" s="133" t="e">
        <f t="shared" si="2"/>
        <v>#REF!</v>
      </c>
      <c r="J106" s="133" t="e">
        <f>+#REF!</f>
        <v>#REF!</v>
      </c>
      <c r="K106" s="133" t="e">
        <f>+#REF!</f>
        <v>#REF!</v>
      </c>
      <c r="L106" s="133">
        <v>0</v>
      </c>
      <c r="M106" s="101" t="s">
        <v>342</v>
      </c>
      <c r="N106" s="133" t="e">
        <f t="shared" si="3"/>
        <v>#REF!</v>
      </c>
    </row>
    <row r="107" spans="1:14" ht="25.5">
      <c r="A107" s="21">
        <v>305</v>
      </c>
      <c r="B107" s="14">
        <v>100</v>
      </c>
      <c r="C107" s="14">
        <v>50</v>
      </c>
      <c r="D107" s="15">
        <v>300</v>
      </c>
      <c r="E107" s="14"/>
      <c r="F107" s="14"/>
      <c r="G107" s="4" t="s">
        <v>1019</v>
      </c>
      <c r="H107" s="121" t="e">
        <f>+#REF!</f>
        <v>#REF!</v>
      </c>
      <c r="I107" s="133" t="e">
        <f t="shared" si="2"/>
        <v>#REF!</v>
      </c>
      <c r="J107" s="133" t="e">
        <f>+#REF!</f>
        <v>#REF!</v>
      </c>
      <c r="K107" s="133" t="e">
        <f>+#REF!</f>
        <v>#REF!</v>
      </c>
      <c r="L107" s="133">
        <v>0</v>
      </c>
      <c r="M107" s="101" t="s">
        <v>343</v>
      </c>
      <c r="N107" s="133" t="e">
        <f t="shared" si="3"/>
        <v>#REF!</v>
      </c>
    </row>
    <row r="108" spans="1:14">
      <c r="A108" s="21">
        <v>305</v>
      </c>
      <c r="B108" s="14">
        <v>100</v>
      </c>
      <c r="C108" s="14">
        <v>100</v>
      </c>
      <c r="D108" s="14"/>
      <c r="E108" s="14"/>
      <c r="F108" s="14"/>
      <c r="G108" s="5" t="s">
        <v>1020</v>
      </c>
      <c r="H108" s="121" t="e">
        <f>+#REF!</f>
        <v>#REF!</v>
      </c>
      <c r="I108" s="133" t="e">
        <f t="shared" si="2"/>
        <v>#REF!</v>
      </c>
      <c r="J108" s="133" t="e">
        <f>+#REF!</f>
        <v>#REF!</v>
      </c>
      <c r="K108" s="133" t="e">
        <f>+#REF!</f>
        <v>#REF!</v>
      </c>
      <c r="L108" s="133">
        <v>0</v>
      </c>
      <c r="M108" s="101"/>
      <c r="N108" s="133" t="e">
        <f t="shared" si="3"/>
        <v>#REF!</v>
      </c>
    </row>
    <row r="109" spans="1:14">
      <c r="A109" s="21">
        <v>305</v>
      </c>
      <c r="B109" s="14">
        <v>100</v>
      </c>
      <c r="C109" s="14">
        <v>100</v>
      </c>
      <c r="D109" s="14">
        <v>100</v>
      </c>
      <c r="E109" s="14"/>
      <c r="F109" s="14"/>
      <c r="G109" s="22" t="s">
        <v>1543</v>
      </c>
      <c r="H109" s="144" t="e">
        <f>+#REF!</f>
        <v>#REF!</v>
      </c>
      <c r="I109" s="135" t="e">
        <f t="shared" si="2"/>
        <v>#REF!</v>
      </c>
      <c r="J109" s="135" t="e">
        <f>+#REF!</f>
        <v>#REF!</v>
      </c>
      <c r="K109" s="135" t="e">
        <f>+#REF!</f>
        <v>#REF!</v>
      </c>
      <c r="L109" s="135">
        <v>0</v>
      </c>
      <c r="M109" s="101" t="s">
        <v>344</v>
      </c>
      <c r="N109" s="135" t="e">
        <f t="shared" si="3"/>
        <v>#REF!</v>
      </c>
    </row>
    <row r="110" spans="1:14">
      <c r="A110" s="21">
        <v>305</v>
      </c>
      <c r="B110" s="14">
        <v>100</v>
      </c>
      <c r="C110" s="14">
        <v>100</v>
      </c>
      <c r="D110" s="14">
        <v>100</v>
      </c>
      <c r="E110" s="15">
        <v>10</v>
      </c>
      <c r="F110" s="24"/>
      <c r="G110" s="16" t="s">
        <v>1021</v>
      </c>
      <c r="H110" s="121" t="e">
        <f>+#REF!</f>
        <v>#REF!</v>
      </c>
      <c r="I110" s="133" t="e">
        <f t="shared" si="2"/>
        <v>#REF!</v>
      </c>
      <c r="J110" s="133" t="e">
        <f>+#REF!</f>
        <v>#REF!</v>
      </c>
      <c r="K110" s="133" t="e">
        <f>+#REF!</f>
        <v>#REF!</v>
      </c>
      <c r="L110" s="133">
        <v>0</v>
      </c>
      <c r="M110" s="101"/>
      <c r="N110" s="133" t="e">
        <f t="shared" si="3"/>
        <v>#REF!</v>
      </c>
    </row>
    <row r="111" spans="1:14">
      <c r="A111" s="21">
        <v>305</v>
      </c>
      <c r="B111" s="14">
        <v>100</v>
      </c>
      <c r="C111" s="14">
        <v>100</v>
      </c>
      <c r="D111" s="14">
        <v>100</v>
      </c>
      <c r="E111" s="15">
        <v>20</v>
      </c>
      <c r="F111" s="24"/>
      <c r="G111" s="16" t="s">
        <v>1022</v>
      </c>
      <c r="H111" s="121" t="e">
        <f>+#REF!</f>
        <v>#REF!</v>
      </c>
      <c r="I111" s="133" t="e">
        <f t="shared" si="2"/>
        <v>#REF!</v>
      </c>
      <c r="J111" s="133" t="e">
        <f>+#REF!</f>
        <v>#REF!</v>
      </c>
      <c r="K111" s="133" t="e">
        <f>+#REF!</f>
        <v>#REF!</v>
      </c>
      <c r="L111" s="133">
        <v>0</v>
      </c>
      <c r="M111" s="101"/>
      <c r="N111" s="133" t="e">
        <f t="shared" si="3"/>
        <v>#REF!</v>
      </c>
    </row>
    <row r="112" spans="1:14" ht="25.5">
      <c r="A112" s="21">
        <v>305</v>
      </c>
      <c r="B112" s="14">
        <v>100</v>
      </c>
      <c r="C112" s="14">
        <v>100</v>
      </c>
      <c r="D112" s="15">
        <v>200</v>
      </c>
      <c r="E112" s="14"/>
      <c r="F112" s="14"/>
      <c r="G112" s="16" t="s">
        <v>1023</v>
      </c>
      <c r="H112" s="121" t="e">
        <f>+#REF!</f>
        <v>#REF!</v>
      </c>
      <c r="I112" s="133" t="e">
        <f t="shared" si="2"/>
        <v>#REF!</v>
      </c>
      <c r="J112" s="133" t="e">
        <f>+#REF!</f>
        <v>#REF!</v>
      </c>
      <c r="K112" s="133" t="e">
        <f>+#REF!</f>
        <v>#REF!</v>
      </c>
      <c r="L112" s="133">
        <v>0</v>
      </c>
      <c r="M112" s="101" t="s">
        <v>345</v>
      </c>
      <c r="N112" s="133" t="e">
        <f t="shared" si="3"/>
        <v>#REF!</v>
      </c>
    </row>
    <row r="113" spans="1:14">
      <c r="A113" s="21">
        <v>305</v>
      </c>
      <c r="B113" s="14">
        <v>100</v>
      </c>
      <c r="C113" s="14">
        <v>100</v>
      </c>
      <c r="D113" s="15">
        <v>300</v>
      </c>
      <c r="E113" s="14"/>
      <c r="F113" s="14"/>
      <c r="G113" s="16" t="s">
        <v>1024</v>
      </c>
      <c r="H113" s="121" t="e">
        <f>+#REF!</f>
        <v>#REF!</v>
      </c>
      <c r="I113" s="133" t="e">
        <f t="shared" si="2"/>
        <v>#REF!</v>
      </c>
      <c r="J113" s="133" t="e">
        <f>+#REF!</f>
        <v>#REF!</v>
      </c>
      <c r="K113" s="133" t="e">
        <f>+#REF!</f>
        <v>#REF!</v>
      </c>
      <c r="L113" s="133">
        <v>0</v>
      </c>
      <c r="M113" s="101" t="s">
        <v>346</v>
      </c>
      <c r="N113" s="133" t="e">
        <f t="shared" si="3"/>
        <v>#REF!</v>
      </c>
    </row>
    <row r="114" spans="1:14" ht="25.5">
      <c r="A114" s="21">
        <v>305</v>
      </c>
      <c r="B114" s="14">
        <v>100</v>
      </c>
      <c r="C114" s="14">
        <v>150</v>
      </c>
      <c r="D114" s="14"/>
      <c r="E114" s="14"/>
      <c r="F114" s="14"/>
      <c r="G114" s="5" t="s">
        <v>296</v>
      </c>
      <c r="H114" s="121" t="e">
        <f>+#REF!</f>
        <v>#REF!</v>
      </c>
      <c r="I114" s="133" t="e">
        <f t="shared" si="2"/>
        <v>#REF!</v>
      </c>
      <c r="J114" s="133" t="e">
        <f>+#REF!</f>
        <v>#REF!</v>
      </c>
      <c r="K114" s="133" t="e">
        <f>+#REF!</f>
        <v>#REF!</v>
      </c>
      <c r="L114" s="133">
        <v>0</v>
      </c>
      <c r="M114" s="101"/>
      <c r="N114" s="133" t="e">
        <f t="shared" si="3"/>
        <v>#REF!</v>
      </c>
    </row>
    <row r="115" spans="1:14">
      <c r="A115" s="21">
        <v>305</v>
      </c>
      <c r="B115" s="14">
        <v>100</v>
      </c>
      <c r="C115" s="14">
        <v>150</v>
      </c>
      <c r="D115" s="14">
        <v>100</v>
      </c>
      <c r="E115" s="14"/>
      <c r="F115" s="14"/>
      <c r="G115" s="22" t="s">
        <v>297</v>
      </c>
      <c r="H115" s="144" t="e">
        <f>+#REF!</f>
        <v>#REF!</v>
      </c>
      <c r="I115" s="135" t="e">
        <f t="shared" si="2"/>
        <v>#REF!</v>
      </c>
      <c r="J115" s="135" t="e">
        <f>+#REF!</f>
        <v>#REF!</v>
      </c>
      <c r="K115" s="135" t="e">
        <f>+#REF!</f>
        <v>#REF!</v>
      </c>
      <c r="L115" s="135">
        <v>0</v>
      </c>
      <c r="M115" s="101" t="s">
        <v>347</v>
      </c>
      <c r="N115" s="135" t="e">
        <f t="shared" si="3"/>
        <v>#REF!</v>
      </c>
    </row>
    <row r="116" spans="1:14" ht="25.5">
      <c r="A116" s="21">
        <v>305</v>
      </c>
      <c r="B116" s="14">
        <v>100</v>
      </c>
      <c r="C116" s="14">
        <v>150</v>
      </c>
      <c r="D116" s="14">
        <v>100</v>
      </c>
      <c r="E116" s="15">
        <v>10</v>
      </c>
      <c r="F116" s="24"/>
      <c r="G116" s="16" t="s">
        <v>298</v>
      </c>
      <c r="H116" s="121" t="e">
        <f>+#REF!</f>
        <v>#REF!</v>
      </c>
      <c r="I116" s="133" t="e">
        <f t="shared" si="2"/>
        <v>#REF!</v>
      </c>
      <c r="J116" s="133" t="e">
        <f>+#REF!</f>
        <v>#REF!</v>
      </c>
      <c r="K116" s="133" t="e">
        <f>+#REF!</f>
        <v>#REF!</v>
      </c>
      <c r="L116" s="133">
        <v>0</v>
      </c>
      <c r="M116" s="101"/>
      <c r="N116" s="133" t="e">
        <f t="shared" si="3"/>
        <v>#REF!</v>
      </c>
    </row>
    <row r="117" spans="1:14" ht="25.5">
      <c r="A117" s="21">
        <v>305</v>
      </c>
      <c r="B117" s="14">
        <v>100</v>
      </c>
      <c r="C117" s="14">
        <v>150</v>
      </c>
      <c r="D117" s="14">
        <v>100</v>
      </c>
      <c r="E117" s="15">
        <v>20</v>
      </c>
      <c r="F117" s="24"/>
      <c r="G117" s="16" t="s">
        <v>299</v>
      </c>
      <c r="H117" s="121" t="e">
        <f>+#REF!</f>
        <v>#REF!</v>
      </c>
      <c r="I117" s="133" t="e">
        <f t="shared" si="2"/>
        <v>#REF!</v>
      </c>
      <c r="J117" s="133" t="e">
        <f>+#REF!</f>
        <v>#REF!</v>
      </c>
      <c r="K117" s="133" t="e">
        <f>+#REF!</f>
        <v>#REF!</v>
      </c>
      <c r="L117" s="133">
        <v>259159</v>
      </c>
      <c r="M117" s="101"/>
      <c r="N117" s="133" t="e">
        <f t="shared" si="3"/>
        <v>#REF!</v>
      </c>
    </row>
    <row r="118" spans="1:14">
      <c r="A118" s="21">
        <v>305</v>
      </c>
      <c r="B118" s="14">
        <v>100</v>
      </c>
      <c r="C118" s="14">
        <v>150</v>
      </c>
      <c r="D118" s="15">
        <v>200</v>
      </c>
      <c r="E118" s="14"/>
      <c r="F118" s="14"/>
      <c r="G118" s="16" t="s">
        <v>300</v>
      </c>
      <c r="H118" s="121" t="e">
        <f>+#REF!</f>
        <v>#REF!</v>
      </c>
      <c r="I118" s="133" t="e">
        <f t="shared" si="2"/>
        <v>#REF!</v>
      </c>
      <c r="J118" s="133" t="e">
        <f>+#REF!</f>
        <v>#REF!</v>
      </c>
      <c r="K118" s="133" t="e">
        <f>+#REF!</f>
        <v>#REF!</v>
      </c>
      <c r="L118" s="133">
        <v>0</v>
      </c>
      <c r="M118" s="101" t="s">
        <v>348</v>
      </c>
      <c r="N118" s="133" t="e">
        <f t="shared" si="3"/>
        <v>#REF!</v>
      </c>
    </row>
    <row r="119" spans="1:14">
      <c r="A119" s="21">
        <v>305</v>
      </c>
      <c r="B119" s="14">
        <v>100</v>
      </c>
      <c r="C119" s="14">
        <v>150</v>
      </c>
      <c r="D119" s="14">
        <v>300</v>
      </c>
      <c r="E119" s="14"/>
      <c r="F119" s="14"/>
      <c r="G119" s="22" t="s">
        <v>1024</v>
      </c>
      <c r="H119" s="144" t="e">
        <f>+#REF!</f>
        <v>#REF!</v>
      </c>
      <c r="I119" s="135" t="e">
        <f t="shared" si="2"/>
        <v>#REF!</v>
      </c>
      <c r="J119" s="135" t="e">
        <f>+#REF!</f>
        <v>#REF!</v>
      </c>
      <c r="K119" s="135" t="e">
        <f>+#REF!</f>
        <v>#REF!</v>
      </c>
      <c r="L119" s="135">
        <v>0</v>
      </c>
      <c r="M119" s="101" t="s">
        <v>349</v>
      </c>
      <c r="N119" s="135" t="e">
        <f t="shared" si="3"/>
        <v>#REF!</v>
      </c>
    </row>
    <row r="120" spans="1:14" ht="25.5">
      <c r="A120" s="21">
        <v>305</v>
      </c>
      <c r="B120" s="14">
        <v>100</v>
      </c>
      <c r="C120" s="14">
        <v>150</v>
      </c>
      <c r="D120" s="14">
        <v>300</v>
      </c>
      <c r="E120" s="15">
        <v>10</v>
      </c>
      <c r="F120" s="24"/>
      <c r="G120" s="16" t="s">
        <v>301</v>
      </c>
      <c r="H120" s="121" t="e">
        <f>+#REF!</f>
        <v>#REF!</v>
      </c>
      <c r="I120" s="133" t="e">
        <f t="shared" si="2"/>
        <v>#REF!</v>
      </c>
      <c r="J120" s="133" t="e">
        <f>+#REF!</f>
        <v>#REF!</v>
      </c>
      <c r="K120" s="133" t="e">
        <f>+#REF!</f>
        <v>#REF!</v>
      </c>
      <c r="L120" s="133">
        <v>0</v>
      </c>
      <c r="M120" s="101"/>
      <c r="N120" s="133" t="e">
        <f t="shared" si="3"/>
        <v>#REF!</v>
      </c>
    </row>
    <row r="121" spans="1:14" ht="25.5">
      <c r="A121" s="21">
        <v>305</v>
      </c>
      <c r="B121" s="14">
        <v>100</v>
      </c>
      <c r="C121" s="14">
        <v>150</v>
      </c>
      <c r="D121" s="14">
        <v>300</v>
      </c>
      <c r="E121" s="15">
        <v>20</v>
      </c>
      <c r="F121" s="24"/>
      <c r="G121" s="16" t="s">
        <v>1042</v>
      </c>
      <c r="H121" s="121" t="e">
        <f>+#REF!</f>
        <v>#REF!</v>
      </c>
      <c r="I121" s="133" t="e">
        <f t="shared" si="2"/>
        <v>#REF!</v>
      </c>
      <c r="J121" s="133" t="e">
        <f>+#REF!</f>
        <v>#REF!</v>
      </c>
      <c r="K121" s="133" t="e">
        <f>+#REF!</f>
        <v>#REF!</v>
      </c>
      <c r="L121" s="133">
        <v>93776</v>
      </c>
      <c r="M121" s="101"/>
      <c r="N121" s="133" t="e">
        <f t="shared" si="3"/>
        <v>#REF!</v>
      </c>
    </row>
    <row r="122" spans="1:14">
      <c r="A122" s="21">
        <v>305</v>
      </c>
      <c r="B122" s="14">
        <v>100</v>
      </c>
      <c r="C122" s="14">
        <v>150</v>
      </c>
      <c r="D122" s="14">
        <v>400</v>
      </c>
      <c r="E122" s="14"/>
      <c r="F122" s="14"/>
      <c r="G122" s="22" t="s">
        <v>1043</v>
      </c>
      <c r="H122" s="144" t="e">
        <f>+#REF!</f>
        <v>#REF!</v>
      </c>
      <c r="I122" s="135" t="e">
        <f t="shared" si="2"/>
        <v>#REF!</v>
      </c>
      <c r="J122" s="135" t="e">
        <f>+#REF!</f>
        <v>#REF!</v>
      </c>
      <c r="K122" s="135" t="e">
        <f>+#REF!</f>
        <v>#REF!</v>
      </c>
      <c r="L122" s="135">
        <v>0</v>
      </c>
      <c r="M122" s="101" t="s">
        <v>350</v>
      </c>
      <c r="N122" s="135" t="e">
        <f t="shared" si="3"/>
        <v>#REF!</v>
      </c>
    </row>
    <row r="123" spans="1:14">
      <c r="A123" s="21">
        <v>305</v>
      </c>
      <c r="B123" s="14">
        <v>100</v>
      </c>
      <c r="C123" s="14">
        <v>150</v>
      </c>
      <c r="D123" s="14">
        <v>400</v>
      </c>
      <c r="E123" s="15">
        <v>10</v>
      </c>
      <c r="F123" s="24"/>
      <c r="G123" s="16" t="s">
        <v>1044</v>
      </c>
      <c r="H123" s="121" t="e">
        <f>+#REF!</f>
        <v>#REF!</v>
      </c>
      <c r="I123" s="133" t="e">
        <f t="shared" si="2"/>
        <v>#REF!</v>
      </c>
      <c r="J123" s="133" t="e">
        <f>+#REF!</f>
        <v>#REF!</v>
      </c>
      <c r="K123" s="133" t="e">
        <f>+#REF!</f>
        <v>#REF!</v>
      </c>
      <c r="L123" s="133">
        <v>0</v>
      </c>
      <c r="M123" s="101"/>
      <c r="N123" s="133" t="e">
        <f t="shared" si="3"/>
        <v>#REF!</v>
      </c>
    </row>
    <row r="124" spans="1:14">
      <c r="A124" s="21">
        <v>305</v>
      </c>
      <c r="B124" s="14">
        <v>100</v>
      </c>
      <c r="C124" s="14">
        <v>150</v>
      </c>
      <c r="D124" s="14">
        <v>400</v>
      </c>
      <c r="E124" s="15">
        <v>20</v>
      </c>
      <c r="F124" s="24"/>
      <c r="G124" s="16" t="s">
        <v>1045</v>
      </c>
      <c r="H124" s="121" t="e">
        <f>+#REF!</f>
        <v>#REF!</v>
      </c>
      <c r="I124" s="133" t="e">
        <f t="shared" si="2"/>
        <v>#REF!</v>
      </c>
      <c r="J124" s="133" t="e">
        <f>+#REF!</f>
        <v>#REF!</v>
      </c>
      <c r="K124" s="133" t="e">
        <f>+#REF!</f>
        <v>#REF!</v>
      </c>
      <c r="L124" s="133">
        <v>0</v>
      </c>
      <c r="M124" s="101"/>
      <c r="N124" s="133" t="e">
        <f t="shared" si="3"/>
        <v>#REF!</v>
      </c>
    </row>
    <row r="125" spans="1:14">
      <c r="A125" s="21">
        <v>305</v>
      </c>
      <c r="B125" s="14">
        <v>100</v>
      </c>
      <c r="C125" s="14">
        <v>150</v>
      </c>
      <c r="D125" s="14">
        <v>400</v>
      </c>
      <c r="E125" s="15">
        <v>30</v>
      </c>
      <c r="F125" s="24"/>
      <c r="G125" s="16" t="s">
        <v>1002</v>
      </c>
      <c r="H125" s="121" t="e">
        <f>+#REF!</f>
        <v>#REF!</v>
      </c>
      <c r="I125" s="133" t="e">
        <f t="shared" si="2"/>
        <v>#REF!</v>
      </c>
      <c r="J125" s="133" t="e">
        <f>+#REF!</f>
        <v>#REF!</v>
      </c>
      <c r="K125" s="133" t="e">
        <f>+#REF!</f>
        <v>#REF!</v>
      </c>
      <c r="L125" s="133">
        <v>0</v>
      </c>
      <c r="M125" s="104"/>
      <c r="N125" s="133" t="e">
        <f t="shared" si="3"/>
        <v>#REF!</v>
      </c>
    </row>
    <row r="126" spans="1:14">
      <c r="A126" s="21">
        <v>305</v>
      </c>
      <c r="B126" s="14">
        <v>100</v>
      </c>
      <c r="C126" s="14">
        <v>150</v>
      </c>
      <c r="D126" s="14">
        <v>400</v>
      </c>
      <c r="E126" s="15">
        <v>40</v>
      </c>
      <c r="F126" s="24"/>
      <c r="G126" s="16" t="s">
        <v>1003</v>
      </c>
      <c r="H126" s="121" t="e">
        <f>+#REF!</f>
        <v>#REF!</v>
      </c>
      <c r="I126" s="133" t="e">
        <f t="shared" si="2"/>
        <v>#REF!</v>
      </c>
      <c r="J126" s="133" t="e">
        <f>+#REF!</f>
        <v>#REF!</v>
      </c>
      <c r="K126" s="133" t="e">
        <f>+#REF!</f>
        <v>#REF!</v>
      </c>
      <c r="L126" s="133">
        <v>0</v>
      </c>
      <c r="M126" s="104"/>
      <c r="N126" s="133" t="e">
        <f t="shared" si="3"/>
        <v>#REF!</v>
      </c>
    </row>
    <row r="127" spans="1:14">
      <c r="A127" s="21">
        <v>305</v>
      </c>
      <c r="B127" s="14">
        <v>100</v>
      </c>
      <c r="C127" s="14">
        <v>150</v>
      </c>
      <c r="D127" s="14">
        <v>400</v>
      </c>
      <c r="E127" s="15">
        <v>50</v>
      </c>
      <c r="F127" s="24"/>
      <c r="G127" s="16" t="s">
        <v>1004</v>
      </c>
      <c r="H127" s="121" t="e">
        <f>+#REF!</f>
        <v>#REF!</v>
      </c>
      <c r="I127" s="133" t="e">
        <f t="shared" si="2"/>
        <v>#REF!</v>
      </c>
      <c r="J127" s="133" t="e">
        <f>+#REF!</f>
        <v>#REF!</v>
      </c>
      <c r="K127" s="133" t="e">
        <f>+#REF!</f>
        <v>#REF!</v>
      </c>
      <c r="L127" s="133">
        <v>0</v>
      </c>
      <c r="M127" s="101"/>
      <c r="N127" s="133" t="e">
        <f t="shared" si="3"/>
        <v>#REF!</v>
      </c>
    </row>
    <row r="128" spans="1:14">
      <c r="A128" s="21">
        <v>305</v>
      </c>
      <c r="B128" s="14">
        <v>100</v>
      </c>
      <c r="C128" s="14">
        <v>150</v>
      </c>
      <c r="D128" s="14">
        <v>400</v>
      </c>
      <c r="E128" s="15">
        <v>60</v>
      </c>
      <c r="F128" s="24"/>
      <c r="G128" s="16" t="s">
        <v>996</v>
      </c>
      <c r="H128" s="121" t="e">
        <f>+#REF!</f>
        <v>#REF!</v>
      </c>
      <c r="I128" s="133" t="e">
        <f t="shared" si="2"/>
        <v>#REF!</v>
      </c>
      <c r="J128" s="133" t="e">
        <f>+#REF!</f>
        <v>#REF!</v>
      </c>
      <c r="K128" s="133" t="e">
        <f>+#REF!</f>
        <v>#REF!</v>
      </c>
      <c r="L128" s="133">
        <v>0</v>
      </c>
      <c r="M128" s="101"/>
      <c r="N128" s="133" t="e">
        <f t="shared" si="3"/>
        <v>#REF!</v>
      </c>
    </row>
    <row r="129" spans="1:14">
      <c r="A129" s="21">
        <v>305</v>
      </c>
      <c r="B129" s="14">
        <v>100</v>
      </c>
      <c r="C129" s="14">
        <v>150</v>
      </c>
      <c r="D129" s="14">
        <v>400</v>
      </c>
      <c r="E129" s="15">
        <v>70</v>
      </c>
      <c r="F129" s="24"/>
      <c r="G129" s="16" t="s">
        <v>997</v>
      </c>
      <c r="H129" s="121" t="e">
        <f>+#REF!</f>
        <v>#REF!</v>
      </c>
      <c r="I129" s="133" t="e">
        <f t="shared" si="2"/>
        <v>#REF!</v>
      </c>
      <c r="J129" s="133" t="e">
        <f>+#REF!</f>
        <v>#REF!</v>
      </c>
      <c r="K129" s="133" t="e">
        <f>+#REF!</f>
        <v>#REF!</v>
      </c>
      <c r="L129" s="133">
        <v>0</v>
      </c>
      <c r="M129" s="101"/>
      <c r="N129" s="133" t="e">
        <f t="shared" si="3"/>
        <v>#REF!</v>
      </c>
    </row>
    <row r="130" spans="1:14">
      <c r="A130" s="21">
        <v>305</v>
      </c>
      <c r="B130" s="14">
        <v>100</v>
      </c>
      <c r="C130" s="14">
        <v>150</v>
      </c>
      <c r="D130" s="14">
        <v>500</v>
      </c>
      <c r="E130" s="14"/>
      <c r="F130" s="14"/>
      <c r="G130" s="22" t="s">
        <v>1046</v>
      </c>
      <c r="H130" s="144" t="e">
        <f>+#REF!</f>
        <v>#REF!</v>
      </c>
      <c r="I130" s="135" t="e">
        <f t="shared" si="2"/>
        <v>#REF!</v>
      </c>
      <c r="J130" s="135" t="e">
        <f>+#REF!</f>
        <v>#REF!</v>
      </c>
      <c r="K130" s="135" t="e">
        <f>+#REF!</f>
        <v>#REF!</v>
      </c>
      <c r="L130" s="135">
        <v>0</v>
      </c>
      <c r="M130" s="101"/>
      <c r="N130" s="135" t="e">
        <f t="shared" si="3"/>
        <v>#REF!</v>
      </c>
    </row>
    <row r="131" spans="1:14" ht="25.5">
      <c r="A131" s="21">
        <v>305</v>
      </c>
      <c r="B131" s="14">
        <v>100</v>
      </c>
      <c r="C131" s="14">
        <v>150</v>
      </c>
      <c r="D131" s="14">
        <v>500</v>
      </c>
      <c r="E131" s="15">
        <v>10</v>
      </c>
      <c r="F131" s="24"/>
      <c r="G131" s="16" t="s">
        <v>1047</v>
      </c>
      <c r="H131" s="121" t="e">
        <f>+#REF!</f>
        <v>#REF!</v>
      </c>
      <c r="I131" s="133" t="e">
        <f t="shared" si="2"/>
        <v>#REF!</v>
      </c>
      <c r="J131" s="133" t="e">
        <f>+#REF!</f>
        <v>#REF!</v>
      </c>
      <c r="K131" s="133" t="e">
        <f>+#REF!</f>
        <v>#REF!</v>
      </c>
      <c r="L131" s="133">
        <v>13113</v>
      </c>
      <c r="M131" s="101" t="s">
        <v>351</v>
      </c>
      <c r="N131" s="133" t="e">
        <f t="shared" si="3"/>
        <v>#REF!</v>
      </c>
    </row>
    <row r="132" spans="1:14" ht="25.5">
      <c r="A132" s="21">
        <v>305</v>
      </c>
      <c r="B132" s="14">
        <v>100</v>
      </c>
      <c r="C132" s="14">
        <v>150</v>
      </c>
      <c r="D132" s="14">
        <v>500</v>
      </c>
      <c r="E132" s="15">
        <v>20</v>
      </c>
      <c r="F132" s="24"/>
      <c r="G132" s="16" t="s">
        <v>1048</v>
      </c>
      <c r="H132" s="121" t="e">
        <f>+#REF!</f>
        <v>#REF!</v>
      </c>
      <c r="I132" s="133" t="e">
        <f t="shared" si="2"/>
        <v>#REF!</v>
      </c>
      <c r="J132" s="133" t="e">
        <f>+#REF!</f>
        <v>#REF!</v>
      </c>
      <c r="K132" s="133" t="e">
        <f>+#REF!</f>
        <v>#REF!</v>
      </c>
      <c r="L132" s="133">
        <v>0</v>
      </c>
      <c r="M132" s="101" t="s">
        <v>366</v>
      </c>
      <c r="N132" s="133" t="e">
        <f t="shared" si="3"/>
        <v>#REF!</v>
      </c>
    </row>
    <row r="133" spans="1:14" ht="25.5">
      <c r="A133" s="21">
        <v>305</v>
      </c>
      <c r="B133" s="14">
        <v>100</v>
      </c>
      <c r="C133" s="14">
        <v>150</v>
      </c>
      <c r="D133" s="14">
        <v>500</v>
      </c>
      <c r="E133" s="15">
        <v>30</v>
      </c>
      <c r="F133" s="24"/>
      <c r="G133" s="16" t="s">
        <v>1049</v>
      </c>
      <c r="H133" s="121" t="e">
        <f>+#REF!</f>
        <v>#REF!</v>
      </c>
      <c r="I133" s="133" t="e">
        <f t="shared" si="2"/>
        <v>#REF!</v>
      </c>
      <c r="J133" s="133" t="e">
        <f>+#REF!</f>
        <v>#REF!</v>
      </c>
      <c r="K133" s="133" t="e">
        <f>+#REF!</f>
        <v>#REF!</v>
      </c>
      <c r="L133" s="133">
        <v>0</v>
      </c>
      <c r="M133" s="101" t="s">
        <v>367</v>
      </c>
      <c r="N133" s="133" t="e">
        <f t="shared" si="3"/>
        <v>#REF!</v>
      </c>
    </row>
    <row r="134" spans="1:14" ht="25.5">
      <c r="A134" s="21">
        <v>305</v>
      </c>
      <c r="B134" s="14">
        <v>100</v>
      </c>
      <c r="C134" s="14">
        <v>150</v>
      </c>
      <c r="D134" s="14">
        <v>500</v>
      </c>
      <c r="E134" s="15">
        <v>40</v>
      </c>
      <c r="F134" s="24"/>
      <c r="G134" s="16" t="s">
        <v>1050</v>
      </c>
      <c r="H134" s="121" t="e">
        <f>+#REF!</f>
        <v>#REF!</v>
      </c>
      <c r="I134" s="133" t="e">
        <f t="shared" ref="I134:I197" si="4">+J134/2</f>
        <v>#REF!</v>
      </c>
      <c r="J134" s="133" t="e">
        <f>+#REF!</f>
        <v>#REF!</v>
      </c>
      <c r="K134" s="133" t="e">
        <f>+#REF!</f>
        <v>#REF!</v>
      </c>
      <c r="L134" s="133">
        <v>56472</v>
      </c>
      <c r="M134" s="101" t="s">
        <v>368</v>
      </c>
      <c r="N134" s="133" t="e">
        <f t="shared" ref="N134:N197" si="5">+H134-J134</f>
        <v>#REF!</v>
      </c>
    </row>
    <row r="135" spans="1:14" ht="25.5">
      <c r="A135" s="21">
        <v>305</v>
      </c>
      <c r="B135" s="14">
        <v>100</v>
      </c>
      <c r="C135" s="14">
        <v>150</v>
      </c>
      <c r="D135" s="15">
        <v>600</v>
      </c>
      <c r="E135" s="15"/>
      <c r="F135" s="24"/>
      <c r="G135" s="16" t="s">
        <v>1051</v>
      </c>
      <c r="H135" s="121" t="e">
        <f>+#REF!</f>
        <v>#REF!</v>
      </c>
      <c r="I135" s="133" t="e">
        <f t="shared" si="4"/>
        <v>#REF!</v>
      </c>
      <c r="J135" s="133" t="e">
        <f>+#REF!</f>
        <v>#REF!</v>
      </c>
      <c r="K135" s="133" t="e">
        <f>+#REF!</f>
        <v>#REF!</v>
      </c>
      <c r="L135" s="133">
        <v>0</v>
      </c>
      <c r="M135" s="101" t="s">
        <v>369</v>
      </c>
      <c r="N135" s="133" t="e">
        <f t="shared" si="5"/>
        <v>#REF!</v>
      </c>
    </row>
    <row r="136" spans="1:14">
      <c r="A136" s="21">
        <v>305</v>
      </c>
      <c r="B136" s="14">
        <v>100</v>
      </c>
      <c r="C136" s="14">
        <v>200</v>
      </c>
      <c r="D136" s="14"/>
      <c r="E136" s="15"/>
      <c r="F136" s="24"/>
      <c r="G136" s="22" t="s">
        <v>1052</v>
      </c>
      <c r="H136" s="144" t="e">
        <f>+#REF!</f>
        <v>#REF!</v>
      </c>
      <c r="I136" s="135" t="e">
        <f t="shared" si="4"/>
        <v>#REF!</v>
      </c>
      <c r="J136" s="135" t="e">
        <f>+#REF!</f>
        <v>#REF!</v>
      </c>
      <c r="K136" s="135" t="e">
        <f>+#REF!</f>
        <v>#REF!</v>
      </c>
      <c r="L136" s="135">
        <v>0</v>
      </c>
      <c r="M136" s="101"/>
      <c r="N136" s="135" t="e">
        <f t="shared" si="5"/>
        <v>#REF!</v>
      </c>
    </row>
    <row r="137" spans="1:14" ht="25.5">
      <c r="A137" s="21">
        <v>305</v>
      </c>
      <c r="B137" s="14">
        <v>100</v>
      </c>
      <c r="C137" s="14">
        <v>200</v>
      </c>
      <c r="D137" s="15">
        <v>100</v>
      </c>
      <c r="E137" s="14"/>
      <c r="F137" s="14"/>
      <c r="G137" s="16" t="s">
        <v>297</v>
      </c>
      <c r="H137" s="121" t="e">
        <f>+#REF!</f>
        <v>#REF!</v>
      </c>
      <c r="I137" s="133" t="e">
        <f t="shared" si="4"/>
        <v>#REF!</v>
      </c>
      <c r="J137" s="133" t="e">
        <f>+#REF!</f>
        <v>#REF!</v>
      </c>
      <c r="K137" s="133" t="e">
        <f>+#REF!</f>
        <v>#REF!</v>
      </c>
      <c r="L137" s="133">
        <v>0</v>
      </c>
      <c r="M137" s="101" t="s">
        <v>370</v>
      </c>
      <c r="N137" s="133" t="e">
        <f t="shared" si="5"/>
        <v>#REF!</v>
      </c>
    </row>
    <row r="138" spans="1:14">
      <c r="A138" s="21">
        <v>305</v>
      </c>
      <c r="B138" s="14">
        <v>100</v>
      </c>
      <c r="C138" s="14">
        <v>200</v>
      </c>
      <c r="D138" s="15">
        <v>200</v>
      </c>
      <c r="E138" s="14"/>
      <c r="F138" s="14"/>
      <c r="G138" s="16" t="s">
        <v>300</v>
      </c>
      <c r="H138" s="121" t="e">
        <f>+#REF!</f>
        <v>#REF!</v>
      </c>
      <c r="I138" s="133" t="e">
        <f t="shared" si="4"/>
        <v>#REF!</v>
      </c>
      <c r="J138" s="133" t="e">
        <f>+#REF!</f>
        <v>#REF!</v>
      </c>
      <c r="K138" s="133" t="e">
        <f>+#REF!</f>
        <v>#REF!</v>
      </c>
      <c r="L138" s="133">
        <v>0</v>
      </c>
      <c r="M138" s="101" t="s">
        <v>371</v>
      </c>
      <c r="N138" s="133" t="e">
        <f t="shared" si="5"/>
        <v>#REF!</v>
      </c>
    </row>
    <row r="139" spans="1:14" ht="25.5">
      <c r="A139" s="21">
        <v>305</v>
      </c>
      <c r="B139" s="14">
        <v>100</v>
      </c>
      <c r="C139" s="14">
        <v>200</v>
      </c>
      <c r="D139" s="15">
        <v>300</v>
      </c>
      <c r="E139" s="14"/>
      <c r="F139" s="14"/>
      <c r="G139" s="16" t="s">
        <v>1053</v>
      </c>
      <c r="H139" s="121" t="e">
        <f>+#REF!</f>
        <v>#REF!</v>
      </c>
      <c r="I139" s="133" t="e">
        <f t="shared" si="4"/>
        <v>#REF!</v>
      </c>
      <c r="J139" s="133" t="e">
        <f>+#REF!</f>
        <v>#REF!</v>
      </c>
      <c r="K139" s="133" t="e">
        <f>+#REF!</f>
        <v>#REF!</v>
      </c>
      <c r="L139" s="133">
        <v>0</v>
      </c>
      <c r="M139" s="101" t="s">
        <v>372</v>
      </c>
      <c r="N139" s="133" t="e">
        <f t="shared" si="5"/>
        <v>#REF!</v>
      </c>
    </row>
    <row r="140" spans="1:14">
      <c r="A140" s="21">
        <v>305</v>
      </c>
      <c r="B140" s="14">
        <v>100</v>
      </c>
      <c r="C140" s="14">
        <v>200</v>
      </c>
      <c r="D140" s="14">
        <v>400</v>
      </c>
      <c r="E140" s="14"/>
      <c r="F140" s="14"/>
      <c r="G140" s="22" t="s">
        <v>1054</v>
      </c>
      <c r="H140" s="144" t="e">
        <f>+#REF!</f>
        <v>#REF!</v>
      </c>
      <c r="I140" s="135" t="e">
        <f t="shared" si="4"/>
        <v>#REF!</v>
      </c>
      <c r="J140" s="135" t="e">
        <f>+#REF!</f>
        <v>#REF!</v>
      </c>
      <c r="K140" s="135" t="e">
        <f>+#REF!</f>
        <v>#REF!</v>
      </c>
      <c r="L140" s="135">
        <v>0</v>
      </c>
      <c r="M140" s="101" t="s">
        <v>373</v>
      </c>
      <c r="N140" s="135" t="e">
        <f t="shared" si="5"/>
        <v>#REF!</v>
      </c>
    </row>
    <row r="141" spans="1:14" ht="25.5">
      <c r="A141" s="21">
        <v>305</v>
      </c>
      <c r="B141" s="14">
        <v>100</v>
      </c>
      <c r="C141" s="14">
        <v>200</v>
      </c>
      <c r="D141" s="14">
        <v>400</v>
      </c>
      <c r="E141" s="15">
        <v>10</v>
      </c>
      <c r="F141" s="24"/>
      <c r="G141" s="16" t="s">
        <v>1547</v>
      </c>
      <c r="H141" s="121" t="e">
        <f>+#REF!</f>
        <v>#REF!</v>
      </c>
      <c r="I141" s="133" t="e">
        <f t="shared" si="4"/>
        <v>#REF!</v>
      </c>
      <c r="J141" s="133" t="e">
        <f>+#REF!</f>
        <v>#REF!</v>
      </c>
      <c r="K141" s="133" t="e">
        <f>+#REF!</f>
        <v>#REF!</v>
      </c>
      <c r="L141" s="133">
        <v>0</v>
      </c>
      <c r="M141" s="101"/>
      <c r="N141" s="133" t="e">
        <f t="shared" si="5"/>
        <v>#REF!</v>
      </c>
    </row>
    <row r="142" spans="1:14" ht="25.5">
      <c r="A142" s="21">
        <v>305</v>
      </c>
      <c r="B142" s="14">
        <v>100</v>
      </c>
      <c r="C142" s="14">
        <v>200</v>
      </c>
      <c r="D142" s="14">
        <v>400</v>
      </c>
      <c r="E142" s="15">
        <v>20</v>
      </c>
      <c r="F142" s="24"/>
      <c r="G142" s="16" t="s">
        <v>1548</v>
      </c>
      <c r="H142" s="121" t="e">
        <f>+#REF!</f>
        <v>#REF!</v>
      </c>
      <c r="I142" s="133" t="e">
        <f t="shared" si="4"/>
        <v>#REF!</v>
      </c>
      <c r="J142" s="133" t="e">
        <f>+#REF!</f>
        <v>#REF!</v>
      </c>
      <c r="K142" s="133" t="e">
        <f>+#REF!</f>
        <v>#REF!</v>
      </c>
      <c r="L142" s="133">
        <v>0</v>
      </c>
      <c r="M142" s="101"/>
      <c r="N142" s="133" t="e">
        <f t="shared" si="5"/>
        <v>#REF!</v>
      </c>
    </row>
    <row r="143" spans="1:14">
      <c r="A143" s="21">
        <v>305</v>
      </c>
      <c r="B143" s="14">
        <v>100</v>
      </c>
      <c r="C143" s="14">
        <v>200</v>
      </c>
      <c r="D143" s="14">
        <v>500</v>
      </c>
      <c r="E143" s="14"/>
      <c r="F143" s="14"/>
      <c r="G143" s="22" t="s">
        <v>1549</v>
      </c>
      <c r="H143" s="144" t="e">
        <f>+#REF!</f>
        <v>#REF!</v>
      </c>
      <c r="I143" s="135" t="e">
        <f t="shared" si="4"/>
        <v>#REF!</v>
      </c>
      <c r="J143" s="135" t="e">
        <f>+#REF!</f>
        <v>#REF!</v>
      </c>
      <c r="K143" s="135" t="e">
        <f>+#REF!</f>
        <v>#REF!</v>
      </c>
      <c r="L143" s="135">
        <v>0</v>
      </c>
      <c r="M143" s="101" t="s">
        <v>374</v>
      </c>
      <c r="N143" s="135" t="e">
        <f t="shared" si="5"/>
        <v>#REF!</v>
      </c>
    </row>
    <row r="144" spans="1:14" ht="25.5">
      <c r="A144" s="21">
        <v>305</v>
      </c>
      <c r="B144" s="14">
        <v>100</v>
      </c>
      <c r="C144" s="14">
        <v>200</v>
      </c>
      <c r="D144" s="14">
        <v>500</v>
      </c>
      <c r="E144" s="15">
        <v>10</v>
      </c>
      <c r="F144" s="24"/>
      <c r="G144" s="16" t="s">
        <v>1547</v>
      </c>
      <c r="H144" s="121" t="e">
        <f>+#REF!</f>
        <v>#REF!</v>
      </c>
      <c r="I144" s="133" t="e">
        <f t="shared" si="4"/>
        <v>#REF!</v>
      </c>
      <c r="J144" s="133" t="e">
        <f>+#REF!</f>
        <v>#REF!</v>
      </c>
      <c r="K144" s="133" t="e">
        <f>+#REF!</f>
        <v>#REF!</v>
      </c>
      <c r="L144" s="133">
        <v>0</v>
      </c>
      <c r="M144" s="101"/>
      <c r="N144" s="133" t="e">
        <f t="shared" si="5"/>
        <v>#REF!</v>
      </c>
    </row>
    <row r="145" spans="1:14" ht="25.5">
      <c r="A145" s="21">
        <v>305</v>
      </c>
      <c r="B145" s="14">
        <v>100</v>
      </c>
      <c r="C145" s="14">
        <v>200</v>
      </c>
      <c r="D145" s="14">
        <v>500</v>
      </c>
      <c r="E145" s="15">
        <v>20</v>
      </c>
      <c r="F145" s="24"/>
      <c r="G145" s="16" t="s">
        <v>1548</v>
      </c>
      <c r="H145" s="121" t="e">
        <f>+#REF!</f>
        <v>#REF!</v>
      </c>
      <c r="I145" s="133" t="e">
        <f t="shared" si="4"/>
        <v>#REF!</v>
      </c>
      <c r="J145" s="133" t="e">
        <f>+#REF!</f>
        <v>#REF!</v>
      </c>
      <c r="K145" s="133" t="e">
        <f>+#REF!</f>
        <v>#REF!</v>
      </c>
      <c r="L145" s="133">
        <v>0</v>
      </c>
      <c r="M145" s="101"/>
      <c r="N145" s="133" t="e">
        <f t="shared" si="5"/>
        <v>#REF!</v>
      </c>
    </row>
    <row r="146" spans="1:14">
      <c r="A146" s="21">
        <v>305</v>
      </c>
      <c r="B146" s="14">
        <v>100</v>
      </c>
      <c r="C146" s="14">
        <v>250</v>
      </c>
      <c r="D146" s="14"/>
      <c r="E146" s="14"/>
      <c r="F146" s="14"/>
      <c r="G146" s="5" t="s">
        <v>1550</v>
      </c>
      <c r="H146" s="121" t="e">
        <f>+#REF!</f>
        <v>#REF!</v>
      </c>
      <c r="I146" s="133" t="e">
        <f t="shared" si="4"/>
        <v>#REF!</v>
      </c>
      <c r="J146" s="133" t="e">
        <f>+#REF!</f>
        <v>#REF!</v>
      </c>
      <c r="K146" s="133" t="e">
        <f>+#REF!</f>
        <v>#REF!</v>
      </c>
      <c r="L146" s="133">
        <v>0</v>
      </c>
      <c r="M146" s="101"/>
      <c r="N146" s="133" t="e">
        <f t="shared" si="5"/>
        <v>#REF!</v>
      </c>
    </row>
    <row r="147" spans="1:14" ht="25.5">
      <c r="A147" s="21">
        <v>305</v>
      </c>
      <c r="B147" s="14">
        <v>100</v>
      </c>
      <c r="C147" s="14">
        <v>250</v>
      </c>
      <c r="D147" s="15">
        <v>100</v>
      </c>
      <c r="E147" s="15"/>
      <c r="F147" s="24"/>
      <c r="G147" s="16" t="s">
        <v>297</v>
      </c>
      <c r="H147" s="121" t="e">
        <f>+#REF!</f>
        <v>#REF!</v>
      </c>
      <c r="I147" s="133" t="e">
        <f t="shared" si="4"/>
        <v>#REF!</v>
      </c>
      <c r="J147" s="133" t="e">
        <f>+#REF!</f>
        <v>#REF!</v>
      </c>
      <c r="K147" s="133" t="e">
        <f>+#REF!</f>
        <v>#REF!</v>
      </c>
      <c r="L147" s="133">
        <v>0</v>
      </c>
      <c r="M147" s="101" t="s">
        <v>375</v>
      </c>
      <c r="N147" s="133" t="e">
        <f t="shared" si="5"/>
        <v>#REF!</v>
      </c>
    </row>
    <row r="148" spans="1:14">
      <c r="A148" s="21">
        <v>305</v>
      </c>
      <c r="B148" s="14">
        <v>100</v>
      </c>
      <c r="C148" s="14">
        <v>250</v>
      </c>
      <c r="D148" s="15">
        <v>200</v>
      </c>
      <c r="E148" s="15"/>
      <c r="F148" s="24"/>
      <c r="G148" s="16" t="s">
        <v>300</v>
      </c>
      <c r="H148" s="121" t="e">
        <f>+#REF!</f>
        <v>#REF!</v>
      </c>
      <c r="I148" s="133" t="e">
        <f t="shared" si="4"/>
        <v>#REF!</v>
      </c>
      <c r="J148" s="133" t="e">
        <f>+#REF!</f>
        <v>#REF!</v>
      </c>
      <c r="K148" s="133" t="e">
        <f>+#REF!</f>
        <v>#REF!</v>
      </c>
      <c r="L148" s="133">
        <v>0</v>
      </c>
      <c r="M148" s="101" t="s">
        <v>376</v>
      </c>
      <c r="N148" s="133" t="e">
        <f t="shared" si="5"/>
        <v>#REF!</v>
      </c>
    </row>
    <row r="149" spans="1:14">
      <c r="A149" s="21">
        <v>305</v>
      </c>
      <c r="B149" s="14">
        <v>100</v>
      </c>
      <c r="C149" s="14">
        <v>250</v>
      </c>
      <c r="D149" s="15">
        <v>300</v>
      </c>
      <c r="E149" s="15"/>
      <c r="F149" s="24"/>
      <c r="G149" s="16" t="s">
        <v>1024</v>
      </c>
      <c r="H149" s="121" t="e">
        <f>+#REF!</f>
        <v>#REF!</v>
      </c>
      <c r="I149" s="133" t="e">
        <f t="shared" si="4"/>
        <v>#REF!</v>
      </c>
      <c r="J149" s="133" t="e">
        <f>+#REF!</f>
        <v>#REF!</v>
      </c>
      <c r="K149" s="133" t="e">
        <f>+#REF!</f>
        <v>#REF!</v>
      </c>
      <c r="L149" s="133">
        <v>0</v>
      </c>
      <c r="M149" s="101" t="s">
        <v>397</v>
      </c>
      <c r="N149" s="133" t="e">
        <f t="shared" si="5"/>
        <v>#REF!</v>
      </c>
    </row>
    <row r="150" spans="1:14">
      <c r="A150" s="21">
        <v>305</v>
      </c>
      <c r="B150" s="14">
        <v>100</v>
      </c>
      <c r="C150" s="14">
        <v>250</v>
      </c>
      <c r="D150" s="14">
        <v>400</v>
      </c>
      <c r="E150" s="14"/>
      <c r="F150" s="14"/>
      <c r="G150" s="22" t="s">
        <v>1551</v>
      </c>
      <c r="H150" s="144" t="e">
        <f>+#REF!</f>
        <v>#REF!</v>
      </c>
      <c r="I150" s="135" t="e">
        <f t="shared" si="4"/>
        <v>#REF!</v>
      </c>
      <c r="J150" s="135" t="e">
        <f>+#REF!</f>
        <v>#REF!</v>
      </c>
      <c r="K150" s="135" t="e">
        <f>+#REF!</f>
        <v>#REF!</v>
      </c>
      <c r="L150" s="135">
        <v>0</v>
      </c>
      <c r="M150" s="101" t="s">
        <v>398</v>
      </c>
      <c r="N150" s="135" t="e">
        <f t="shared" si="5"/>
        <v>#REF!</v>
      </c>
    </row>
    <row r="151" spans="1:14">
      <c r="A151" s="21">
        <v>305</v>
      </c>
      <c r="B151" s="14">
        <v>100</v>
      </c>
      <c r="C151" s="14">
        <v>250</v>
      </c>
      <c r="D151" s="14">
        <v>400</v>
      </c>
      <c r="E151" s="15">
        <v>10</v>
      </c>
      <c r="F151" s="24"/>
      <c r="G151" s="16" t="s">
        <v>1552</v>
      </c>
      <c r="H151" s="121" t="e">
        <f>+#REF!</f>
        <v>#REF!</v>
      </c>
      <c r="I151" s="133" t="e">
        <f t="shared" si="4"/>
        <v>#REF!</v>
      </c>
      <c r="J151" s="133" t="e">
        <f>+#REF!</f>
        <v>#REF!</v>
      </c>
      <c r="K151" s="133" t="e">
        <f>+#REF!</f>
        <v>#REF!</v>
      </c>
      <c r="L151" s="133">
        <v>0</v>
      </c>
      <c r="M151" s="101"/>
      <c r="N151" s="133" t="e">
        <f t="shared" si="5"/>
        <v>#REF!</v>
      </c>
    </row>
    <row r="152" spans="1:14">
      <c r="A152" s="21">
        <v>305</v>
      </c>
      <c r="B152" s="14">
        <v>100</v>
      </c>
      <c r="C152" s="14">
        <v>250</v>
      </c>
      <c r="D152" s="14">
        <v>400</v>
      </c>
      <c r="E152" s="15">
        <v>20</v>
      </c>
      <c r="F152" s="24"/>
      <c r="G152" s="16" t="s">
        <v>1553</v>
      </c>
      <c r="H152" s="121" t="e">
        <f>+#REF!</f>
        <v>#REF!</v>
      </c>
      <c r="I152" s="133" t="e">
        <f t="shared" si="4"/>
        <v>#REF!</v>
      </c>
      <c r="J152" s="133" t="e">
        <f>+#REF!</f>
        <v>#REF!</v>
      </c>
      <c r="K152" s="133" t="e">
        <f>+#REF!</f>
        <v>#REF!</v>
      </c>
      <c r="L152" s="133">
        <v>0</v>
      </c>
      <c r="M152" s="101"/>
      <c r="N152" s="133" t="e">
        <f t="shared" si="5"/>
        <v>#REF!</v>
      </c>
    </row>
    <row r="153" spans="1:14">
      <c r="A153" s="21">
        <v>305</v>
      </c>
      <c r="B153" s="14">
        <v>100</v>
      </c>
      <c r="C153" s="14">
        <v>250</v>
      </c>
      <c r="D153" s="14">
        <v>400</v>
      </c>
      <c r="E153" s="15">
        <v>30</v>
      </c>
      <c r="F153" s="24"/>
      <c r="G153" s="16" t="s">
        <v>1554</v>
      </c>
      <c r="H153" s="121" t="e">
        <f>+#REF!</f>
        <v>#REF!</v>
      </c>
      <c r="I153" s="133" t="e">
        <f t="shared" si="4"/>
        <v>#REF!</v>
      </c>
      <c r="J153" s="133" t="e">
        <f>+#REF!</f>
        <v>#REF!</v>
      </c>
      <c r="K153" s="133" t="e">
        <f>+#REF!</f>
        <v>#REF!</v>
      </c>
      <c r="L153" s="133">
        <v>0</v>
      </c>
      <c r="M153" s="101"/>
      <c r="N153" s="133" t="e">
        <f t="shared" si="5"/>
        <v>#REF!</v>
      </c>
    </row>
    <row r="154" spans="1:14">
      <c r="A154" s="21">
        <v>305</v>
      </c>
      <c r="B154" s="14">
        <v>100</v>
      </c>
      <c r="C154" s="14">
        <v>250</v>
      </c>
      <c r="D154" s="14">
        <v>400</v>
      </c>
      <c r="E154" s="15">
        <v>90</v>
      </c>
      <c r="F154" s="24"/>
      <c r="G154" s="16" t="s">
        <v>1555</v>
      </c>
      <c r="H154" s="121" t="e">
        <f>+#REF!</f>
        <v>#REF!</v>
      </c>
      <c r="I154" s="133" t="e">
        <f t="shared" si="4"/>
        <v>#REF!</v>
      </c>
      <c r="J154" s="133" t="e">
        <f>+#REF!</f>
        <v>#REF!</v>
      </c>
      <c r="K154" s="133" t="e">
        <f>+#REF!</f>
        <v>#REF!</v>
      </c>
      <c r="L154" s="133">
        <v>0</v>
      </c>
      <c r="M154" s="102"/>
      <c r="N154" s="133" t="e">
        <f t="shared" si="5"/>
        <v>#REF!</v>
      </c>
    </row>
    <row r="155" spans="1:14">
      <c r="A155" s="21">
        <v>305</v>
      </c>
      <c r="B155" s="14">
        <v>100</v>
      </c>
      <c r="C155" s="14">
        <v>300</v>
      </c>
      <c r="D155" s="14"/>
      <c r="E155" s="14"/>
      <c r="F155" s="14"/>
      <c r="G155" s="5" t="s">
        <v>1558</v>
      </c>
      <c r="H155" s="121" t="e">
        <f>+#REF!</f>
        <v>#REF!</v>
      </c>
      <c r="I155" s="133" t="e">
        <f t="shared" si="4"/>
        <v>#REF!</v>
      </c>
      <c r="J155" s="133" t="e">
        <f>+#REF!</f>
        <v>#REF!</v>
      </c>
      <c r="K155" s="133" t="e">
        <f>+#REF!</f>
        <v>#REF!</v>
      </c>
      <c r="L155" s="133">
        <v>0</v>
      </c>
      <c r="M155" s="101"/>
      <c r="N155" s="133" t="e">
        <f t="shared" si="5"/>
        <v>#REF!</v>
      </c>
    </row>
    <row r="156" spans="1:14" ht="25.5">
      <c r="A156" s="21">
        <v>305</v>
      </c>
      <c r="B156" s="14">
        <v>100</v>
      </c>
      <c r="C156" s="14">
        <v>300</v>
      </c>
      <c r="D156" s="15">
        <v>100</v>
      </c>
      <c r="E156" s="15"/>
      <c r="F156" s="24"/>
      <c r="G156" s="16" t="s">
        <v>297</v>
      </c>
      <c r="H156" s="121" t="e">
        <f>+#REF!</f>
        <v>#REF!</v>
      </c>
      <c r="I156" s="133" t="e">
        <f t="shared" si="4"/>
        <v>#REF!</v>
      </c>
      <c r="J156" s="133" t="e">
        <f>+#REF!</f>
        <v>#REF!</v>
      </c>
      <c r="K156" s="133" t="e">
        <f>+#REF!</f>
        <v>#REF!</v>
      </c>
      <c r="L156" s="133">
        <v>0</v>
      </c>
      <c r="M156" s="101" t="s">
        <v>399</v>
      </c>
      <c r="N156" s="133" t="e">
        <f t="shared" si="5"/>
        <v>#REF!</v>
      </c>
    </row>
    <row r="157" spans="1:14">
      <c r="A157" s="21">
        <v>305</v>
      </c>
      <c r="B157" s="14">
        <v>100</v>
      </c>
      <c r="C157" s="14">
        <v>300</v>
      </c>
      <c r="D157" s="15">
        <v>200</v>
      </c>
      <c r="E157" s="15"/>
      <c r="F157" s="24"/>
      <c r="G157" s="16" t="s">
        <v>300</v>
      </c>
      <c r="H157" s="121" t="e">
        <f>+#REF!</f>
        <v>#REF!</v>
      </c>
      <c r="I157" s="133" t="e">
        <f t="shared" si="4"/>
        <v>#REF!</v>
      </c>
      <c r="J157" s="133" t="e">
        <f>+#REF!</f>
        <v>#REF!</v>
      </c>
      <c r="K157" s="133" t="e">
        <f>+#REF!</f>
        <v>#REF!</v>
      </c>
      <c r="L157" s="133">
        <v>0</v>
      </c>
      <c r="M157" s="101" t="s">
        <v>400</v>
      </c>
      <c r="N157" s="133" t="e">
        <f t="shared" si="5"/>
        <v>#REF!</v>
      </c>
    </row>
    <row r="158" spans="1:14">
      <c r="A158" s="21">
        <v>305</v>
      </c>
      <c r="B158" s="14">
        <v>100</v>
      </c>
      <c r="C158" s="14">
        <v>300</v>
      </c>
      <c r="D158" s="15">
        <v>300</v>
      </c>
      <c r="E158" s="15"/>
      <c r="F158" s="24"/>
      <c r="G158" s="16" t="s">
        <v>1024</v>
      </c>
      <c r="H158" s="121" t="e">
        <f>+#REF!</f>
        <v>#REF!</v>
      </c>
      <c r="I158" s="133" t="e">
        <f t="shared" si="4"/>
        <v>#REF!</v>
      </c>
      <c r="J158" s="133" t="e">
        <f>+#REF!</f>
        <v>#REF!</v>
      </c>
      <c r="K158" s="133" t="e">
        <f>+#REF!</f>
        <v>#REF!</v>
      </c>
      <c r="L158" s="133">
        <v>0</v>
      </c>
      <c r="M158" s="101" t="s">
        <v>401</v>
      </c>
      <c r="N158" s="133" t="e">
        <f t="shared" si="5"/>
        <v>#REF!</v>
      </c>
    </row>
    <row r="159" spans="1:14">
      <c r="A159" s="21">
        <v>305</v>
      </c>
      <c r="B159" s="14">
        <v>100</v>
      </c>
      <c r="C159" s="14">
        <v>300</v>
      </c>
      <c r="D159" s="14">
        <v>400</v>
      </c>
      <c r="E159" s="14"/>
      <c r="F159" s="14"/>
      <c r="G159" s="5" t="s">
        <v>1046</v>
      </c>
      <c r="H159" s="121" t="e">
        <f>+#REF!</f>
        <v>#REF!</v>
      </c>
      <c r="I159" s="133" t="e">
        <f t="shared" si="4"/>
        <v>#REF!</v>
      </c>
      <c r="J159" s="133" t="e">
        <f>+#REF!</f>
        <v>#REF!</v>
      </c>
      <c r="K159" s="133" t="e">
        <f>+#REF!</f>
        <v>#REF!</v>
      </c>
      <c r="L159" s="133">
        <v>0</v>
      </c>
      <c r="M159" s="101" t="s">
        <v>402</v>
      </c>
      <c r="N159" s="133" t="e">
        <f t="shared" si="5"/>
        <v>#REF!</v>
      </c>
    </row>
    <row r="160" spans="1:14" ht="25.5">
      <c r="A160" s="21">
        <v>305</v>
      </c>
      <c r="B160" s="14">
        <v>100</v>
      </c>
      <c r="C160" s="14">
        <v>300</v>
      </c>
      <c r="D160" s="14">
        <v>400</v>
      </c>
      <c r="E160" s="15">
        <v>10</v>
      </c>
      <c r="F160" s="24"/>
      <c r="G160" s="16" t="s">
        <v>1559</v>
      </c>
      <c r="H160" s="121" t="e">
        <f>+#REF!</f>
        <v>#REF!</v>
      </c>
      <c r="I160" s="133" t="e">
        <f t="shared" si="4"/>
        <v>#REF!</v>
      </c>
      <c r="J160" s="133" t="e">
        <f>+#REF!</f>
        <v>#REF!</v>
      </c>
      <c r="K160" s="133" t="e">
        <f>+#REF!</f>
        <v>#REF!</v>
      </c>
      <c r="L160" s="133">
        <v>0</v>
      </c>
      <c r="M160" s="101"/>
      <c r="N160" s="133" t="e">
        <f t="shared" si="5"/>
        <v>#REF!</v>
      </c>
    </row>
    <row r="161" spans="1:14">
      <c r="A161" s="21">
        <v>305</v>
      </c>
      <c r="B161" s="14">
        <v>100</v>
      </c>
      <c r="C161" s="14">
        <v>300</v>
      </c>
      <c r="D161" s="14">
        <v>400</v>
      </c>
      <c r="E161" s="15">
        <v>20</v>
      </c>
      <c r="F161" s="24"/>
      <c r="G161" s="16" t="s">
        <v>1560</v>
      </c>
      <c r="H161" s="121" t="e">
        <f>+#REF!</f>
        <v>#REF!</v>
      </c>
      <c r="I161" s="133" t="e">
        <f t="shared" si="4"/>
        <v>#REF!</v>
      </c>
      <c r="J161" s="133" t="e">
        <f>+#REF!</f>
        <v>#REF!</v>
      </c>
      <c r="K161" s="133" t="e">
        <f>+#REF!</f>
        <v>#REF!</v>
      </c>
      <c r="L161" s="133">
        <v>0</v>
      </c>
      <c r="M161" s="101"/>
      <c r="N161" s="133" t="e">
        <f t="shared" si="5"/>
        <v>#REF!</v>
      </c>
    </row>
    <row r="162" spans="1:14">
      <c r="A162" s="21">
        <v>305</v>
      </c>
      <c r="B162" s="14">
        <v>100</v>
      </c>
      <c r="C162" s="14">
        <v>350</v>
      </c>
      <c r="D162" s="14"/>
      <c r="E162" s="14"/>
      <c r="F162" s="14"/>
      <c r="G162" s="5" t="s">
        <v>1561</v>
      </c>
      <c r="H162" s="121" t="e">
        <f>+#REF!</f>
        <v>#REF!</v>
      </c>
      <c r="I162" s="133" t="e">
        <f t="shared" si="4"/>
        <v>#REF!</v>
      </c>
      <c r="J162" s="133" t="e">
        <f>+#REF!</f>
        <v>#REF!</v>
      </c>
      <c r="K162" s="133" t="e">
        <f>+#REF!</f>
        <v>#REF!</v>
      </c>
      <c r="L162" s="133">
        <v>0</v>
      </c>
      <c r="M162" s="101"/>
      <c r="N162" s="133" t="e">
        <f t="shared" si="5"/>
        <v>#REF!</v>
      </c>
    </row>
    <row r="163" spans="1:14">
      <c r="A163" s="21">
        <v>305</v>
      </c>
      <c r="B163" s="14">
        <v>100</v>
      </c>
      <c r="C163" s="14">
        <v>350</v>
      </c>
      <c r="D163" s="14">
        <v>100</v>
      </c>
      <c r="E163" s="14"/>
      <c r="F163" s="14"/>
      <c r="G163" s="22" t="s">
        <v>297</v>
      </c>
      <c r="H163" s="144" t="e">
        <f>+#REF!</f>
        <v>#REF!</v>
      </c>
      <c r="I163" s="135" t="e">
        <f t="shared" si="4"/>
        <v>#REF!</v>
      </c>
      <c r="J163" s="135" t="e">
        <f>+#REF!</f>
        <v>#REF!</v>
      </c>
      <c r="K163" s="135" t="e">
        <f>+#REF!</f>
        <v>#REF!</v>
      </c>
      <c r="L163" s="135">
        <v>0</v>
      </c>
      <c r="M163" s="101" t="s">
        <v>403</v>
      </c>
      <c r="N163" s="135" t="e">
        <f t="shared" si="5"/>
        <v>#REF!</v>
      </c>
    </row>
    <row r="164" spans="1:14" ht="25.5">
      <c r="A164" s="21">
        <v>305</v>
      </c>
      <c r="B164" s="14">
        <v>100</v>
      </c>
      <c r="C164" s="14">
        <v>350</v>
      </c>
      <c r="D164" s="14">
        <v>100</v>
      </c>
      <c r="E164" s="15">
        <v>10</v>
      </c>
      <c r="F164" s="24"/>
      <c r="G164" s="16" t="s">
        <v>1562</v>
      </c>
      <c r="H164" s="121" t="e">
        <f>+#REF!</f>
        <v>#REF!</v>
      </c>
      <c r="I164" s="133" t="e">
        <f t="shared" si="4"/>
        <v>#REF!</v>
      </c>
      <c r="J164" s="133" t="e">
        <f>+#REF!</f>
        <v>#REF!</v>
      </c>
      <c r="K164" s="133" t="e">
        <f>+#REF!</f>
        <v>#REF!</v>
      </c>
      <c r="L164" s="133">
        <v>0</v>
      </c>
      <c r="M164" s="101"/>
      <c r="N164" s="133" t="e">
        <f t="shared" si="5"/>
        <v>#REF!</v>
      </c>
    </row>
    <row r="165" spans="1:14" ht="25.5">
      <c r="A165" s="21">
        <v>305</v>
      </c>
      <c r="B165" s="14">
        <v>100</v>
      </c>
      <c r="C165" s="14">
        <v>350</v>
      </c>
      <c r="D165" s="14">
        <v>100</v>
      </c>
      <c r="E165" s="15">
        <v>20</v>
      </c>
      <c r="F165" s="24"/>
      <c r="G165" s="16" t="s">
        <v>1563</v>
      </c>
      <c r="H165" s="121" t="e">
        <f>+#REF!</f>
        <v>#REF!</v>
      </c>
      <c r="I165" s="133" t="e">
        <f t="shared" si="4"/>
        <v>#REF!</v>
      </c>
      <c r="J165" s="133" t="e">
        <f>+#REF!</f>
        <v>#REF!</v>
      </c>
      <c r="K165" s="133" t="e">
        <f>+#REF!</f>
        <v>#REF!</v>
      </c>
      <c r="L165" s="133">
        <v>0</v>
      </c>
      <c r="M165" s="101"/>
      <c r="N165" s="133" t="e">
        <f t="shared" si="5"/>
        <v>#REF!</v>
      </c>
    </row>
    <row r="166" spans="1:14">
      <c r="A166" s="21">
        <v>305</v>
      </c>
      <c r="B166" s="14">
        <v>100</v>
      </c>
      <c r="C166" s="14">
        <v>350</v>
      </c>
      <c r="D166" s="15">
        <v>200</v>
      </c>
      <c r="E166" s="15"/>
      <c r="F166" s="24"/>
      <c r="G166" s="16" t="s">
        <v>300</v>
      </c>
      <c r="H166" s="121" t="e">
        <f>+#REF!</f>
        <v>#REF!</v>
      </c>
      <c r="I166" s="133" t="e">
        <f t="shared" si="4"/>
        <v>#REF!</v>
      </c>
      <c r="J166" s="133" t="e">
        <f>+#REF!</f>
        <v>#REF!</v>
      </c>
      <c r="K166" s="133" t="e">
        <f>+#REF!</f>
        <v>#REF!</v>
      </c>
      <c r="L166" s="133">
        <v>0</v>
      </c>
      <c r="M166" s="101" t="s">
        <v>404</v>
      </c>
      <c r="N166" s="133" t="e">
        <f t="shared" si="5"/>
        <v>#REF!</v>
      </c>
    </row>
    <row r="167" spans="1:14">
      <c r="A167" s="21">
        <v>305</v>
      </c>
      <c r="B167" s="14">
        <v>100</v>
      </c>
      <c r="C167" s="14">
        <v>350</v>
      </c>
      <c r="D167" s="14">
        <v>300</v>
      </c>
      <c r="E167" s="14"/>
      <c r="F167" s="14"/>
      <c r="G167" s="22" t="s">
        <v>1024</v>
      </c>
      <c r="H167" s="144" t="e">
        <f>+#REF!</f>
        <v>#REF!</v>
      </c>
      <c r="I167" s="135" t="e">
        <f t="shared" si="4"/>
        <v>#REF!</v>
      </c>
      <c r="J167" s="135" t="e">
        <f>+#REF!</f>
        <v>#REF!</v>
      </c>
      <c r="K167" s="135" t="e">
        <f>+#REF!</f>
        <v>#REF!</v>
      </c>
      <c r="L167" s="135">
        <v>0</v>
      </c>
      <c r="M167" s="101" t="s">
        <v>405</v>
      </c>
      <c r="N167" s="135" t="e">
        <f t="shared" si="5"/>
        <v>#REF!</v>
      </c>
    </row>
    <row r="168" spans="1:14" ht="25.5">
      <c r="A168" s="21">
        <v>305</v>
      </c>
      <c r="B168" s="14">
        <v>100</v>
      </c>
      <c r="C168" s="14">
        <v>350</v>
      </c>
      <c r="D168" s="14">
        <v>300</v>
      </c>
      <c r="E168" s="15">
        <v>10</v>
      </c>
      <c r="F168" s="24"/>
      <c r="G168" s="16" t="s">
        <v>1564</v>
      </c>
      <c r="H168" s="121" t="e">
        <f>+#REF!</f>
        <v>#REF!</v>
      </c>
      <c r="I168" s="133" t="e">
        <f t="shared" si="4"/>
        <v>#REF!</v>
      </c>
      <c r="J168" s="133" t="e">
        <f>+#REF!</f>
        <v>#REF!</v>
      </c>
      <c r="K168" s="133" t="e">
        <f>+#REF!</f>
        <v>#REF!</v>
      </c>
      <c r="L168" s="133">
        <v>0</v>
      </c>
      <c r="M168" s="101"/>
      <c r="N168" s="133" t="e">
        <f t="shared" si="5"/>
        <v>#REF!</v>
      </c>
    </row>
    <row r="169" spans="1:14" ht="25.5">
      <c r="A169" s="21">
        <v>305</v>
      </c>
      <c r="B169" s="14">
        <v>100</v>
      </c>
      <c r="C169" s="14">
        <v>350</v>
      </c>
      <c r="D169" s="14">
        <v>300</v>
      </c>
      <c r="E169" s="15">
        <v>20</v>
      </c>
      <c r="F169" s="24"/>
      <c r="G169" s="16" t="s">
        <v>1565</v>
      </c>
      <c r="H169" s="121" t="e">
        <f>+#REF!</f>
        <v>#REF!</v>
      </c>
      <c r="I169" s="133" t="e">
        <f t="shared" si="4"/>
        <v>#REF!</v>
      </c>
      <c r="J169" s="133" t="e">
        <f>+#REF!</f>
        <v>#REF!</v>
      </c>
      <c r="K169" s="133" t="e">
        <f>+#REF!</f>
        <v>#REF!</v>
      </c>
      <c r="L169" s="133">
        <v>4173</v>
      </c>
      <c r="M169" s="101"/>
      <c r="N169" s="133" t="e">
        <f t="shared" si="5"/>
        <v>#REF!</v>
      </c>
    </row>
    <row r="170" spans="1:14">
      <c r="A170" s="21">
        <v>305</v>
      </c>
      <c r="B170" s="14">
        <v>100</v>
      </c>
      <c r="C170" s="14">
        <v>350</v>
      </c>
      <c r="D170" s="14">
        <v>400</v>
      </c>
      <c r="E170" s="14"/>
      <c r="F170" s="14"/>
      <c r="G170" s="22" t="s">
        <v>1046</v>
      </c>
      <c r="H170" s="144" t="e">
        <f>+#REF!</f>
        <v>#REF!</v>
      </c>
      <c r="I170" s="135" t="e">
        <f t="shared" si="4"/>
        <v>#REF!</v>
      </c>
      <c r="J170" s="135" t="e">
        <f>+#REF!</f>
        <v>#REF!</v>
      </c>
      <c r="K170" s="135" t="e">
        <f>+#REF!</f>
        <v>#REF!</v>
      </c>
      <c r="L170" s="135">
        <v>0</v>
      </c>
      <c r="M170" s="101"/>
      <c r="N170" s="135" t="e">
        <f t="shared" si="5"/>
        <v>#REF!</v>
      </c>
    </row>
    <row r="171" spans="1:14" ht="25.5">
      <c r="A171" s="21">
        <v>305</v>
      </c>
      <c r="B171" s="14">
        <v>100</v>
      </c>
      <c r="C171" s="14">
        <v>350</v>
      </c>
      <c r="D171" s="14">
        <v>400</v>
      </c>
      <c r="E171" s="15">
        <v>10</v>
      </c>
      <c r="F171" s="24"/>
      <c r="G171" s="16" t="s">
        <v>1576</v>
      </c>
      <c r="H171" s="121" t="e">
        <f>+#REF!</f>
        <v>#REF!</v>
      </c>
      <c r="I171" s="133" t="e">
        <f t="shared" si="4"/>
        <v>#REF!</v>
      </c>
      <c r="J171" s="133" t="e">
        <f>+#REF!</f>
        <v>#REF!</v>
      </c>
      <c r="K171" s="133" t="e">
        <f>+#REF!</f>
        <v>#REF!</v>
      </c>
      <c r="L171" s="133">
        <v>0</v>
      </c>
      <c r="M171" s="101" t="s">
        <v>406</v>
      </c>
      <c r="N171" s="133" t="e">
        <f t="shared" si="5"/>
        <v>#REF!</v>
      </c>
    </row>
    <row r="172" spans="1:14" ht="25.5">
      <c r="A172" s="21">
        <v>305</v>
      </c>
      <c r="B172" s="14">
        <v>100</v>
      </c>
      <c r="C172" s="14">
        <v>350</v>
      </c>
      <c r="D172" s="14">
        <v>400</v>
      </c>
      <c r="E172" s="15">
        <v>20</v>
      </c>
      <c r="F172" s="24"/>
      <c r="G172" s="16" t="s">
        <v>1577</v>
      </c>
      <c r="H172" s="121" t="e">
        <f>+#REF!</f>
        <v>#REF!</v>
      </c>
      <c r="I172" s="133" t="e">
        <f t="shared" si="4"/>
        <v>#REF!</v>
      </c>
      <c r="J172" s="133" t="e">
        <f>+#REF!</f>
        <v>#REF!</v>
      </c>
      <c r="K172" s="133" t="e">
        <f>+#REF!</f>
        <v>#REF!</v>
      </c>
      <c r="L172" s="133">
        <v>0</v>
      </c>
      <c r="M172" s="101" t="s">
        <v>407</v>
      </c>
      <c r="N172" s="133" t="e">
        <f t="shared" si="5"/>
        <v>#REF!</v>
      </c>
    </row>
    <row r="173" spans="1:14" ht="25.5">
      <c r="A173" s="21">
        <v>305</v>
      </c>
      <c r="B173" s="14">
        <v>100</v>
      </c>
      <c r="C173" s="14">
        <v>350</v>
      </c>
      <c r="D173" s="14">
        <v>400</v>
      </c>
      <c r="E173" s="15">
        <v>30</v>
      </c>
      <c r="F173" s="24"/>
      <c r="G173" s="16" t="s">
        <v>1578</v>
      </c>
      <c r="H173" s="121" t="e">
        <f>+#REF!</f>
        <v>#REF!</v>
      </c>
      <c r="I173" s="133" t="e">
        <f t="shared" si="4"/>
        <v>#REF!</v>
      </c>
      <c r="J173" s="133" t="e">
        <f>+#REF!</f>
        <v>#REF!</v>
      </c>
      <c r="K173" s="133" t="e">
        <f>+#REF!</f>
        <v>#REF!</v>
      </c>
      <c r="L173" s="133">
        <v>0</v>
      </c>
      <c r="M173" s="101" t="s">
        <v>408</v>
      </c>
      <c r="N173" s="133" t="e">
        <f t="shared" si="5"/>
        <v>#REF!</v>
      </c>
    </row>
    <row r="174" spans="1:14" ht="25.5">
      <c r="A174" s="21">
        <v>305</v>
      </c>
      <c r="B174" s="14">
        <v>100</v>
      </c>
      <c r="C174" s="14">
        <v>350</v>
      </c>
      <c r="D174" s="14">
        <v>400</v>
      </c>
      <c r="E174" s="15">
        <v>40</v>
      </c>
      <c r="F174" s="24"/>
      <c r="G174" s="16" t="s">
        <v>1579</v>
      </c>
      <c r="H174" s="121" t="e">
        <f>+#REF!</f>
        <v>#REF!</v>
      </c>
      <c r="I174" s="133" t="e">
        <f t="shared" si="4"/>
        <v>#REF!</v>
      </c>
      <c r="J174" s="133" t="e">
        <f>+#REF!</f>
        <v>#REF!</v>
      </c>
      <c r="K174" s="133" t="e">
        <f>+#REF!</f>
        <v>#REF!</v>
      </c>
      <c r="L174" s="133">
        <v>0</v>
      </c>
      <c r="M174" s="101" t="s">
        <v>409</v>
      </c>
      <c r="N174" s="133" t="e">
        <f t="shared" si="5"/>
        <v>#REF!</v>
      </c>
    </row>
    <row r="175" spans="1:14" ht="25.5">
      <c r="A175" s="21">
        <v>305</v>
      </c>
      <c r="B175" s="14">
        <v>100</v>
      </c>
      <c r="C175" s="14">
        <v>350</v>
      </c>
      <c r="D175" s="15">
        <v>500</v>
      </c>
      <c r="E175" s="14"/>
      <c r="F175" s="14"/>
      <c r="G175" s="22" t="s">
        <v>1051</v>
      </c>
      <c r="H175" s="144" t="e">
        <f>+#REF!</f>
        <v>#REF!</v>
      </c>
      <c r="I175" s="135" t="e">
        <f t="shared" si="4"/>
        <v>#REF!</v>
      </c>
      <c r="J175" s="135" t="e">
        <f>+#REF!</f>
        <v>#REF!</v>
      </c>
      <c r="K175" s="135" t="e">
        <f>+#REF!</f>
        <v>#REF!</v>
      </c>
      <c r="L175" s="135">
        <v>0</v>
      </c>
      <c r="M175" s="101" t="s">
        <v>410</v>
      </c>
      <c r="N175" s="135" t="e">
        <f t="shared" si="5"/>
        <v>#REF!</v>
      </c>
    </row>
    <row r="176" spans="1:14" ht="25.5">
      <c r="A176" s="21">
        <v>305</v>
      </c>
      <c r="B176" s="14">
        <v>100</v>
      </c>
      <c r="C176" s="14">
        <v>400</v>
      </c>
      <c r="D176" s="14"/>
      <c r="E176" s="14"/>
      <c r="F176" s="14"/>
      <c r="G176" s="5" t="s">
        <v>1580</v>
      </c>
      <c r="H176" s="121" t="e">
        <f>+#REF!</f>
        <v>#REF!</v>
      </c>
      <c r="I176" s="133" t="e">
        <f t="shared" si="4"/>
        <v>#REF!</v>
      </c>
      <c r="J176" s="133" t="e">
        <f>+#REF!</f>
        <v>#REF!</v>
      </c>
      <c r="K176" s="133" t="e">
        <f>+#REF!</f>
        <v>#REF!</v>
      </c>
      <c r="L176" s="133">
        <v>0</v>
      </c>
      <c r="M176" s="101"/>
      <c r="N176" s="133" t="e">
        <f t="shared" si="5"/>
        <v>#REF!</v>
      </c>
    </row>
    <row r="177" spans="1:14" ht="25.5">
      <c r="A177" s="21">
        <v>305</v>
      </c>
      <c r="B177" s="14">
        <v>100</v>
      </c>
      <c r="C177" s="14">
        <v>400</v>
      </c>
      <c r="D177" s="15">
        <v>100</v>
      </c>
      <c r="E177" s="15"/>
      <c r="F177" s="24"/>
      <c r="G177" s="16" t="s">
        <v>297</v>
      </c>
      <c r="H177" s="121" t="e">
        <f>+#REF!</f>
        <v>#REF!</v>
      </c>
      <c r="I177" s="133" t="e">
        <f t="shared" si="4"/>
        <v>#REF!</v>
      </c>
      <c r="J177" s="133" t="e">
        <f>+#REF!</f>
        <v>#REF!</v>
      </c>
      <c r="K177" s="133" t="e">
        <f>+#REF!</f>
        <v>#REF!</v>
      </c>
      <c r="L177" s="133">
        <v>0</v>
      </c>
      <c r="M177" s="101" t="s">
        <v>447</v>
      </c>
      <c r="N177" s="133" t="e">
        <f t="shared" si="5"/>
        <v>#REF!</v>
      </c>
    </row>
    <row r="178" spans="1:14">
      <c r="A178" s="21">
        <v>305</v>
      </c>
      <c r="B178" s="14">
        <v>100</v>
      </c>
      <c r="C178" s="14">
        <v>400</v>
      </c>
      <c r="D178" s="15">
        <v>200</v>
      </c>
      <c r="E178" s="15"/>
      <c r="F178" s="24"/>
      <c r="G178" s="16" t="s">
        <v>300</v>
      </c>
      <c r="H178" s="121" t="e">
        <f>+#REF!</f>
        <v>#REF!</v>
      </c>
      <c r="I178" s="133" t="e">
        <f t="shared" si="4"/>
        <v>#REF!</v>
      </c>
      <c r="J178" s="133" t="e">
        <f>+#REF!</f>
        <v>#REF!</v>
      </c>
      <c r="K178" s="133" t="e">
        <f>+#REF!</f>
        <v>#REF!</v>
      </c>
      <c r="L178" s="133">
        <v>0</v>
      </c>
      <c r="M178" s="101" t="s">
        <v>448</v>
      </c>
      <c r="N178" s="133" t="e">
        <f t="shared" si="5"/>
        <v>#REF!</v>
      </c>
    </row>
    <row r="179" spans="1:14" ht="25.5">
      <c r="A179" s="21">
        <v>305</v>
      </c>
      <c r="B179" s="14">
        <v>100</v>
      </c>
      <c r="C179" s="14">
        <v>400</v>
      </c>
      <c r="D179" s="15">
        <v>300</v>
      </c>
      <c r="E179" s="15"/>
      <c r="F179" s="24"/>
      <c r="G179" s="16" t="s">
        <v>1581</v>
      </c>
      <c r="H179" s="121" t="e">
        <f>+#REF!</f>
        <v>#REF!</v>
      </c>
      <c r="I179" s="133" t="e">
        <f t="shared" si="4"/>
        <v>#REF!</v>
      </c>
      <c r="J179" s="133" t="e">
        <f>+#REF!</f>
        <v>#REF!</v>
      </c>
      <c r="K179" s="133" t="e">
        <f>+#REF!</f>
        <v>#REF!</v>
      </c>
      <c r="L179" s="133">
        <v>0</v>
      </c>
      <c r="M179" s="101" t="s">
        <v>449</v>
      </c>
      <c r="N179" s="133" t="e">
        <f t="shared" si="5"/>
        <v>#REF!</v>
      </c>
    </row>
    <row r="180" spans="1:14">
      <c r="A180" s="21">
        <v>305</v>
      </c>
      <c r="B180" s="14">
        <v>100</v>
      </c>
      <c r="C180" s="14">
        <v>400</v>
      </c>
      <c r="D180" s="15">
        <v>400</v>
      </c>
      <c r="E180" s="15"/>
      <c r="F180" s="24"/>
      <c r="G180" s="16" t="s">
        <v>1054</v>
      </c>
      <c r="H180" s="121" t="e">
        <f>+#REF!</f>
        <v>#REF!</v>
      </c>
      <c r="I180" s="133" t="e">
        <f t="shared" si="4"/>
        <v>#REF!</v>
      </c>
      <c r="J180" s="133" t="e">
        <f>+#REF!</f>
        <v>#REF!</v>
      </c>
      <c r="K180" s="133" t="e">
        <f>+#REF!</f>
        <v>#REF!</v>
      </c>
      <c r="L180" s="133">
        <v>0</v>
      </c>
      <c r="M180" s="101" t="s">
        <v>450</v>
      </c>
      <c r="N180" s="133" t="e">
        <f t="shared" si="5"/>
        <v>#REF!</v>
      </c>
    </row>
    <row r="181" spans="1:14">
      <c r="A181" s="21">
        <v>305</v>
      </c>
      <c r="B181" s="14">
        <v>100</v>
      </c>
      <c r="C181" s="14">
        <v>400</v>
      </c>
      <c r="D181" s="15">
        <v>500</v>
      </c>
      <c r="E181" s="15"/>
      <c r="F181" s="24"/>
      <c r="G181" s="16" t="s">
        <v>1549</v>
      </c>
      <c r="H181" s="121" t="e">
        <f>+#REF!</f>
        <v>#REF!</v>
      </c>
      <c r="I181" s="133" t="e">
        <f t="shared" si="4"/>
        <v>#REF!</v>
      </c>
      <c r="J181" s="133" t="e">
        <f>+#REF!</f>
        <v>#REF!</v>
      </c>
      <c r="K181" s="133" t="e">
        <f>+#REF!</f>
        <v>#REF!</v>
      </c>
      <c r="L181" s="133">
        <v>0</v>
      </c>
      <c r="M181" s="101" t="s">
        <v>451</v>
      </c>
      <c r="N181" s="133" t="e">
        <f t="shared" si="5"/>
        <v>#REF!</v>
      </c>
    </row>
    <row r="182" spans="1:14">
      <c r="A182" s="21">
        <v>305</v>
      </c>
      <c r="B182" s="14">
        <v>100</v>
      </c>
      <c r="C182" s="14">
        <v>450</v>
      </c>
      <c r="D182" s="14"/>
      <c r="E182" s="14"/>
      <c r="F182" s="14"/>
      <c r="G182" s="5" t="s">
        <v>607</v>
      </c>
      <c r="H182" s="121" t="e">
        <f>+#REF!</f>
        <v>#REF!</v>
      </c>
      <c r="I182" s="133" t="e">
        <f t="shared" si="4"/>
        <v>#REF!</v>
      </c>
      <c r="J182" s="133" t="e">
        <f>+#REF!</f>
        <v>#REF!</v>
      </c>
      <c r="K182" s="133" t="e">
        <f>+#REF!</f>
        <v>#REF!</v>
      </c>
      <c r="L182" s="133">
        <v>0</v>
      </c>
      <c r="M182" s="101"/>
      <c r="N182" s="133" t="e">
        <f t="shared" si="5"/>
        <v>#REF!</v>
      </c>
    </row>
    <row r="183" spans="1:14" ht="25.5">
      <c r="A183" s="21">
        <v>305</v>
      </c>
      <c r="B183" s="14">
        <v>100</v>
      </c>
      <c r="C183" s="14">
        <v>450</v>
      </c>
      <c r="D183" s="14">
        <v>100</v>
      </c>
      <c r="E183" s="14"/>
      <c r="F183" s="14"/>
      <c r="G183" s="22" t="s">
        <v>1018</v>
      </c>
      <c r="H183" s="144" t="e">
        <f>+#REF!</f>
        <v>#REF!</v>
      </c>
      <c r="I183" s="135" t="e">
        <f t="shared" si="4"/>
        <v>#REF!</v>
      </c>
      <c r="J183" s="135" t="e">
        <f>+#REF!</f>
        <v>#REF!</v>
      </c>
      <c r="K183" s="135" t="e">
        <f>+#REF!</f>
        <v>#REF!</v>
      </c>
      <c r="L183" s="135">
        <v>0</v>
      </c>
      <c r="M183" s="101" t="s">
        <v>452</v>
      </c>
      <c r="N183" s="135" t="e">
        <f t="shared" si="5"/>
        <v>#REF!</v>
      </c>
    </row>
    <row r="184" spans="1:14">
      <c r="A184" s="21">
        <v>305</v>
      </c>
      <c r="B184" s="14">
        <v>100</v>
      </c>
      <c r="C184" s="14">
        <v>450</v>
      </c>
      <c r="D184" s="14">
        <v>100</v>
      </c>
      <c r="E184" s="15">
        <v>10</v>
      </c>
      <c r="F184" s="15"/>
      <c r="G184" s="16" t="s">
        <v>608</v>
      </c>
      <c r="H184" s="121" t="e">
        <f>+#REF!</f>
        <v>#REF!</v>
      </c>
      <c r="I184" s="133" t="e">
        <f t="shared" si="4"/>
        <v>#REF!</v>
      </c>
      <c r="J184" s="133" t="e">
        <f>+#REF!</f>
        <v>#REF!</v>
      </c>
      <c r="K184" s="133" t="e">
        <f>+#REF!</f>
        <v>#REF!</v>
      </c>
      <c r="L184" s="133">
        <v>0</v>
      </c>
      <c r="M184" s="102"/>
      <c r="N184" s="133" t="e">
        <f t="shared" si="5"/>
        <v>#REF!</v>
      </c>
    </row>
    <row r="185" spans="1:14">
      <c r="A185" s="21">
        <v>305</v>
      </c>
      <c r="B185" s="14">
        <v>100</v>
      </c>
      <c r="C185" s="14">
        <v>450</v>
      </c>
      <c r="D185" s="14">
        <v>100</v>
      </c>
      <c r="E185" s="15">
        <v>20</v>
      </c>
      <c r="F185" s="15"/>
      <c r="G185" s="16" t="s">
        <v>609</v>
      </c>
      <c r="H185" s="121" t="e">
        <f>+#REF!</f>
        <v>#REF!</v>
      </c>
      <c r="I185" s="133" t="e">
        <f t="shared" si="4"/>
        <v>#REF!</v>
      </c>
      <c r="J185" s="133" t="e">
        <f>+#REF!</f>
        <v>#REF!</v>
      </c>
      <c r="K185" s="133" t="e">
        <f>+#REF!</f>
        <v>#REF!</v>
      </c>
      <c r="L185" s="133">
        <v>0</v>
      </c>
      <c r="M185" s="102"/>
      <c r="N185" s="133" t="e">
        <f t="shared" si="5"/>
        <v>#REF!</v>
      </c>
    </row>
    <row r="186" spans="1:14">
      <c r="A186" s="21">
        <v>305</v>
      </c>
      <c r="B186" s="14">
        <v>100</v>
      </c>
      <c r="C186" s="14">
        <v>450</v>
      </c>
      <c r="D186" s="15">
        <v>200</v>
      </c>
      <c r="E186" s="15"/>
      <c r="F186" s="24"/>
      <c r="G186" s="16" t="s">
        <v>300</v>
      </c>
      <c r="H186" s="121" t="e">
        <f>+#REF!</f>
        <v>#REF!</v>
      </c>
      <c r="I186" s="133" t="e">
        <f t="shared" si="4"/>
        <v>#REF!</v>
      </c>
      <c r="J186" s="133" t="e">
        <f>+#REF!</f>
        <v>#REF!</v>
      </c>
      <c r="K186" s="133" t="e">
        <f>+#REF!</f>
        <v>#REF!</v>
      </c>
      <c r="L186" s="133">
        <v>0</v>
      </c>
      <c r="M186" s="101" t="s">
        <v>453</v>
      </c>
      <c r="N186" s="133" t="e">
        <f t="shared" si="5"/>
        <v>#REF!</v>
      </c>
    </row>
    <row r="187" spans="1:14">
      <c r="A187" s="21">
        <v>305</v>
      </c>
      <c r="B187" s="14">
        <v>100</v>
      </c>
      <c r="C187" s="14">
        <v>450</v>
      </c>
      <c r="D187" s="15">
        <v>300</v>
      </c>
      <c r="E187" s="15"/>
      <c r="F187" s="24"/>
      <c r="G187" s="16" t="s">
        <v>1024</v>
      </c>
      <c r="H187" s="121" t="e">
        <f>+#REF!</f>
        <v>#REF!</v>
      </c>
      <c r="I187" s="133" t="e">
        <f t="shared" si="4"/>
        <v>#REF!</v>
      </c>
      <c r="J187" s="133" t="e">
        <f>+#REF!</f>
        <v>#REF!</v>
      </c>
      <c r="K187" s="133" t="e">
        <f>+#REF!</f>
        <v>#REF!</v>
      </c>
      <c r="L187" s="133">
        <v>0</v>
      </c>
      <c r="M187" s="101" t="s">
        <v>459</v>
      </c>
      <c r="N187" s="133" t="e">
        <f t="shared" si="5"/>
        <v>#REF!</v>
      </c>
    </row>
    <row r="188" spans="1:14">
      <c r="A188" s="21">
        <v>305</v>
      </c>
      <c r="B188" s="14">
        <v>100</v>
      </c>
      <c r="C188" s="14">
        <v>450</v>
      </c>
      <c r="D188" s="14">
        <v>400</v>
      </c>
      <c r="E188" s="14"/>
      <c r="F188" s="14"/>
      <c r="G188" s="22" t="s">
        <v>1054</v>
      </c>
      <c r="H188" s="144" t="e">
        <f>+#REF!</f>
        <v>#REF!</v>
      </c>
      <c r="I188" s="135" t="e">
        <f t="shared" si="4"/>
        <v>#REF!</v>
      </c>
      <c r="J188" s="135" t="e">
        <f>+#REF!</f>
        <v>#REF!</v>
      </c>
      <c r="K188" s="135" t="e">
        <f>+#REF!</f>
        <v>#REF!</v>
      </c>
      <c r="L188" s="135">
        <v>0</v>
      </c>
      <c r="M188" s="101" t="s">
        <v>460</v>
      </c>
      <c r="N188" s="135" t="e">
        <f t="shared" si="5"/>
        <v>#REF!</v>
      </c>
    </row>
    <row r="189" spans="1:14">
      <c r="A189" s="21">
        <v>305</v>
      </c>
      <c r="B189" s="14">
        <v>100</v>
      </c>
      <c r="C189" s="14">
        <v>450</v>
      </c>
      <c r="D189" s="14">
        <v>400</v>
      </c>
      <c r="E189" s="15">
        <v>10</v>
      </c>
      <c r="F189" s="15"/>
      <c r="G189" s="16" t="s">
        <v>610</v>
      </c>
      <c r="H189" s="121" t="e">
        <f>+#REF!</f>
        <v>#REF!</v>
      </c>
      <c r="I189" s="133" t="e">
        <f t="shared" si="4"/>
        <v>#REF!</v>
      </c>
      <c r="J189" s="133" t="e">
        <f>+#REF!</f>
        <v>#REF!</v>
      </c>
      <c r="K189" s="133" t="e">
        <f>+#REF!</f>
        <v>#REF!</v>
      </c>
      <c r="L189" s="133">
        <v>0</v>
      </c>
      <c r="M189" s="101"/>
      <c r="N189" s="133" t="e">
        <f t="shared" si="5"/>
        <v>#REF!</v>
      </c>
    </row>
    <row r="190" spans="1:14">
      <c r="A190" s="21">
        <v>305</v>
      </c>
      <c r="B190" s="14">
        <v>100</v>
      </c>
      <c r="C190" s="14">
        <v>450</v>
      </c>
      <c r="D190" s="14">
        <v>400</v>
      </c>
      <c r="E190" s="15">
        <v>90</v>
      </c>
      <c r="F190" s="15"/>
      <c r="G190" s="16" t="s">
        <v>846</v>
      </c>
      <c r="H190" s="121" t="e">
        <f>+#REF!</f>
        <v>#REF!</v>
      </c>
      <c r="I190" s="133" t="e">
        <f t="shared" si="4"/>
        <v>#REF!</v>
      </c>
      <c r="J190" s="133" t="e">
        <f>+#REF!</f>
        <v>#REF!</v>
      </c>
      <c r="K190" s="133" t="e">
        <f>+#REF!</f>
        <v>#REF!</v>
      </c>
      <c r="L190" s="133">
        <v>0</v>
      </c>
      <c r="M190" s="101"/>
      <c r="N190" s="133" t="e">
        <f t="shared" si="5"/>
        <v>#REF!</v>
      </c>
    </row>
    <row r="191" spans="1:14">
      <c r="A191" s="21">
        <v>305</v>
      </c>
      <c r="B191" s="14">
        <v>100</v>
      </c>
      <c r="C191" s="14">
        <v>450</v>
      </c>
      <c r="D191" s="15">
        <v>500</v>
      </c>
      <c r="E191" s="15"/>
      <c r="F191" s="24"/>
      <c r="G191" s="16" t="s">
        <v>1549</v>
      </c>
      <c r="H191" s="121" t="e">
        <f>+#REF!</f>
        <v>#REF!</v>
      </c>
      <c r="I191" s="133" t="e">
        <f t="shared" si="4"/>
        <v>#REF!</v>
      </c>
      <c r="J191" s="133" t="e">
        <f>+#REF!</f>
        <v>#REF!</v>
      </c>
      <c r="K191" s="133" t="e">
        <f>+#REF!</f>
        <v>#REF!</v>
      </c>
      <c r="L191" s="133">
        <v>0</v>
      </c>
      <c r="M191" s="101" t="s">
        <v>461</v>
      </c>
      <c r="N191" s="133" t="e">
        <f t="shared" si="5"/>
        <v>#REF!</v>
      </c>
    </row>
    <row r="192" spans="1:14" ht="25.5">
      <c r="A192" s="21">
        <v>305</v>
      </c>
      <c r="B192" s="14">
        <v>100</v>
      </c>
      <c r="C192" s="14">
        <v>450</v>
      </c>
      <c r="D192" s="15">
        <v>600</v>
      </c>
      <c r="E192" s="15"/>
      <c r="F192" s="24"/>
      <c r="G192" s="16" t="s">
        <v>1051</v>
      </c>
      <c r="H192" s="121" t="e">
        <f>+#REF!</f>
        <v>#REF!</v>
      </c>
      <c r="I192" s="133" t="e">
        <f t="shared" si="4"/>
        <v>#REF!</v>
      </c>
      <c r="J192" s="133" t="e">
        <f>+#REF!</f>
        <v>#REF!</v>
      </c>
      <c r="K192" s="133" t="e">
        <f>+#REF!</f>
        <v>#REF!</v>
      </c>
      <c r="L192" s="133">
        <v>0</v>
      </c>
      <c r="M192" s="101" t="s">
        <v>462</v>
      </c>
      <c r="N192" s="133" t="e">
        <f t="shared" si="5"/>
        <v>#REF!</v>
      </c>
    </row>
    <row r="193" spans="1:14">
      <c r="A193" s="21">
        <v>305</v>
      </c>
      <c r="B193" s="14">
        <v>100</v>
      </c>
      <c r="C193" s="14">
        <v>500</v>
      </c>
      <c r="D193" s="14"/>
      <c r="E193" s="14"/>
      <c r="F193" s="14"/>
      <c r="G193" s="5" t="s">
        <v>1594</v>
      </c>
      <c r="H193" s="121" t="e">
        <f>+#REF!</f>
        <v>#REF!</v>
      </c>
      <c r="I193" s="133" t="e">
        <f t="shared" si="4"/>
        <v>#REF!</v>
      </c>
      <c r="J193" s="133" t="e">
        <f>+#REF!</f>
        <v>#REF!</v>
      </c>
      <c r="K193" s="133" t="e">
        <f>+#REF!</f>
        <v>#REF!</v>
      </c>
      <c r="L193" s="133">
        <v>0</v>
      </c>
      <c r="M193" s="101"/>
      <c r="N193" s="133" t="e">
        <f t="shared" si="5"/>
        <v>#REF!</v>
      </c>
    </row>
    <row r="194" spans="1:14" ht="25.5">
      <c r="A194" s="21">
        <v>305</v>
      </c>
      <c r="B194" s="14">
        <v>100</v>
      </c>
      <c r="C194" s="14">
        <v>500</v>
      </c>
      <c r="D194" s="15">
        <v>100</v>
      </c>
      <c r="E194" s="15"/>
      <c r="F194" s="24"/>
      <c r="G194" s="16" t="s">
        <v>1018</v>
      </c>
      <c r="H194" s="121" t="e">
        <f>+#REF!</f>
        <v>#REF!</v>
      </c>
      <c r="I194" s="133" t="e">
        <f t="shared" si="4"/>
        <v>#REF!</v>
      </c>
      <c r="J194" s="133" t="e">
        <f>+#REF!</f>
        <v>#REF!</v>
      </c>
      <c r="K194" s="133" t="e">
        <f>+#REF!</f>
        <v>#REF!</v>
      </c>
      <c r="L194" s="133">
        <v>0</v>
      </c>
      <c r="M194" s="101" t="s">
        <v>463</v>
      </c>
      <c r="N194" s="133" t="e">
        <f t="shared" si="5"/>
        <v>#REF!</v>
      </c>
    </row>
    <row r="195" spans="1:14">
      <c r="A195" s="21">
        <v>305</v>
      </c>
      <c r="B195" s="14">
        <v>100</v>
      </c>
      <c r="C195" s="14">
        <v>500</v>
      </c>
      <c r="D195" s="15">
        <v>200</v>
      </c>
      <c r="E195" s="15"/>
      <c r="F195" s="24"/>
      <c r="G195" s="16" t="s">
        <v>300</v>
      </c>
      <c r="H195" s="121" t="e">
        <f>+#REF!</f>
        <v>#REF!</v>
      </c>
      <c r="I195" s="133" t="e">
        <f t="shared" si="4"/>
        <v>#REF!</v>
      </c>
      <c r="J195" s="133" t="e">
        <f>+#REF!</f>
        <v>#REF!</v>
      </c>
      <c r="K195" s="133" t="e">
        <f>+#REF!</f>
        <v>#REF!</v>
      </c>
      <c r="L195" s="133">
        <v>0</v>
      </c>
      <c r="M195" s="101" t="s">
        <v>482</v>
      </c>
      <c r="N195" s="133" t="e">
        <f t="shared" si="5"/>
        <v>#REF!</v>
      </c>
    </row>
    <row r="196" spans="1:14">
      <c r="A196" s="21">
        <v>305</v>
      </c>
      <c r="B196" s="14">
        <v>100</v>
      </c>
      <c r="C196" s="14">
        <v>500</v>
      </c>
      <c r="D196" s="15">
        <v>300</v>
      </c>
      <c r="E196" s="15"/>
      <c r="F196" s="24"/>
      <c r="G196" s="16" t="s">
        <v>1024</v>
      </c>
      <c r="H196" s="121" t="e">
        <f>+#REF!</f>
        <v>#REF!</v>
      </c>
      <c r="I196" s="133" t="e">
        <f t="shared" si="4"/>
        <v>#REF!</v>
      </c>
      <c r="J196" s="133" t="e">
        <f>+#REF!</f>
        <v>#REF!</v>
      </c>
      <c r="K196" s="133" t="e">
        <f>+#REF!</f>
        <v>#REF!</v>
      </c>
      <c r="L196" s="133">
        <v>0</v>
      </c>
      <c r="M196" s="101" t="s">
        <v>483</v>
      </c>
      <c r="N196" s="133" t="e">
        <f t="shared" si="5"/>
        <v>#REF!</v>
      </c>
    </row>
    <row r="197" spans="1:14">
      <c r="A197" s="21">
        <v>305</v>
      </c>
      <c r="B197" s="14">
        <v>100</v>
      </c>
      <c r="C197" s="14">
        <v>500</v>
      </c>
      <c r="D197" s="15">
        <v>400</v>
      </c>
      <c r="E197" s="15"/>
      <c r="F197" s="24"/>
      <c r="G197" s="16" t="s">
        <v>1046</v>
      </c>
      <c r="H197" s="121" t="e">
        <f>+#REF!</f>
        <v>#REF!</v>
      </c>
      <c r="I197" s="133" t="e">
        <f t="shared" si="4"/>
        <v>#REF!</v>
      </c>
      <c r="J197" s="133" t="e">
        <f>+#REF!</f>
        <v>#REF!</v>
      </c>
      <c r="K197" s="133" t="e">
        <f>+#REF!</f>
        <v>#REF!</v>
      </c>
      <c r="L197" s="133">
        <v>0</v>
      </c>
      <c r="M197" s="101" t="s">
        <v>484</v>
      </c>
      <c r="N197" s="133" t="e">
        <f t="shared" si="5"/>
        <v>#REF!</v>
      </c>
    </row>
    <row r="198" spans="1:14" ht="25.5">
      <c r="A198" s="21">
        <v>305</v>
      </c>
      <c r="B198" s="14">
        <v>100</v>
      </c>
      <c r="C198" s="14">
        <v>500</v>
      </c>
      <c r="D198" s="15">
        <v>500</v>
      </c>
      <c r="E198" s="15"/>
      <c r="F198" s="24"/>
      <c r="G198" s="16" t="s">
        <v>1051</v>
      </c>
      <c r="H198" s="121" t="e">
        <f>+#REF!</f>
        <v>#REF!</v>
      </c>
      <c r="I198" s="133" t="e">
        <f t="shared" ref="I198:I261" si="6">+J198/2</f>
        <v>#REF!</v>
      </c>
      <c r="J198" s="133" t="e">
        <f>+#REF!</f>
        <v>#REF!</v>
      </c>
      <c r="K198" s="133" t="e">
        <f>+#REF!</f>
        <v>#REF!</v>
      </c>
      <c r="L198" s="133">
        <v>0</v>
      </c>
      <c r="M198" s="101" t="s">
        <v>877</v>
      </c>
      <c r="N198" s="133" t="e">
        <f t="shared" ref="N198:N261" si="7">+H198-J198</f>
        <v>#REF!</v>
      </c>
    </row>
    <row r="199" spans="1:14">
      <c r="A199" s="21">
        <v>305</v>
      </c>
      <c r="B199" s="14">
        <v>100</v>
      </c>
      <c r="C199" s="14">
        <v>550</v>
      </c>
      <c r="D199" s="14"/>
      <c r="E199" s="14"/>
      <c r="F199" s="14"/>
      <c r="G199" s="5" t="s">
        <v>1595</v>
      </c>
      <c r="H199" s="121" t="e">
        <f>+#REF!</f>
        <v>#REF!</v>
      </c>
      <c r="I199" s="133" t="e">
        <f t="shared" si="6"/>
        <v>#REF!</v>
      </c>
      <c r="J199" s="133" t="e">
        <f>+#REF!</f>
        <v>#REF!</v>
      </c>
      <c r="K199" s="133" t="e">
        <f>+#REF!</f>
        <v>#REF!</v>
      </c>
      <c r="L199" s="133">
        <v>0</v>
      </c>
      <c r="M199" s="101"/>
      <c r="N199" s="133" t="e">
        <f t="shared" si="7"/>
        <v>#REF!</v>
      </c>
    </row>
    <row r="200" spans="1:14" ht="25.5">
      <c r="A200" s="21">
        <v>305</v>
      </c>
      <c r="B200" s="14">
        <v>100</v>
      </c>
      <c r="C200" s="14">
        <v>550</v>
      </c>
      <c r="D200" s="15">
        <v>100</v>
      </c>
      <c r="E200" s="15"/>
      <c r="F200" s="24"/>
      <c r="G200" s="16" t="s">
        <v>1018</v>
      </c>
      <c r="H200" s="121" t="e">
        <f>+#REF!</f>
        <v>#REF!</v>
      </c>
      <c r="I200" s="133" t="e">
        <f t="shared" si="6"/>
        <v>#REF!</v>
      </c>
      <c r="J200" s="133" t="e">
        <f>+#REF!</f>
        <v>#REF!</v>
      </c>
      <c r="K200" s="133" t="e">
        <f>+#REF!</f>
        <v>#REF!</v>
      </c>
      <c r="L200" s="133">
        <v>0</v>
      </c>
      <c r="M200" s="101" t="s">
        <v>878</v>
      </c>
      <c r="N200" s="133" t="e">
        <f t="shared" si="7"/>
        <v>#REF!</v>
      </c>
    </row>
    <row r="201" spans="1:14">
      <c r="A201" s="21">
        <v>305</v>
      </c>
      <c r="B201" s="14">
        <v>100</v>
      </c>
      <c r="C201" s="14">
        <v>550</v>
      </c>
      <c r="D201" s="15">
        <v>200</v>
      </c>
      <c r="E201" s="15"/>
      <c r="F201" s="24"/>
      <c r="G201" s="16" t="s">
        <v>300</v>
      </c>
      <c r="H201" s="121" t="e">
        <f>+#REF!</f>
        <v>#REF!</v>
      </c>
      <c r="I201" s="133" t="e">
        <f t="shared" si="6"/>
        <v>#REF!</v>
      </c>
      <c r="J201" s="133" t="e">
        <f>+#REF!</f>
        <v>#REF!</v>
      </c>
      <c r="K201" s="133" t="e">
        <f>+#REF!</f>
        <v>#REF!</v>
      </c>
      <c r="L201" s="133">
        <v>0</v>
      </c>
      <c r="M201" s="101" t="s">
        <v>2064</v>
      </c>
      <c r="N201" s="133" t="e">
        <f t="shared" si="7"/>
        <v>#REF!</v>
      </c>
    </row>
    <row r="202" spans="1:14">
      <c r="A202" s="21">
        <v>305</v>
      </c>
      <c r="B202" s="14">
        <v>100</v>
      </c>
      <c r="C202" s="14">
        <v>550</v>
      </c>
      <c r="D202" s="15">
        <v>300</v>
      </c>
      <c r="E202" s="15"/>
      <c r="F202" s="24"/>
      <c r="G202" s="16" t="s">
        <v>1024</v>
      </c>
      <c r="H202" s="121" t="e">
        <f>+#REF!</f>
        <v>#REF!</v>
      </c>
      <c r="I202" s="133" t="e">
        <f t="shared" si="6"/>
        <v>#REF!</v>
      </c>
      <c r="J202" s="133" t="e">
        <f>+#REF!</f>
        <v>#REF!</v>
      </c>
      <c r="K202" s="133" t="e">
        <f>+#REF!</f>
        <v>#REF!</v>
      </c>
      <c r="L202" s="133">
        <v>0</v>
      </c>
      <c r="M202" s="101" t="s">
        <v>2065</v>
      </c>
      <c r="N202" s="133" t="e">
        <f t="shared" si="7"/>
        <v>#REF!</v>
      </c>
    </row>
    <row r="203" spans="1:14">
      <c r="A203" s="21">
        <v>305</v>
      </c>
      <c r="B203" s="14">
        <v>100</v>
      </c>
      <c r="C203" s="14">
        <v>550</v>
      </c>
      <c r="D203" s="14">
        <v>400</v>
      </c>
      <c r="E203" s="14"/>
      <c r="F203" s="14"/>
      <c r="G203" s="5" t="s">
        <v>1046</v>
      </c>
      <c r="H203" s="121" t="e">
        <f>+#REF!</f>
        <v>#REF!</v>
      </c>
      <c r="I203" s="133" t="e">
        <f t="shared" si="6"/>
        <v>#REF!</v>
      </c>
      <c r="J203" s="133" t="e">
        <f>+#REF!</f>
        <v>#REF!</v>
      </c>
      <c r="K203" s="133" t="e">
        <f>+#REF!</f>
        <v>#REF!</v>
      </c>
      <c r="L203" s="133">
        <v>0</v>
      </c>
      <c r="M203" s="101" t="s">
        <v>2066</v>
      </c>
      <c r="N203" s="133" t="e">
        <f t="shared" si="7"/>
        <v>#REF!</v>
      </c>
    </row>
    <row r="204" spans="1:14">
      <c r="A204" s="21">
        <v>305</v>
      </c>
      <c r="B204" s="14">
        <v>100</v>
      </c>
      <c r="C204" s="14">
        <v>550</v>
      </c>
      <c r="D204" s="14">
        <v>400</v>
      </c>
      <c r="E204" s="15">
        <v>10</v>
      </c>
      <c r="F204" s="25"/>
      <c r="G204" s="16" t="s">
        <v>1596</v>
      </c>
      <c r="H204" s="121" t="e">
        <f>+#REF!</f>
        <v>#REF!</v>
      </c>
      <c r="I204" s="133" t="e">
        <f t="shared" si="6"/>
        <v>#REF!</v>
      </c>
      <c r="J204" s="133" t="e">
        <f>+#REF!</f>
        <v>#REF!</v>
      </c>
      <c r="K204" s="133" t="e">
        <f>+#REF!</f>
        <v>#REF!</v>
      </c>
      <c r="L204" s="133">
        <v>0</v>
      </c>
      <c r="M204" s="101"/>
      <c r="N204" s="133" t="e">
        <f t="shared" si="7"/>
        <v>#REF!</v>
      </c>
    </row>
    <row r="205" spans="1:14">
      <c r="A205" s="21">
        <v>305</v>
      </c>
      <c r="B205" s="14">
        <v>100</v>
      </c>
      <c r="C205" s="14">
        <v>550</v>
      </c>
      <c r="D205" s="14">
        <v>400</v>
      </c>
      <c r="E205" s="15">
        <v>20</v>
      </c>
      <c r="F205" s="25"/>
      <c r="G205" s="16" t="s">
        <v>1597</v>
      </c>
      <c r="H205" s="121" t="e">
        <f>+#REF!</f>
        <v>#REF!</v>
      </c>
      <c r="I205" s="133" t="e">
        <f t="shared" si="6"/>
        <v>#REF!</v>
      </c>
      <c r="J205" s="133" t="e">
        <f>+#REF!</f>
        <v>#REF!</v>
      </c>
      <c r="K205" s="133" t="e">
        <f>+#REF!</f>
        <v>#REF!</v>
      </c>
      <c r="L205" s="133">
        <v>9724</v>
      </c>
      <c r="M205" s="101"/>
      <c r="N205" s="133" t="e">
        <f t="shared" si="7"/>
        <v>#REF!</v>
      </c>
    </row>
    <row r="206" spans="1:14">
      <c r="A206" s="21">
        <v>305</v>
      </c>
      <c r="B206" s="14">
        <v>100</v>
      </c>
      <c r="C206" s="14">
        <v>550</v>
      </c>
      <c r="D206" s="14">
        <v>400</v>
      </c>
      <c r="E206" s="15">
        <v>30</v>
      </c>
      <c r="F206" s="25"/>
      <c r="G206" s="16" t="s">
        <v>1598</v>
      </c>
      <c r="H206" s="121" t="e">
        <f>+#REF!</f>
        <v>#REF!</v>
      </c>
      <c r="I206" s="133" t="e">
        <f t="shared" si="6"/>
        <v>#REF!</v>
      </c>
      <c r="J206" s="133" t="e">
        <f>+#REF!</f>
        <v>#REF!</v>
      </c>
      <c r="K206" s="133" t="e">
        <f>+#REF!</f>
        <v>#REF!</v>
      </c>
      <c r="L206" s="133">
        <v>0</v>
      </c>
      <c r="M206" s="101"/>
      <c r="N206" s="133" t="e">
        <f t="shared" si="7"/>
        <v>#REF!</v>
      </c>
    </row>
    <row r="207" spans="1:14">
      <c r="A207" s="21">
        <v>305</v>
      </c>
      <c r="B207" s="14">
        <v>100</v>
      </c>
      <c r="C207" s="14">
        <v>550</v>
      </c>
      <c r="D207" s="14">
        <v>400</v>
      </c>
      <c r="E207" s="15">
        <v>40</v>
      </c>
      <c r="F207" s="25"/>
      <c r="G207" s="16" t="s">
        <v>1599</v>
      </c>
      <c r="H207" s="121" t="e">
        <f>+#REF!</f>
        <v>#REF!</v>
      </c>
      <c r="I207" s="133" t="e">
        <f t="shared" si="6"/>
        <v>#REF!</v>
      </c>
      <c r="J207" s="133" t="e">
        <f>+#REF!</f>
        <v>#REF!</v>
      </c>
      <c r="K207" s="133" t="e">
        <f>+#REF!</f>
        <v>#REF!</v>
      </c>
      <c r="L207" s="133">
        <v>0</v>
      </c>
      <c r="M207" s="101"/>
      <c r="N207" s="133" t="e">
        <f t="shared" si="7"/>
        <v>#REF!</v>
      </c>
    </row>
    <row r="208" spans="1:14">
      <c r="A208" s="21">
        <v>305</v>
      </c>
      <c r="B208" s="14">
        <v>100</v>
      </c>
      <c r="C208" s="14">
        <v>600</v>
      </c>
      <c r="D208" s="14"/>
      <c r="E208" s="14"/>
      <c r="F208" s="14"/>
      <c r="G208" s="5" t="s">
        <v>1600</v>
      </c>
      <c r="H208" s="121" t="e">
        <f>+#REF!</f>
        <v>#REF!</v>
      </c>
      <c r="I208" s="133" t="e">
        <f t="shared" si="6"/>
        <v>#REF!</v>
      </c>
      <c r="J208" s="133" t="e">
        <f>+#REF!</f>
        <v>#REF!</v>
      </c>
      <c r="K208" s="133" t="e">
        <f>+#REF!</f>
        <v>#REF!</v>
      </c>
      <c r="L208" s="133">
        <v>0</v>
      </c>
      <c r="M208" s="101"/>
      <c r="N208" s="133" t="e">
        <f t="shared" si="7"/>
        <v>#REF!</v>
      </c>
    </row>
    <row r="209" spans="1:14" ht="25.5">
      <c r="A209" s="21">
        <v>305</v>
      </c>
      <c r="B209" s="14">
        <v>100</v>
      </c>
      <c r="C209" s="14">
        <v>600</v>
      </c>
      <c r="D209" s="15">
        <v>100</v>
      </c>
      <c r="E209" s="15"/>
      <c r="F209" s="15"/>
      <c r="G209" s="26" t="s">
        <v>1018</v>
      </c>
      <c r="H209" s="144" t="e">
        <f>+#REF!</f>
        <v>#REF!</v>
      </c>
      <c r="I209" s="135" t="e">
        <f t="shared" si="6"/>
        <v>#REF!</v>
      </c>
      <c r="J209" s="135" t="e">
        <f>+#REF!</f>
        <v>#REF!</v>
      </c>
      <c r="K209" s="135" t="e">
        <f>+#REF!</f>
        <v>#REF!</v>
      </c>
      <c r="L209" s="135">
        <v>0</v>
      </c>
      <c r="M209" s="101" t="s">
        <v>2067</v>
      </c>
      <c r="N209" s="135" t="e">
        <f t="shared" si="7"/>
        <v>#REF!</v>
      </c>
    </row>
    <row r="210" spans="1:14">
      <c r="A210" s="21">
        <v>305</v>
      </c>
      <c r="B210" s="14">
        <v>100</v>
      </c>
      <c r="C210" s="14">
        <v>600</v>
      </c>
      <c r="D210" s="14">
        <v>200</v>
      </c>
      <c r="E210" s="14"/>
      <c r="F210" s="14"/>
      <c r="G210" s="22" t="s">
        <v>1601</v>
      </c>
      <c r="H210" s="144" t="e">
        <f>+#REF!</f>
        <v>#REF!</v>
      </c>
      <c r="I210" s="135" t="e">
        <f t="shared" si="6"/>
        <v>#REF!</v>
      </c>
      <c r="J210" s="135" t="e">
        <f>+#REF!</f>
        <v>#REF!</v>
      </c>
      <c r="K210" s="135" t="e">
        <f>+#REF!</f>
        <v>#REF!</v>
      </c>
      <c r="L210" s="135">
        <v>0</v>
      </c>
      <c r="M210" s="101" t="s">
        <v>881</v>
      </c>
      <c r="N210" s="135" t="e">
        <f t="shared" si="7"/>
        <v>#REF!</v>
      </c>
    </row>
    <row r="211" spans="1:14">
      <c r="A211" s="21">
        <v>305</v>
      </c>
      <c r="B211" s="14">
        <v>100</v>
      </c>
      <c r="C211" s="14">
        <v>600</v>
      </c>
      <c r="D211" s="14">
        <v>200</v>
      </c>
      <c r="E211" s="15">
        <v>10</v>
      </c>
      <c r="F211" s="25"/>
      <c r="G211" s="16" t="s">
        <v>1602</v>
      </c>
      <c r="H211" s="121" t="e">
        <f>+#REF!</f>
        <v>#REF!</v>
      </c>
      <c r="I211" s="133" t="e">
        <f t="shared" si="6"/>
        <v>#REF!</v>
      </c>
      <c r="J211" s="133" t="e">
        <f>+#REF!</f>
        <v>#REF!</v>
      </c>
      <c r="K211" s="133" t="e">
        <f>+#REF!</f>
        <v>#REF!</v>
      </c>
      <c r="L211" s="133">
        <v>0</v>
      </c>
      <c r="M211" s="101"/>
      <c r="N211" s="133" t="e">
        <f t="shared" si="7"/>
        <v>#REF!</v>
      </c>
    </row>
    <row r="212" spans="1:14" ht="25.5">
      <c r="A212" s="21">
        <v>305</v>
      </c>
      <c r="B212" s="14">
        <v>100</v>
      </c>
      <c r="C212" s="14">
        <v>600</v>
      </c>
      <c r="D212" s="14">
        <v>200</v>
      </c>
      <c r="E212" s="15">
        <v>20</v>
      </c>
      <c r="F212" s="25"/>
      <c r="G212" s="16" t="s">
        <v>1603</v>
      </c>
      <c r="H212" s="121" t="e">
        <f>+#REF!</f>
        <v>#REF!</v>
      </c>
      <c r="I212" s="133" t="e">
        <f t="shared" si="6"/>
        <v>#REF!</v>
      </c>
      <c r="J212" s="133" t="e">
        <f>+#REF!</f>
        <v>#REF!</v>
      </c>
      <c r="K212" s="133" t="e">
        <f>+#REF!</f>
        <v>#REF!</v>
      </c>
      <c r="L212" s="133">
        <v>0</v>
      </c>
      <c r="M212" s="101"/>
      <c r="N212" s="133" t="e">
        <f t="shared" si="7"/>
        <v>#REF!</v>
      </c>
    </row>
    <row r="213" spans="1:14">
      <c r="A213" s="21">
        <v>305</v>
      </c>
      <c r="B213" s="14">
        <v>100</v>
      </c>
      <c r="C213" s="14">
        <v>600</v>
      </c>
      <c r="D213" s="14">
        <v>200</v>
      </c>
      <c r="E213" s="15">
        <v>30</v>
      </c>
      <c r="F213" s="25"/>
      <c r="G213" s="16" t="s">
        <v>1604</v>
      </c>
      <c r="H213" s="121" t="e">
        <f>+#REF!</f>
        <v>#REF!</v>
      </c>
      <c r="I213" s="133" t="e">
        <f t="shared" si="6"/>
        <v>#REF!</v>
      </c>
      <c r="J213" s="133" t="e">
        <f>+#REF!</f>
        <v>#REF!</v>
      </c>
      <c r="K213" s="133" t="e">
        <f>+#REF!</f>
        <v>#REF!</v>
      </c>
      <c r="L213" s="133">
        <v>0</v>
      </c>
      <c r="M213" s="101"/>
      <c r="N213" s="133" t="e">
        <f t="shared" si="7"/>
        <v>#REF!</v>
      </c>
    </row>
    <row r="214" spans="1:14" ht="25.5">
      <c r="A214" s="21">
        <v>305</v>
      </c>
      <c r="B214" s="14">
        <v>100</v>
      </c>
      <c r="C214" s="14">
        <v>600</v>
      </c>
      <c r="D214" s="14">
        <v>200</v>
      </c>
      <c r="E214" s="15">
        <v>90</v>
      </c>
      <c r="F214" s="25"/>
      <c r="G214" s="16" t="s">
        <v>1605</v>
      </c>
      <c r="H214" s="121" t="e">
        <f>+#REF!</f>
        <v>#REF!</v>
      </c>
      <c r="I214" s="133" t="e">
        <f t="shared" si="6"/>
        <v>#REF!</v>
      </c>
      <c r="J214" s="133" t="e">
        <f>+#REF!</f>
        <v>#REF!</v>
      </c>
      <c r="K214" s="133" t="e">
        <f>+#REF!</f>
        <v>#REF!</v>
      </c>
      <c r="L214" s="133">
        <v>0</v>
      </c>
      <c r="M214" s="101"/>
      <c r="N214" s="133" t="e">
        <f t="shared" si="7"/>
        <v>#REF!</v>
      </c>
    </row>
    <row r="215" spans="1:14" ht="25.5">
      <c r="A215" s="21">
        <v>305</v>
      </c>
      <c r="B215" s="14">
        <v>100</v>
      </c>
      <c r="C215" s="14">
        <v>600</v>
      </c>
      <c r="D215" s="15">
        <v>300</v>
      </c>
      <c r="E215" s="15"/>
      <c r="F215" s="24"/>
      <c r="G215" s="16" t="s">
        <v>1606</v>
      </c>
      <c r="H215" s="121" t="e">
        <f>+#REF!</f>
        <v>#REF!</v>
      </c>
      <c r="I215" s="133" t="e">
        <f t="shared" si="6"/>
        <v>#REF!</v>
      </c>
      <c r="J215" s="133" t="e">
        <f>+#REF!</f>
        <v>#REF!</v>
      </c>
      <c r="K215" s="133" t="e">
        <f>+#REF!</f>
        <v>#REF!</v>
      </c>
      <c r="L215" s="133">
        <v>0</v>
      </c>
      <c r="M215" s="101" t="s">
        <v>882</v>
      </c>
      <c r="N215" s="133" t="e">
        <f t="shared" si="7"/>
        <v>#REF!</v>
      </c>
    </row>
    <row r="216" spans="1:14">
      <c r="A216" s="21">
        <v>305</v>
      </c>
      <c r="B216" s="14">
        <v>100</v>
      </c>
      <c r="C216" s="14">
        <v>600</v>
      </c>
      <c r="D216" s="14">
        <v>400</v>
      </c>
      <c r="E216" s="14"/>
      <c r="F216" s="14"/>
      <c r="G216" s="22" t="s">
        <v>1054</v>
      </c>
      <c r="H216" s="144" t="e">
        <f>+#REF!</f>
        <v>#REF!</v>
      </c>
      <c r="I216" s="135" t="e">
        <f t="shared" si="6"/>
        <v>#REF!</v>
      </c>
      <c r="J216" s="135" t="e">
        <f>+#REF!</f>
        <v>#REF!</v>
      </c>
      <c r="K216" s="135" t="e">
        <f>+#REF!</f>
        <v>#REF!</v>
      </c>
      <c r="L216" s="135">
        <v>0</v>
      </c>
      <c r="M216" s="101" t="s">
        <v>883</v>
      </c>
      <c r="N216" s="135" t="e">
        <f t="shared" si="7"/>
        <v>#REF!</v>
      </c>
    </row>
    <row r="217" spans="1:14">
      <c r="A217" s="21">
        <v>305</v>
      </c>
      <c r="B217" s="14">
        <v>100</v>
      </c>
      <c r="C217" s="14">
        <v>600</v>
      </c>
      <c r="D217" s="14">
        <v>400</v>
      </c>
      <c r="E217" s="15">
        <v>10</v>
      </c>
      <c r="F217" s="25"/>
      <c r="G217" s="16" t="s">
        <v>1607</v>
      </c>
      <c r="H217" s="121" t="e">
        <f>+#REF!</f>
        <v>#REF!</v>
      </c>
      <c r="I217" s="133" t="e">
        <f t="shared" si="6"/>
        <v>#REF!</v>
      </c>
      <c r="J217" s="133" t="e">
        <f>+#REF!</f>
        <v>#REF!</v>
      </c>
      <c r="K217" s="133" t="e">
        <f>+#REF!</f>
        <v>#REF!</v>
      </c>
      <c r="L217" s="133">
        <v>0</v>
      </c>
      <c r="M217" s="101"/>
      <c r="N217" s="133" t="e">
        <f t="shared" si="7"/>
        <v>#REF!</v>
      </c>
    </row>
    <row r="218" spans="1:14">
      <c r="A218" s="21">
        <v>305</v>
      </c>
      <c r="B218" s="14">
        <v>100</v>
      </c>
      <c r="C218" s="14">
        <v>600</v>
      </c>
      <c r="D218" s="14">
        <v>400</v>
      </c>
      <c r="E218" s="15">
        <v>20</v>
      </c>
      <c r="F218" s="25"/>
      <c r="G218" s="16" t="s">
        <v>1608</v>
      </c>
      <c r="H218" s="121" t="e">
        <f>+#REF!</f>
        <v>#REF!</v>
      </c>
      <c r="I218" s="133" t="e">
        <f t="shared" si="6"/>
        <v>#REF!</v>
      </c>
      <c r="J218" s="133" t="e">
        <f>+#REF!</f>
        <v>#REF!</v>
      </c>
      <c r="K218" s="133" t="e">
        <f>+#REF!</f>
        <v>#REF!</v>
      </c>
      <c r="L218" s="133">
        <v>0</v>
      </c>
      <c r="M218" s="101"/>
      <c r="N218" s="133" t="e">
        <f t="shared" si="7"/>
        <v>#REF!</v>
      </c>
    </row>
    <row r="219" spans="1:14">
      <c r="A219" s="21">
        <v>305</v>
      </c>
      <c r="B219" s="14">
        <v>100</v>
      </c>
      <c r="C219" s="14">
        <v>600</v>
      </c>
      <c r="D219" s="14">
        <v>400</v>
      </c>
      <c r="E219" s="15">
        <v>30</v>
      </c>
      <c r="F219" s="25"/>
      <c r="G219" s="16" t="s">
        <v>1602</v>
      </c>
      <c r="H219" s="121" t="e">
        <f>+#REF!</f>
        <v>#REF!</v>
      </c>
      <c r="I219" s="133" t="e">
        <f t="shared" si="6"/>
        <v>#REF!</v>
      </c>
      <c r="J219" s="133" t="e">
        <f>+#REF!</f>
        <v>#REF!</v>
      </c>
      <c r="K219" s="133" t="e">
        <f>+#REF!</f>
        <v>#REF!</v>
      </c>
      <c r="L219" s="133">
        <v>0</v>
      </c>
      <c r="M219" s="101"/>
      <c r="N219" s="133" t="e">
        <f t="shared" si="7"/>
        <v>#REF!</v>
      </c>
    </row>
    <row r="220" spans="1:14" ht="25.5">
      <c r="A220" s="21">
        <v>305</v>
      </c>
      <c r="B220" s="14">
        <v>100</v>
      </c>
      <c r="C220" s="14">
        <v>600</v>
      </c>
      <c r="D220" s="14">
        <v>400</v>
      </c>
      <c r="E220" s="15">
        <v>40</v>
      </c>
      <c r="F220" s="25"/>
      <c r="G220" s="16" t="s">
        <v>1603</v>
      </c>
      <c r="H220" s="121" t="e">
        <f>+#REF!</f>
        <v>#REF!</v>
      </c>
      <c r="I220" s="133" t="e">
        <f t="shared" si="6"/>
        <v>#REF!</v>
      </c>
      <c r="J220" s="133" t="e">
        <f>+#REF!</f>
        <v>#REF!</v>
      </c>
      <c r="K220" s="133" t="e">
        <f>+#REF!</f>
        <v>#REF!</v>
      </c>
      <c r="L220" s="133">
        <v>0</v>
      </c>
      <c r="M220" s="101"/>
      <c r="N220" s="133" t="e">
        <f t="shared" si="7"/>
        <v>#REF!</v>
      </c>
    </row>
    <row r="221" spans="1:14">
      <c r="A221" s="21">
        <v>305</v>
      </c>
      <c r="B221" s="14">
        <v>100</v>
      </c>
      <c r="C221" s="14">
        <v>600</v>
      </c>
      <c r="D221" s="14">
        <v>400</v>
      </c>
      <c r="E221" s="15">
        <v>50</v>
      </c>
      <c r="F221" s="25"/>
      <c r="G221" s="16" t="s">
        <v>1604</v>
      </c>
      <c r="H221" s="121" t="e">
        <f>+#REF!</f>
        <v>#REF!</v>
      </c>
      <c r="I221" s="133" t="e">
        <f t="shared" si="6"/>
        <v>#REF!</v>
      </c>
      <c r="J221" s="133" t="e">
        <f>+#REF!</f>
        <v>#REF!</v>
      </c>
      <c r="K221" s="133" t="e">
        <f>+#REF!</f>
        <v>#REF!</v>
      </c>
      <c r="L221" s="133">
        <v>0</v>
      </c>
      <c r="M221" s="101"/>
      <c r="N221" s="133" t="e">
        <f t="shared" si="7"/>
        <v>#REF!</v>
      </c>
    </row>
    <row r="222" spans="1:14" ht="25.5">
      <c r="A222" s="21">
        <v>305</v>
      </c>
      <c r="B222" s="14">
        <v>100</v>
      </c>
      <c r="C222" s="14">
        <v>600</v>
      </c>
      <c r="D222" s="14">
        <v>400</v>
      </c>
      <c r="E222" s="15">
        <v>60</v>
      </c>
      <c r="F222" s="25"/>
      <c r="G222" s="16" t="s">
        <v>1609</v>
      </c>
      <c r="H222" s="121" t="e">
        <f>+#REF!</f>
        <v>#REF!</v>
      </c>
      <c r="I222" s="133" t="e">
        <f t="shared" si="6"/>
        <v>#REF!</v>
      </c>
      <c r="J222" s="133" t="e">
        <f>+#REF!</f>
        <v>#REF!</v>
      </c>
      <c r="K222" s="133" t="e">
        <f>+#REF!</f>
        <v>#REF!</v>
      </c>
      <c r="L222" s="133">
        <v>0</v>
      </c>
      <c r="M222" s="101"/>
      <c r="N222" s="133" t="e">
        <f t="shared" si="7"/>
        <v>#REF!</v>
      </c>
    </row>
    <row r="223" spans="1:14">
      <c r="A223" s="21">
        <v>305</v>
      </c>
      <c r="B223" s="14">
        <v>100</v>
      </c>
      <c r="C223" s="14">
        <v>600</v>
      </c>
      <c r="D223" s="14">
        <v>400</v>
      </c>
      <c r="E223" s="15">
        <v>70</v>
      </c>
      <c r="F223" s="25"/>
      <c r="G223" s="16" t="s">
        <v>1610</v>
      </c>
      <c r="H223" s="121" t="e">
        <f>+#REF!</f>
        <v>#REF!</v>
      </c>
      <c r="I223" s="133" t="e">
        <f t="shared" si="6"/>
        <v>#REF!</v>
      </c>
      <c r="J223" s="133" t="e">
        <f>+#REF!</f>
        <v>#REF!</v>
      </c>
      <c r="K223" s="133" t="e">
        <f>+#REF!</f>
        <v>#REF!</v>
      </c>
      <c r="L223" s="133">
        <v>0</v>
      </c>
      <c r="M223" s="101"/>
      <c r="N223" s="133" t="e">
        <f t="shared" si="7"/>
        <v>#REF!</v>
      </c>
    </row>
    <row r="224" spans="1:14">
      <c r="A224" s="21">
        <v>305</v>
      </c>
      <c r="B224" s="14">
        <v>100</v>
      </c>
      <c r="C224" s="14">
        <v>600</v>
      </c>
      <c r="D224" s="14">
        <v>400</v>
      </c>
      <c r="E224" s="15">
        <v>90</v>
      </c>
      <c r="F224" s="25"/>
      <c r="G224" s="16" t="s">
        <v>1611</v>
      </c>
      <c r="H224" s="121" t="e">
        <f>+#REF!</f>
        <v>#REF!</v>
      </c>
      <c r="I224" s="133" t="e">
        <f t="shared" si="6"/>
        <v>#REF!</v>
      </c>
      <c r="J224" s="133" t="e">
        <f>+#REF!</f>
        <v>#REF!</v>
      </c>
      <c r="K224" s="133" t="e">
        <f>+#REF!</f>
        <v>#REF!</v>
      </c>
      <c r="L224" s="133">
        <v>0</v>
      </c>
      <c r="M224" s="101"/>
      <c r="N224" s="133" t="e">
        <f t="shared" si="7"/>
        <v>#REF!</v>
      </c>
    </row>
    <row r="225" spans="1:14">
      <c r="A225" s="21">
        <v>305</v>
      </c>
      <c r="B225" s="14">
        <v>100</v>
      </c>
      <c r="C225" s="14">
        <v>600</v>
      </c>
      <c r="D225" s="14">
        <v>500</v>
      </c>
      <c r="E225" s="14"/>
      <c r="F225" s="14"/>
      <c r="G225" s="22" t="s">
        <v>1549</v>
      </c>
      <c r="H225" s="144" t="e">
        <f>+#REF!</f>
        <v>#REF!</v>
      </c>
      <c r="I225" s="135" t="e">
        <f t="shared" si="6"/>
        <v>#REF!</v>
      </c>
      <c r="J225" s="135" t="e">
        <f>+#REF!</f>
        <v>#REF!</v>
      </c>
      <c r="K225" s="135" t="e">
        <f>+#REF!</f>
        <v>#REF!</v>
      </c>
      <c r="L225" s="135">
        <v>0</v>
      </c>
      <c r="M225" s="101" t="s">
        <v>884</v>
      </c>
      <c r="N225" s="135" t="e">
        <f t="shared" si="7"/>
        <v>#REF!</v>
      </c>
    </row>
    <row r="226" spans="1:14" ht="25.5">
      <c r="A226" s="21">
        <v>305</v>
      </c>
      <c r="B226" s="14">
        <v>100</v>
      </c>
      <c r="C226" s="14">
        <v>600</v>
      </c>
      <c r="D226" s="14">
        <v>500</v>
      </c>
      <c r="E226" s="15">
        <v>10</v>
      </c>
      <c r="F226" s="25"/>
      <c r="G226" s="16" t="s">
        <v>1609</v>
      </c>
      <c r="H226" s="121" t="e">
        <f>+#REF!</f>
        <v>#REF!</v>
      </c>
      <c r="I226" s="133" t="e">
        <f t="shared" si="6"/>
        <v>#REF!</v>
      </c>
      <c r="J226" s="133" t="e">
        <f>+#REF!</f>
        <v>#REF!</v>
      </c>
      <c r="K226" s="133" t="e">
        <f>+#REF!</f>
        <v>#REF!</v>
      </c>
      <c r="L226" s="133">
        <v>0</v>
      </c>
      <c r="M226" s="101"/>
      <c r="N226" s="133" t="e">
        <f t="shared" si="7"/>
        <v>#REF!</v>
      </c>
    </row>
    <row r="227" spans="1:14">
      <c r="A227" s="21">
        <v>305</v>
      </c>
      <c r="B227" s="14">
        <v>100</v>
      </c>
      <c r="C227" s="14">
        <v>600</v>
      </c>
      <c r="D227" s="14">
        <v>500</v>
      </c>
      <c r="E227" s="15">
        <v>90</v>
      </c>
      <c r="F227" s="25"/>
      <c r="G227" s="16" t="s">
        <v>1612</v>
      </c>
      <c r="H227" s="121" t="e">
        <f>+#REF!</f>
        <v>#REF!</v>
      </c>
      <c r="I227" s="133" t="e">
        <f t="shared" si="6"/>
        <v>#REF!</v>
      </c>
      <c r="J227" s="133" t="e">
        <f>+#REF!</f>
        <v>#REF!</v>
      </c>
      <c r="K227" s="133" t="e">
        <f>+#REF!</f>
        <v>#REF!</v>
      </c>
      <c r="L227" s="133">
        <v>0</v>
      </c>
      <c r="M227" s="101"/>
      <c r="N227" s="133" t="e">
        <f t="shared" si="7"/>
        <v>#REF!</v>
      </c>
    </row>
    <row r="228" spans="1:14" ht="25.5">
      <c r="A228" s="21">
        <v>305</v>
      </c>
      <c r="B228" s="14">
        <v>100</v>
      </c>
      <c r="C228" s="14">
        <v>650</v>
      </c>
      <c r="D228" s="14"/>
      <c r="E228" s="14"/>
      <c r="F228" s="14"/>
      <c r="G228" s="5" t="s">
        <v>1613</v>
      </c>
      <c r="H228" s="121" t="e">
        <f>+#REF!</f>
        <v>#REF!</v>
      </c>
      <c r="I228" s="133" t="e">
        <f t="shared" si="6"/>
        <v>#REF!</v>
      </c>
      <c r="J228" s="133" t="e">
        <f>+#REF!</f>
        <v>#REF!</v>
      </c>
      <c r="K228" s="133" t="e">
        <f>+#REF!</f>
        <v>#REF!</v>
      </c>
      <c r="L228" s="133">
        <v>0</v>
      </c>
      <c r="M228" s="101"/>
      <c r="N228" s="133" t="e">
        <f t="shared" si="7"/>
        <v>#REF!</v>
      </c>
    </row>
    <row r="229" spans="1:14" ht="25.5">
      <c r="A229" s="21">
        <v>305</v>
      </c>
      <c r="B229" s="14">
        <v>100</v>
      </c>
      <c r="C229" s="14">
        <v>650</v>
      </c>
      <c r="D229" s="15">
        <v>100</v>
      </c>
      <c r="E229" s="15"/>
      <c r="F229" s="24"/>
      <c r="G229" s="16" t="s">
        <v>1614</v>
      </c>
      <c r="H229" s="121" t="e">
        <f>+#REF!</f>
        <v>#REF!</v>
      </c>
      <c r="I229" s="133" t="e">
        <f t="shared" si="6"/>
        <v>#REF!</v>
      </c>
      <c r="J229" s="133" t="e">
        <f>+#REF!</f>
        <v>#REF!</v>
      </c>
      <c r="K229" s="133" t="e">
        <f>+#REF!</f>
        <v>#REF!</v>
      </c>
      <c r="L229" s="133">
        <v>17703</v>
      </c>
      <c r="M229" s="101" t="s">
        <v>260</v>
      </c>
      <c r="N229" s="133" t="e">
        <f t="shared" si="7"/>
        <v>#REF!</v>
      </c>
    </row>
    <row r="230" spans="1:14" ht="25.5">
      <c r="A230" s="21">
        <v>305</v>
      </c>
      <c r="B230" s="14">
        <v>100</v>
      </c>
      <c r="C230" s="14">
        <v>650</v>
      </c>
      <c r="D230" s="15">
        <v>200</v>
      </c>
      <c r="E230" s="15"/>
      <c r="F230" s="24"/>
      <c r="G230" s="16" t="s">
        <v>1615</v>
      </c>
      <c r="H230" s="121" t="e">
        <f>+#REF!</f>
        <v>#REF!</v>
      </c>
      <c r="I230" s="133" t="e">
        <f t="shared" si="6"/>
        <v>#REF!</v>
      </c>
      <c r="J230" s="133" t="e">
        <f>+#REF!</f>
        <v>#REF!</v>
      </c>
      <c r="K230" s="133" t="e">
        <f>+#REF!</f>
        <v>#REF!</v>
      </c>
      <c r="L230" s="133">
        <v>483785</v>
      </c>
      <c r="M230" s="101" t="s">
        <v>261</v>
      </c>
      <c r="N230" s="133" t="e">
        <f t="shared" si="7"/>
        <v>#REF!</v>
      </c>
    </row>
    <row r="231" spans="1:14" ht="25.5">
      <c r="A231" s="21">
        <v>305</v>
      </c>
      <c r="B231" s="14">
        <v>100</v>
      </c>
      <c r="C231" s="14">
        <v>650</v>
      </c>
      <c r="D231" s="15">
        <v>300</v>
      </c>
      <c r="E231" s="15"/>
      <c r="F231" s="24"/>
      <c r="G231" s="16" t="s">
        <v>1616</v>
      </c>
      <c r="H231" s="121" t="e">
        <f>+#REF!</f>
        <v>#REF!</v>
      </c>
      <c r="I231" s="133" t="e">
        <f t="shared" si="6"/>
        <v>#REF!</v>
      </c>
      <c r="J231" s="133" t="e">
        <f>+#REF!</f>
        <v>#REF!</v>
      </c>
      <c r="K231" s="133" t="e">
        <f>+#REF!</f>
        <v>#REF!</v>
      </c>
      <c r="L231" s="133">
        <v>0</v>
      </c>
      <c r="M231" s="101" t="s">
        <v>262</v>
      </c>
      <c r="N231" s="133" t="e">
        <f t="shared" si="7"/>
        <v>#REF!</v>
      </c>
    </row>
    <row r="232" spans="1:14" ht="38.25">
      <c r="A232" s="21">
        <v>305</v>
      </c>
      <c r="B232" s="14">
        <v>100</v>
      </c>
      <c r="C232" s="14">
        <v>650</v>
      </c>
      <c r="D232" s="14">
        <v>400</v>
      </c>
      <c r="E232" s="14"/>
      <c r="F232" s="14"/>
      <c r="G232" s="5" t="s">
        <v>333</v>
      </c>
      <c r="H232" s="121" t="e">
        <f>+#REF!</f>
        <v>#REF!</v>
      </c>
      <c r="I232" s="133" t="e">
        <f t="shared" si="6"/>
        <v>#REF!</v>
      </c>
      <c r="J232" s="133" t="e">
        <f>+#REF!</f>
        <v>#REF!</v>
      </c>
      <c r="K232" s="133" t="e">
        <f>+#REF!</f>
        <v>#REF!</v>
      </c>
      <c r="L232" s="133">
        <v>0</v>
      </c>
      <c r="M232" s="101" t="s">
        <v>263</v>
      </c>
      <c r="N232" s="133" t="e">
        <f t="shared" si="7"/>
        <v>#REF!</v>
      </c>
    </row>
    <row r="233" spans="1:14" ht="25.5">
      <c r="A233" s="21">
        <v>305</v>
      </c>
      <c r="B233" s="14">
        <v>100</v>
      </c>
      <c r="C233" s="14">
        <v>650</v>
      </c>
      <c r="D233" s="14">
        <v>400</v>
      </c>
      <c r="E233" s="15">
        <v>10</v>
      </c>
      <c r="F233" s="25"/>
      <c r="G233" s="16" t="s">
        <v>334</v>
      </c>
      <c r="H233" s="121" t="e">
        <f>+#REF!</f>
        <v>#REF!</v>
      </c>
      <c r="I233" s="133" t="e">
        <f t="shared" si="6"/>
        <v>#REF!</v>
      </c>
      <c r="J233" s="133" t="e">
        <f>+#REF!</f>
        <v>#REF!</v>
      </c>
      <c r="K233" s="133" t="e">
        <f>+#REF!</f>
        <v>#REF!</v>
      </c>
      <c r="L233" s="133">
        <v>978</v>
      </c>
      <c r="M233" s="101"/>
      <c r="N233" s="133" t="e">
        <f t="shared" si="7"/>
        <v>#REF!</v>
      </c>
    </row>
    <row r="234" spans="1:14" ht="25.5">
      <c r="A234" s="21">
        <v>305</v>
      </c>
      <c r="B234" s="14">
        <v>100</v>
      </c>
      <c r="C234" s="14">
        <v>650</v>
      </c>
      <c r="D234" s="14">
        <v>400</v>
      </c>
      <c r="E234" s="15">
        <v>20</v>
      </c>
      <c r="F234" s="25"/>
      <c r="G234" s="16" t="s">
        <v>335</v>
      </c>
      <c r="H234" s="121" t="e">
        <f>+#REF!</f>
        <v>#REF!</v>
      </c>
      <c r="I234" s="133" t="e">
        <f t="shared" si="6"/>
        <v>#REF!</v>
      </c>
      <c r="J234" s="133" t="e">
        <f>+#REF!</f>
        <v>#REF!</v>
      </c>
      <c r="K234" s="133" t="e">
        <f>+#REF!</f>
        <v>#REF!</v>
      </c>
      <c r="L234" s="133">
        <v>31702</v>
      </c>
      <c r="M234" s="101"/>
      <c r="N234" s="133" t="e">
        <f t="shared" si="7"/>
        <v>#REF!</v>
      </c>
    </row>
    <row r="235" spans="1:14" ht="25.5">
      <c r="A235" s="21">
        <v>305</v>
      </c>
      <c r="B235" s="14">
        <v>100</v>
      </c>
      <c r="C235" s="14">
        <v>650</v>
      </c>
      <c r="D235" s="14">
        <v>400</v>
      </c>
      <c r="E235" s="15">
        <v>30</v>
      </c>
      <c r="F235" s="25"/>
      <c r="G235" s="16" t="s">
        <v>336</v>
      </c>
      <c r="H235" s="121" t="e">
        <f>+#REF!</f>
        <v>#REF!</v>
      </c>
      <c r="I235" s="133" t="e">
        <f t="shared" si="6"/>
        <v>#REF!</v>
      </c>
      <c r="J235" s="133" t="e">
        <f>+#REF!</f>
        <v>#REF!</v>
      </c>
      <c r="K235" s="133" t="e">
        <f>+#REF!</f>
        <v>#REF!</v>
      </c>
      <c r="L235" s="133">
        <v>36144</v>
      </c>
      <c r="M235" s="101"/>
      <c r="N235" s="133" t="e">
        <f t="shared" si="7"/>
        <v>#REF!</v>
      </c>
    </row>
    <row r="236" spans="1:14" ht="25.5">
      <c r="A236" s="21">
        <v>305</v>
      </c>
      <c r="B236" s="14">
        <v>100</v>
      </c>
      <c r="C236" s="14">
        <v>650</v>
      </c>
      <c r="D236" s="14">
        <v>400</v>
      </c>
      <c r="E236" s="15">
        <v>90</v>
      </c>
      <c r="F236" s="25"/>
      <c r="G236" s="16" t="s">
        <v>337</v>
      </c>
      <c r="H236" s="121" t="e">
        <f>+#REF!</f>
        <v>#REF!</v>
      </c>
      <c r="I236" s="133" t="e">
        <f t="shared" si="6"/>
        <v>#REF!</v>
      </c>
      <c r="J236" s="133" t="e">
        <f>+#REF!</f>
        <v>#REF!</v>
      </c>
      <c r="K236" s="133" t="e">
        <f>+#REF!</f>
        <v>#REF!</v>
      </c>
      <c r="L236" s="133">
        <v>0</v>
      </c>
      <c r="M236" s="101"/>
      <c r="N236" s="133" t="e">
        <f t="shared" si="7"/>
        <v>#REF!</v>
      </c>
    </row>
    <row r="237" spans="1:14" ht="51">
      <c r="A237" s="21">
        <v>305</v>
      </c>
      <c r="B237" s="14">
        <v>100</v>
      </c>
      <c r="C237" s="14">
        <v>650</v>
      </c>
      <c r="D237" s="14">
        <v>500</v>
      </c>
      <c r="E237" s="14"/>
      <c r="F237" s="14"/>
      <c r="G237" s="5" t="s">
        <v>1104</v>
      </c>
      <c r="H237" s="121" t="e">
        <f>+#REF!</f>
        <v>#REF!</v>
      </c>
      <c r="I237" s="133" t="e">
        <f t="shared" si="6"/>
        <v>#REF!</v>
      </c>
      <c r="J237" s="133" t="e">
        <f>+#REF!</f>
        <v>#REF!</v>
      </c>
      <c r="K237" s="133" t="e">
        <f>+#REF!</f>
        <v>#REF!</v>
      </c>
      <c r="L237" s="133">
        <v>0</v>
      </c>
      <c r="M237" s="101" t="s">
        <v>264</v>
      </c>
      <c r="N237" s="133" t="e">
        <f t="shared" si="7"/>
        <v>#REF!</v>
      </c>
    </row>
    <row r="238" spans="1:14" ht="25.5">
      <c r="A238" s="21">
        <v>305</v>
      </c>
      <c r="B238" s="14">
        <v>100</v>
      </c>
      <c r="C238" s="14">
        <v>650</v>
      </c>
      <c r="D238" s="14">
        <v>500</v>
      </c>
      <c r="E238" s="15">
        <v>10</v>
      </c>
      <c r="F238" s="25"/>
      <c r="G238" s="16" t="s">
        <v>334</v>
      </c>
      <c r="H238" s="121" t="e">
        <f>+#REF!</f>
        <v>#REF!</v>
      </c>
      <c r="I238" s="133" t="e">
        <f t="shared" si="6"/>
        <v>#REF!</v>
      </c>
      <c r="J238" s="133" t="e">
        <f>+#REF!</f>
        <v>#REF!</v>
      </c>
      <c r="K238" s="133" t="e">
        <f>+#REF!</f>
        <v>#REF!</v>
      </c>
      <c r="L238" s="133">
        <v>89850</v>
      </c>
      <c r="M238" s="101"/>
      <c r="N238" s="133" t="e">
        <f t="shared" si="7"/>
        <v>#REF!</v>
      </c>
    </row>
    <row r="239" spans="1:14" ht="25.5">
      <c r="A239" s="21">
        <v>305</v>
      </c>
      <c r="B239" s="14">
        <v>100</v>
      </c>
      <c r="C239" s="14">
        <v>650</v>
      </c>
      <c r="D239" s="14">
        <v>500</v>
      </c>
      <c r="E239" s="15">
        <v>20</v>
      </c>
      <c r="F239" s="25"/>
      <c r="G239" s="16" t="s">
        <v>335</v>
      </c>
      <c r="H239" s="121" t="e">
        <f>+#REF!</f>
        <v>#REF!</v>
      </c>
      <c r="I239" s="133" t="e">
        <f t="shared" si="6"/>
        <v>#REF!</v>
      </c>
      <c r="J239" s="133" t="e">
        <f>+#REF!</f>
        <v>#REF!</v>
      </c>
      <c r="K239" s="133" t="e">
        <f>+#REF!</f>
        <v>#REF!</v>
      </c>
      <c r="L239" s="133">
        <v>0</v>
      </c>
      <c r="M239" s="101"/>
      <c r="N239" s="133" t="e">
        <f t="shared" si="7"/>
        <v>#REF!</v>
      </c>
    </row>
    <row r="240" spans="1:14" ht="25.5">
      <c r="A240" s="21">
        <v>305</v>
      </c>
      <c r="B240" s="14">
        <v>100</v>
      </c>
      <c r="C240" s="14">
        <v>650</v>
      </c>
      <c r="D240" s="14">
        <v>500</v>
      </c>
      <c r="E240" s="15">
        <v>30</v>
      </c>
      <c r="F240" s="25"/>
      <c r="G240" s="16" t="s">
        <v>336</v>
      </c>
      <c r="H240" s="121" t="e">
        <f>+#REF!</f>
        <v>#REF!</v>
      </c>
      <c r="I240" s="133" t="e">
        <f t="shared" si="6"/>
        <v>#REF!</v>
      </c>
      <c r="J240" s="133" t="e">
        <f>+#REF!</f>
        <v>#REF!</v>
      </c>
      <c r="K240" s="133" t="e">
        <f>+#REF!</f>
        <v>#REF!</v>
      </c>
      <c r="L240" s="133">
        <v>810</v>
      </c>
      <c r="M240" s="101"/>
      <c r="N240" s="133" t="e">
        <f t="shared" si="7"/>
        <v>#REF!</v>
      </c>
    </row>
    <row r="241" spans="1:14" ht="25.5">
      <c r="A241" s="21">
        <v>305</v>
      </c>
      <c r="B241" s="14">
        <v>100</v>
      </c>
      <c r="C241" s="14">
        <v>650</v>
      </c>
      <c r="D241" s="14">
        <v>500</v>
      </c>
      <c r="E241" s="15">
        <v>90</v>
      </c>
      <c r="F241" s="25"/>
      <c r="G241" s="16" t="s">
        <v>337</v>
      </c>
      <c r="H241" s="121" t="e">
        <f>+#REF!</f>
        <v>#REF!</v>
      </c>
      <c r="I241" s="133" t="e">
        <f t="shared" si="6"/>
        <v>#REF!</v>
      </c>
      <c r="J241" s="133" t="e">
        <f>+#REF!</f>
        <v>#REF!</v>
      </c>
      <c r="K241" s="133" t="e">
        <f>+#REF!</f>
        <v>#REF!</v>
      </c>
      <c r="L241" s="133">
        <v>0</v>
      </c>
      <c r="M241" s="101"/>
      <c r="N241" s="133" t="e">
        <f t="shared" si="7"/>
        <v>#REF!</v>
      </c>
    </row>
    <row r="242" spans="1:14" ht="25.5">
      <c r="A242" s="21">
        <v>305</v>
      </c>
      <c r="B242" s="14">
        <v>100</v>
      </c>
      <c r="C242" s="14">
        <v>650</v>
      </c>
      <c r="D242" s="14">
        <v>600</v>
      </c>
      <c r="E242" s="14"/>
      <c r="F242" s="14"/>
      <c r="G242" s="5" t="s">
        <v>1105</v>
      </c>
      <c r="H242" s="121" t="e">
        <f>+#REF!</f>
        <v>#REF!</v>
      </c>
      <c r="I242" s="133" t="e">
        <f t="shared" si="6"/>
        <v>#REF!</v>
      </c>
      <c r="J242" s="133" t="e">
        <f>+#REF!</f>
        <v>#REF!</v>
      </c>
      <c r="K242" s="133" t="e">
        <f>+#REF!</f>
        <v>#REF!</v>
      </c>
      <c r="L242" s="133">
        <v>0</v>
      </c>
      <c r="M242" s="101" t="s">
        <v>265</v>
      </c>
      <c r="N242" s="133" t="e">
        <f t="shared" si="7"/>
        <v>#REF!</v>
      </c>
    </row>
    <row r="243" spans="1:14" ht="25.5">
      <c r="A243" s="21">
        <v>305</v>
      </c>
      <c r="B243" s="14">
        <v>100</v>
      </c>
      <c r="C243" s="14">
        <v>650</v>
      </c>
      <c r="D243" s="14">
        <v>600</v>
      </c>
      <c r="E243" s="15">
        <v>5</v>
      </c>
      <c r="F243" s="25"/>
      <c r="G243" s="16" t="s">
        <v>1106</v>
      </c>
      <c r="H243" s="121" t="e">
        <f>+#REF!</f>
        <v>#REF!</v>
      </c>
      <c r="I243" s="133" t="e">
        <f t="shared" si="6"/>
        <v>#REF!</v>
      </c>
      <c r="J243" s="133" t="e">
        <f>+#REF!</f>
        <v>#REF!</v>
      </c>
      <c r="K243" s="133" t="e">
        <f>+#REF!</f>
        <v>#REF!</v>
      </c>
      <c r="L243" s="133">
        <v>0</v>
      </c>
      <c r="M243" s="101"/>
      <c r="N243" s="133" t="e">
        <f t="shared" si="7"/>
        <v>#REF!</v>
      </c>
    </row>
    <row r="244" spans="1:14" ht="25.5">
      <c r="A244" s="21">
        <v>305</v>
      </c>
      <c r="B244" s="14">
        <v>100</v>
      </c>
      <c r="C244" s="14">
        <v>650</v>
      </c>
      <c r="D244" s="14">
        <v>600</v>
      </c>
      <c r="E244" s="15">
        <v>10</v>
      </c>
      <c r="F244" s="25"/>
      <c r="G244" s="16" t="s">
        <v>1107</v>
      </c>
      <c r="H244" s="121" t="e">
        <f>+#REF!</f>
        <v>#REF!</v>
      </c>
      <c r="I244" s="133" t="e">
        <f t="shared" si="6"/>
        <v>#REF!</v>
      </c>
      <c r="J244" s="133" t="e">
        <f>+#REF!</f>
        <v>#REF!</v>
      </c>
      <c r="K244" s="133" t="e">
        <f>+#REF!</f>
        <v>#REF!</v>
      </c>
      <c r="L244" s="133">
        <v>0</v>
      </c>
      <c r="M244" s="101"/>
      <c r="N244" s="133" t="e">
        <f t="shared" si="7"/>
        <v>#REF!</v>
      </c>
    </row>
    <row r="245" spans="1:14" ht="25.5">
      <c r="A245" s="21">
        <v>305</v>
      </c>
      <c r="B245" s="14">
        <v>100</v>
      </c>
      <c r="C245" s="14">
        <v>650</v>
      </c>
      <c r="D245" s="14">
        <v>600</v>
      </c>
      <c r="E245" s="15">
        <v>15</v>
      </c>
      <c r="F245" s="25"/>
      <c r="G245" s="16" t="s">
        <v>1108</v>
      </c>
      <c r="H245" s="121" t="e">
        <f>+#REF!</f>
        <v>#REF!</v>
      </c>
      <c r="I245" s="133" t="e">
        <f t="shared" si="6"/>
        <v>#REF!</v>
      </c>
      <c r="J245" s="133" t="e">
        <f>+#REF!</f>
        <v>#REF!</v>
      </c>
      <c r="K245" s="133" t="e">
        <f>+#REF!</f>
        <v>#REF!</v>
      </c>
      <c r="L245" s="133">
        <v>0</v>
      </c>
      <c r="M245" s="101"/>
      <c r="N245" s="133" t="e">
        <f t="shared" si="7"/>
        <v>#REF!</v>
      </c>
    </row>
    <row r="246" spans="1:14" ht="25.5">
      <c r="A246" s="21">
        <v>305</v>
      </c>
      <c r="B246" s="14">
        <v>100</v>
      </c>
      <c r="C246" s="14">
        <v>650</v>
      </c>
      <c r="D246" s="14">
        <v>600</v>
      </c>
      <c r="E246" s="15">
        <v>20</v>
      </c>
      <c r="F246" s="25"/>
      <c r="G246" s="16" t="s">
        <v>1109</v>
      </c>
      <c r="H246" s="121" t="e">
        <f>+#REF!</f>
        <v>#REF!</v>
      </c>
      <c r="I246" s="133" t="e">
        <f t="shared" si="6"/>
        <v>#REF!</v>
      </c>
      <c r="J246" s="133" t="e">
        <f>+#REF!</f>
        <v>#REF!</v>
      </c>
      <c r="K246" s="133" t="e">
        <f>+#REF!</f>
        <v>#REF!</v>
      </c>
      <c r="L246" s="133">
        <v>0</v>
      </c>
      <c r="M246" s="101"/>
      <c r="N246" s="133" t="e">
        <f t="shared" si="7"/>
        <v>#REF!</v>
      </c>
    </row>
    <row r="247" spans="1:14" ht="25.5">
      <c r="A247" s="21">
        <v>305</v>
      </c>
      <c r="B247" s="14">
        <v>100</v>
      </c>
      <c r="C247" s="14">
        <v>650</v>
      </c>
      <c r="D247" s="14">
        <v>600</v>
      </c>
      <c r="E247" s="15">
        <v>25</v>
      </c>
      <c r="F247" s="25"/>
      <c r="G247" s="16" t="s">
        <v>1110</v>
      </c>
      <c r="H247" s="121" t="e">
        <f>+#REF!</f>
        <v>#REF!</v>
      </c>
      <c r="I247" s="133" t="e">
        <f t="shared" si="6"/>
        <v>#REF!</v>
      </c>
      <c r="J247" s="133" t="e">
        <f>+#REF!</f>
        <v>#REF!</v>
      </c>
      <c r="K247" s="133" t="e">
        <f>+#REF!</f>
        <v>#REF!</v>
      </c>
      <c r="L247" s="133">
        <v>0</v>
      </c>
      <c r="M247" s="101"/>
      <c r="N247" s="133" t="e">
        <f t="shared" si="7"/>
        <v>#REF!</v>
      </c>
    </row>
    <row r="248" spans="1:14" ht="25.5">
      <c r="A248" s="21">
        <v>305</v>
      </c>
      <c r="B248" s="14">
        <v>100</v>
      </c>
      <c r="C248" s="14">
        <v>650</v>
      </c>
      <c r="D248" s="14">
        <v>600</v>
      </c>
      <c r="E248" s="15">
        <v>30</v>
      </c>
      <c r="F248" s="25"/>
      <c r="G248" s="16" t="s">
        <v>1111</v>
      </c>
      <c r="H248" s="121" t="e">
        <f>+#REF!</f>
        <v>#REF!</v>
      </c>
      <c r="I248" s="133" t="e">
        <f t="shared" si="6"/>
        <v>#REF!</v>
      </c>
      <c r="J248" s="133" t="e">
        <f>+#REF!</f>
        <v>#REF!</v>
      </c>
      <c r="K248" s="133" t="e">
        <f>+#REF!</f>
        <v>#REF!</v>
      </c>
      <c r="L248" s="133">
        <v>0</v>
      </c>
      <c r="M248" s="101"/>
      <c r="N248" s="133" t="e">
        <f t="shared" si="7"/>
        <v>#REF!</v>
      </c>
    </row>
    <row r="249" spans="1:14" ht="25.5">
      <c r="A249" s="21">
        <v>305</v>
      </c>
      <c r="B249" s="14">
        <v>100</v>
      </c>
      <c r="C249" s="14">
        <v>650</v>
      </c>
      <c r="D249" s="14">
        <v>600</v>
      </c>
      <c r="E249" s="15">
        <v>35</v>
      </c>
      <c r="F249" s="25"/>
      <c r="G249" s="16" t="s">
        <v>1112</v>
      </c>
      <c r="H249" s="121" t="e">
        <f>+#REF!</f>
        <v>#REF!</v>
      </c>
      <c r="I249" s="133" t="e">
        <f t="shared" si="6"/>
        <v>#REF!</v>
      </c>
      <c r="J249" s="133" t="e">
        <f>+#REF!</f>
        <v>#REF!</v>
      </c>
      <c r="K249" s="133" t="e">
        <f>+#REF!</f>
        <v>#REF!</v>
      </c>
      <c r="L249" s="133">
        <v>0</v>
      </c>
      <c r="M249" s="101"/>
      <c r="N249" s="133" t="e">
        <f t="shared" si="7"/>
        <v>#REF!</v>
      </c>
    </row>
    <row r="250" spans="1:14">
      <c r="A250" s="21">
        <v>305</v>
      </c>
      <c r="B250" s="14">
        <v>100</v>
      </c>
      <c r="C250" s="14">
        <v>650</v>
      </c>
      <c r="D250" s="14">
        <v>600</v>
      </c>
      <c r="E250" s="15">
        <v>40</v>
      </c>
      <c r="F250" s="25"/>
      <c r="G250" s="16" t="s">
        <v>1113</v>
      </c>
      <c r="H250" s="121" t="e">
        <f>+#REF!</f>
        <v>#REF!</v>
      </c>
      <c r="I250" s="133" t="e">
        <f t="shared" si="6"/>
        <v>#REF!</v>
      </c>
      <c r="J250" s="133" t="e">
        <f>+#REF!</f>
        <v>#REF!</v>
      </c>
      <c r="K250" s="133" t="e">
        <f>+#REF!</f>
        <v>#REF!</v>
      </c>
      <c r="L250" s="133">
        <v>13784</v>
      </c>
      <c r="M250" s="101"/>
      <c r="N250" s="133" t="e">
        <f t="shared" si="7"/>
        <v>#REF!</v>
      </c>
    </row>
    <row r="251" spans="1:14">
      <c r="A251" s="21">
        <v>305</v>
      </c>
      <c r="B251" s="14">
        <v>100</v>
      </c>
      <c r="C251" s="14">
        <v>650</v>
      </c>
      <c r="D251" s="14">
        <v>600</v>
      </c>
      <c r="E251" s="15">
        <v>45</v>
      </c>
      <c r="F251" s="25"/>
      <c r="G251" s="16" t="s">
        <v>1114</v>
      </c>
      <c r="H251" s="121" t="e">
        <f>+#REF!</f>
        <v>#REF!</v>
      </c>
      <c r="I251" s="133" t="e">
        <f t="shared" si="6"/>
        <v>#REF!</v>
      </c>
      <c r="J251" s="133" t="e">
        <f>+#REF!</f>
        <v>#REF!</v>
      </c>
      <c r="K251" s="133" t="e">
        <f>+#REF!</f>
        <v>#REF!</v>
      </c>
      <c r="L251" s="133">
        <v>35076</v>
      </c>
      <c r="M251" s="101"/>
      <c r="N251" s="133" t="e">
        <f t="shared" si="7"/>
        <v>#REF!</v>
      </c>
    </row>
    <row r="252" spans="1:14" ht="25.5">
      <c r="A252" s="21">
        <v>305</v>
      </c>
      <c r="B252" s="14">
        <v>100</v>
      </c>
      <c r="C252" s="14">
        <v>650</v>
      </c>
      <c r="D252" s="14">
        <v>600</v>
      </c>
      <c r="E252" s="15">
        <v>50</v>
      </c>
      <c r="F252" s="25"/>
      <c r="G252" s="16" t="s">
        <v>1105</v>
      </c>
      <c r="H252" s="121" t="e">
        <f>+#REF!</f>
        <v>#REF!</v>
      </c>
      <c r="I252" s="133" t="e">
        <f t="shared" si="6"/>
        <v>#REF!</v>
      </c>
      <c r="J252" s="133" t="e">
        <f>+#REF!</f>
        <v>#REF!</v>
      </c>
      <c r="K252" s="133" t="e">
        <f>+#REF!</f>
        <v>#REF!</v>
      </c>
      <c r="L252" s="133">
        <v>0</v>
      </c>
      <c r="M252" s="101"/>
      <c r="N252" s="133" t="e">
        <f t="shared" si="7"/>
        <v>#REF!</v>
      </c>
    </row>
    <row r="253" spans="1:14" ht="25.5">
      <c r="A253" s="21">
        <v>305</v>
      </c>
      <c r="B253" s="14">
        <v>100</v>
      </c>
      <c r="C253" s="14">
        <v>650</v>
      </c>
      <c r="D253" s="14">
        <v>600</v>
      </c>
      <c r="E253" s="15">
        <v>90</v>
      </c>
      <c r="F253" s="25"/>
      <c r="G253" s="16" t="s">
        <v>337</v>
      </c>
      <c r="H253" s="121" t="e">
        <f>+#REF!</f>
        <v>#REF!</v>
      </c>
      <c r="I253" s="133" t="e">
        <f t="shared" si="6"/>
        <v>#REF!</v>
      </c>
      <c r="J253" s="133" t="e">
        <f>+#REF!</f>
        <v>#REF!</v>
      </c>
      <c r="K253" s="133" t="e">
        <f>+#REF!</f>
        <v>#REF!</v>
      </c>
      <c r="L253" s="133">
        <v>0</v>
      </c>
      <c r="M253" s="101"/>
      <c r="N253" s="133" t="e">
        <f t="shared" si="7"/>
        <v>#REF!</v>
      </c>
    </row>
    <row r="254" spans="1:14" ht="38.25">
      <c r="A254" s="21">
        <v>305</v>
      </c>
      <c r="B254" s="14">
        <v>100</v>
      </c>
      <c r="C254" s="14">
        <v>650</v>
      </c>
      <c r="D254" s="14">
        <v>700</v>
      </c>
      <c r="E254" s="14"/>
      <c r="F254" s="14"/>
      <c r="G254" s="5" t="s">
        <v>1115</v>
      </c>
      <c r="H254" s="121" t="e">
        <f>+#REF!</f>
        <v>#REF!</v>
      </c>
      <c r="I254" s="133" t="e">
        <f t="shared" si="6"/>
        <v>#REF!</v>
      </c>
      <c r="J254" s="133" t="e">
        <f>+#REF!</f>
        <v>#REF!</v>
      </c>
      <c r="K254" s="133" t="e">
        <f>+#REF!</f>
        <v>#REF!</v>
      </c>
      <c r="L254" s="133">
        <v>0</v>
      </c>
      <c r="M254" s="101" t="s">
        <v>266</v>
      </c>
      <c r="N254" s="133" t="e">
        <f t="shared" si="7"/>
        <v>#REF!</v>
      </c>
    </row>
    <row r="255" spans="1:14" ht="25.5">
      <c r="A255" s="21">
        <v>305</v>
      </c>
      <c r="B255" s="14">
        <v>100</v>
      </c>
      <c r="C255" s="14">
        <v>650</v>
      </c>
      <c r="D255" s="14">
        <v>700</v>
      </c>
      <c r="E255" s="15">
        <v>5</v>
      </c>
      <c r="F255" s="25"/>
      <c r="G255" s="16" t="s">
        <v>1106</v>
      </c>
      <c r="H255" s="121" t="e">
        <f>+#REF!</f>
        <v>#REF!</v>
      </c>
      <c r="I255" s="133" t="e">
        <f t="shared" si="6"/>
        <v>#REF!</v>
      </c>
      <c r="J255" s="133" t="e">
        <f>+#REF!</f>
        <v>#REF!</v>
      </c>
      <c r="K255" s="133" t="e">
        <f>+#REF!</f>
        <v>#REF!</v>
      </c>
      <c r="L255" s="133">
        <v>0</v>
      </c>
      <c r="M255" s="101"/>
      <c r="N255" s="133" t="e">
        <f t="shared" si="7"/>
        <v>#REF!</v>
      </c>
    </row>
    <row r="256" spans="1:14" ht="25.5">
      <c r="A256" s="21">
        <v>305</v>
      </c>
      <c r="B256" s="14">
        <v>100</v>
      </c>
      <c r="C256" s="14">
        <v>650</v>
      </c>
      <c r="D256" s="14">
        <v>700</v>
      </c>
      <c r="E256" s="15">
        <v>10</v>
      </c>
      <c r="F256" s="25"/>
      <c r="G256" s="16" t="s">
        <v>1107</v>
      </c>
      <c r="H256" s="121" t="e">
        <f>+#REF!</f>
        <v>#REF!</v>
      </c>
      <c r="I256" s="133" t="e">
        <f t="shared" si="6"/>
        <v>#REF!</v>
      </c>
      <c r="J256" s="133" t="e">
        <f>+#REF!</f>
        <v>#REF!</v>
      </c>
      <c r="K256" s="133" t="e">
        <f>+#REF!</f>
        <v>#REF!</v>
      </c>
      <c r="L256" s="133">
        <v>0</v>
      </c>
      <c r="M256" s="101"/>
      <c r="N256" s="133" t="e">
        <f t="shared" si="7"/>
        <v>#REF!</v>
      </c>
    </row>
    <row r="257" spans="1:14" ht="25.5">
      <c r="A257" s="21">
        <v>305</v>
      </c>
      <c r="B257" s="14">
        <v>100</v>
      </c>
      <c r="C257" s="14">
        <v>650</v>
      </c>
      <c r="D257" s="14">
        <v>700</v>
      </c>
      <c r="E257" s="15">
        <v>15</v>
      </c>
      <c r="F257" s="25"/>
      <c r="G257" s="16" t="s">
        <v>1108</v>
      </c>
      <c r="H257" s="121" t="e">
        <f>+#REF!</f>
        <v>#REF!</v>
      </c>
      <c r="I257" s="133" t="e">
        <f t="shared" si="6"/>
        <v>#REF!</v>
      </c>
      <c r="J257" s="133" t="e">
        <f>+#REF!</f>
        <v>#REF!</v>
      </c>
      <c r="K257" s="133" t="e">
        <f>+#REF!</f>
        <v>#REF!</v>
      </c>
      <c r="L257" s="133">
        <v>0</v>
      </c>
      <c r="M257" s="101"/>
      <c r="N257" s="133" t="e">
        <f t="shared" si="7"/>
        <v>#REF!</v>
      </c>
    </row>
    <row r="258" spans="1:14" ht="25.5">
      <c r="A258" s="21">
        <v>305</v>
      </c>
      <c r="B258" s="14">
        <v>100</v>
      </c>
      <c r="C258" s="14">
        <v>650</v>
      </c>
      <c r="D258" s="14">
        <v>700</v>
      </c>
      <c r="E258" s="15">
        <v>20</v>
      </c>
      <c r="F258" s="25"/>
      <c r="G258" s="16" t="s">
        <v>1109</v>
      </c>
      <c r="H258" s="121" t="e">
        <f>+#REF!</f>
        <v>#REF!</v>
      </c>
      <c r="I258" s="133" t="e">
        <f t="shared" si="6"/>
        <v>#REF!</v>
      </c>
      <c r="J258" s="133" t="e">
        <f>+#REF!</f>
        <v>#REF!</v>
      </c>
      <c r="K258" s="133" t="e">
        <f>+#REF!</f>
        <v>#REF!</v>
      </c>
      <c r="L258" s="133">
        <v>0</v>
      </c>
      <c r="M258" s="101"/>
      <c r="N258" s="133" t="e">
        <f t="shared" si="7"/>
        <v>#REF!</v>
      </c>
    </row>
    <row r="259" spans="1:14" ht="25.5">
      <c r="A259" s="21">
        <v>305</v>
      </c>
      <c r="B259" s="14">
        <v>100</v>
      </c>
      <c r="C259" s="14">
        <v>650</v>
      </c>
      <c r="D259" s="14">
        <v>700</v>
      </c>
      <c r="E259" s="15">
        <v>25</v>
      </c>
      <c r="F259" s="25"/>
      <c r="G259" s="16" t="s">
        <v>1110</v>
      </c>
      <c r="H259" s="121" t="e">
        <f>+#REF!</f>
        <v>#REF!</v>
      </c>
      <c r="I259" s="133" t="e">
        <f t="shared" si="6"/>
        <v>#REF!</v>
      </c>
      <c r="J259" s="133" t="e">
        <f>+#REF!</f>
        <v>#REF!</v>
      </c>
      <c r="K259" s="133" t="e">
        <f>+#REF!</f>
        <v>#REF!</v>
      </c>
      <c r="L259" s="133">
        <v>0</v>
      </c>
      <c r="M259" s="101"/>
      <c r="N259" s="133" t="e">
        <f t="shared" si="7"/>
        <v>#REF!</v>
      </c>
    </row>
    <row r="260" spans="1:14" ht="25.5">
      <c r="A260" s="21">
        <v>305</v>
      </c>
      <c r="B260" s="14">
        <v>100</v>
      </c>
      <c r="C260" s="14">
        <v>650</v>
      </c>
      <c r="D260" s="14">
        <v>700</v>
      </c>
      <c r="E260" s="15">
        <v>30</v>
      </c>
      <c r="F260" s="25"/>
      <c r="G260" s="16" t="s">
        <v>1111</v>
      </c>
      <c r="H260" s="121" t="e">
        <f>+#REF!</f>
        <v>#REF!</v>
      </c>
      <c r="I260" s="133" t="e">
        <f t="shared" si="6"/>
        <v>#REF!</v>
      </c>
      <c r="J260" s="133" t="e">
        <f>+#REF!</f>
        <v>#REF!</v>
      </c>
      <c r="K260" s="133" t="e">
        <f>+#REF!</f>
        <v>#REF!</v>
      </c>
      <c r="L260" s="133">
        <v>0</v>
      </c>
      <c r="M260" s="101"/>
      <c r="N260" s="133" t="e">
        <f t="shared" si="7"/>
        <v>#REF!</v>
      </c>
    </row>
    <row r="261" spans="1:14" ht="25.5">
      <c r="A261" s="21">
        <v>305</v>
      </c>
      <c r="B261" s="14">
        <v>100</v>
      </c>
      <c r="C261" s="14">
        <v>650</v>
      </c>
      <c r="D261" s="14">
        <v>700</v>
      </c>
      <c r="E261" s="15">
        <v>35</v>
      </c>
      <c r="F261" s="25"/>
      <c r="G261" s="16" t="s">
        <v>1112</v>
      </c>
      <c r="H261" s="121" t="e">
        <f>+#REF!</f>
        <v>#REF!</v>
      </c>
      <c r="I261" s="133" t="e">
        <f t="shared" si="6"/>
        <v>#REF!</v>
      </c>
      <c r="J261" s="133" t="e">
        <f>+#REF!</f>
        <v>#REF!</v>
      </c>
      <c r="K261" s="133" t="e">
        <f>+#REF!</f>
        <v>#REF!</v>
      </c>
      <c r="L261" s="133">
        <v>0</v>
      </c>
      <c r="M261" s="101"/>
      <c r="N261" s="133" t="e">
        <f t="shared" si="7"/>
        <v>#REF!</v>
      </c>
    </row>
    <row r="262" spans="1:14" ht="25.5">
      <c r="A262" s="21">
        <v>305</v>
      </c>
      <c r="B262" s="14">
        <v>100</v>
      </c>
      <c r="C262" s="14">
        <v>650</v>
      </c>
      <c r="D262" s="14">
        <v>700</v>
      </c>
      <c r="E262" s="15">
        <v>40</v>
      </c>
      <c r="F262" s="25"/>
      <c r="G262" s="16" t="s">
        <v>1105</v>
      </c>
      <c r="H262" s="121" t="e">
        <f>+#REF!</f>
        <v>#REF!</v>
      </c>
      <c r="I262" s="133" t="e">
        <f t="shared" ref="I262:I325" si="8">+J262/2</f>
        <v>#REF!</v>
      </c>
      <c r="J262" s="133" t="e">
        <f>+#REF!</f>
        <v>#REF!</v>
      </c>
      <c r="K262" s="133" t="e">
        <f>+#REF!</f>
        <v>#REF!</v>
      </c>
      <c r="L262" s="133">
        <v>0</v>
      </c>
      <c r="M262" s="101"/>
      <c r="N262" s="133" t="e">
        <f t="shared" ref="N262:N325" si="9">+H262-J262</f>
        <v>#REF!</v>
      </c>
    </row>
    <row r="263" spans="1:14" ht="25.5">
      <c r="A263" s="21">
        <v>305</v>
      </c>
      <c r="B263" s="14">
        <v>100</v>
      </c>
      <c r="C263" s="14">
        <v>650</v>
      </c>
      <c r="D263" s="14">
        <v>700</v>
      </c>
      <c r="E263" s="15">
        <v>90</v>
      </c>
      <c r="F263" s="25"/>
      <c r="G263" s="16" t="s">
        <v>337</v>
      </c>
      <c r="H263" s="121" t="e">
        <f>+#REF!</f>
        <v>#REF!</v>
      </c>
      <c r="I263" s="133" t="e">
        <f t="shared" si="8"/>
        <v>#REF!</v>
      </c>
      <c r="J263" s="133" t="e">
        <f>+#REF!</f>
        <v>#REF!</v>
      </c>
      <c r="K263" s="133" t="e">
        <f>+#REF!</f>
        <v>#REF!</v>
      </c>
      <c r="L263" s="133">
        <v>0</v>
      </c>
      <c r="M263" s="101"/>
      <c r="N263" s="133" t="e">
        <f t="shared" si="9"/>
        <v>#REF!</v>
      </c>
    </row>
    <row r="264" spans="1:14">
      <c r="A264" s="21">
        <v>305</v>
      </c>
      <c r="B264" s="14">
        <v>100</v>
      </c>
      <c r="C264" s="14">
        <v>700</v>
      </c>
      <c r="D264" s="14"/>
      <c r="E264" s="14"/>
      <c r="F264" s="14"/>
      <c r="G264" s="5" t="s">
        <v>1116</v>
      </c>
      <c r="H264" s="121" t="e">
        <f>+#REF!</f>
        <v>#REF!</v>
      </c>
      <c r="I264" s="133" t="e">
        <f t="shared" si="8"/>
        <v>#REF!</v>
      </c>
      <c r="J264" s="133" t="e">
        <f>+#REF!</f>
        <v>#REF!</v>
      </c>
      <c r="K264" s="133" t="e">
        <f>+#REF!</f>
        <v>#REF!</v>
      </c>
      <c r="L264" s="133">
        <v>0</v>
      </c>
      <c r="M264" s="101"/>
      <c r="N264" s="133" t="e">
        <f t="shared" si="9"/>
        <v>#REF!</v>
      </c>
    </row>
    <row r="265" spans="1:14">
      <c r="A265" s="21">
        <v>305</v>
      </c>
      <c r="B265" s="14">
        <v>100</v>
      </c>
      <c r="C265" s="14">
        <v>700</v>
      </c>
      <c r="D265" s="15">
        <v>100</v>
      </c>
      <c r="E265" s="15"/>
      <c r="F265" s="24"/>
      <c r="G265" s="16" t="s">
        <v>1117</v>
      </c>
      <c r="H265" s="121" t="e">
        <f>+#REF!</f>
        <v>#REF!</v>
      </c>
      <c r="I265" s="133" t="e">
        <f t="shared" si="8"/>
        <v>#REF!</v>
      </c>
      <c r="J265" s="133" t="e">
        <f>+#REF!</f>
        <v>#REF!</v>
      </c>
      <c r="K265" s="133" t="e">
        <f>+#REF!</f>
        <v>#REF!</v>
      </c>
      <c r="L265" s="133">
        <v>0</v>
      </c>
      <c r="M265" s="101" t="s">
        <v>267</v>
      </c>
      <c r="N265" s="133" t="e">
        <f t="shared" si="9"/>
        <v>#REF!</v>
      </c>
    </row>
    <row r="266" spans="1:14">
      <c r="A266" s="21">
        <v>305</v>
      </c>
      <c r="B266" s="14">
        <v>100</v>
      </c>
      <c r="C266" s="14">
        <v>700</v>
      </c>
      <c r="D266" s="15">
        <v>200</v>
      </c>
      <c r="E266" s="15"/>
      <c r="F266" s="24"/>
      <c r="G266" s="16" t="s">
        <v>1118</v>
      </c>
      <c r="H266" s="121" t="e">
        <f>+#REF!</f>
        <v>#REF!</v>
      </c>
      <c r="I266" s="133" t="e">
        <f t="shared" si="8"/>
        <v>#REF!</v>
      </c>
      <c r="J266" s="133" t="e">
        <f>+#REF!</f>
        <v>#REF!</v>
      </c>
      <c r="K266" s="133" t="e">
        <f>+#REF!</f>
        <v>#REF!</v>
      </c>
      <c r="L266" s="133">
        <v>0</v>
      </c>
      <c r="M266" s="101" t="s">
        <v>910</v>
      </c>
      <c r="N266" s="133" t="e">
        <f t="shared" si="9"/>
        <v>#REF!</v>
      </c>
    </row>
    <row r="267" spans="1:14" ht="25.5">
      <c r="A267" s="21">
        <v>305</v>
      </c>
      <c r="B267" s="14">
        <v>100</v>
      </c>
      <c r="C267" s="14">
        <v>700</v>
      </c>
      <c r="D267" s="15">
        <v>300</v>
      </c>
      <c r="E267" s="15"/>
      <c r="F267" s="24"/>
      <c r="G267" s="16" t="s">
        <v>1119</v>
      </c>
      <c r="H267" s="121" t="e">
        <f>+#REF!</f>
        <v>#REF!</v>
      </c>
      <c r="I267" s="133" t="e">
        <f t="shared" si="8"/>
        <v>#REF!</v>
      </c>
      <c r="J267" s="133" t="e">
        <f>+#REF!</f>
        <v>#REF!</v>
      </c>
      <c r="K267" s="133" t="e">
        <f>+#REF!</f>
        <v>#REF!</v>
      </c>
      <c r="L267" s="133">
        <v>0</v>
      </c>
      <c r="M267" s="101" t="s">
        <v>485</v>
      </c>
      <c r="N267" s="133" t="e">
        <f t="shared" si="9"/>
        <v>#REF!</v>
      </c>
    </row>
    <row r="268" spans="1:14">
      <c r="A268" s="21">
        <v>305</v>
      </c>
      <c r="B268" s="14">
        <v>100</v>
      </c>
      <c r="C268" s="14">
        <v>700</v>
      </c>
      <c r="D268" s="15">
        <v>400</v>
      </c>
      <c r="E268" s="15"/>
      <c r="F268" s="24"/>
      <c r="G268" s="16" t="s">
        <v>1120</v>
      </c>
      <c r="H268" s="121" t="e">
        <f>+#REF!</f>
        <v>#REF!</v>
      </c>
      <c r="I268" s="133" t="e">
        <f t="shared" si="8"/>
        <v>#REF!</v>
      </c>
      <c r="J268" s="133" t="e">
        <f>+#REF!</f>
        <v>#REF!</v>
      </c>
      <c r="K268" s="133" t="e">
        <f>+#REF!</f>
        <v>#REF!</v>
      </c>
      <c r="L268" s="133">
        <v>0</v>
      </c>
      <c r="M268" s="101" t="s">
        <v>486</v>
      </c>
      <c r="N268" s="133" t="e">
        <f t="shared" si="9"/>
        <v>#REF!</v>
      </c>
    </row>
    <row r="269" spans="1:14">
      <c r="A269" s="21">
        <v>305</v>
      </c>
      <c r="B269" s="14">
        <v>100</v>
      </c>
      <c r="C269" s="14">
        <v>700</v>
      </c>
      <c r="D269" s="14">
        <v>500</v>
      </c>
      <c r="E269" s="14"/>
      <c r="F269" s="14"/>
      <c r="G269" s="17" t="s">
        <v>1121</v>
      </c>
      <c r="H269" s="121" t="e">
        <f>+#REF!</f>
        <v>#REF!</v>
      </c>
      <c r="I269" s="133" t="e">
        <f t="shared" si="8"/>
        <v>#REF!</v>
      </c>
      <c r="J269" s="133" t="e">
        <f>+#REF!</f>
        <v>#REF!</v>
      </c>
      <c r="K269" s="133" t="e">
        <f>+#REF!</f>
        <v>#REF!</v>
      </c>
      <c r="L269" s="133">
        <v>0</v>
      </c>
      <c r="M269" s="101" t="s">
        <v>487</v>
      </c>
      <c r="N269" s="133" t="e">
        <f t="shared" si="9"/>
        <v>#REF!</v>
      </c>
    </row>
    <row r="270" spans="1:14">
      <c r="A270" s="21">
        <v>305</v>
      </c>
      <c r="B270" s="14">
        <v>100</v>
      </c>
      <c r="C270" s="14">
        <v>700</v>
      </c>
      <c r="D270" s="14">
        <v>500</v>
      </c>
      <c r="E270" s="15">
        <v>5</v>
      </c>
      <c r="F270" s="25"/>
      <c r="G270" s="16" t="s">
        <v>1122</v>
      </c>
      <c r="H270" s="121" t="e">
        <f>+#REF!</f>
        <v>#REF!</v>
      </c>
      <c r="I270" s="133" t="e">
        <f t="shared" si="8"/>
        <v>#REF!</v>
      </c>
      <c r="J270" s="133" t="e">
        <f>+#REF!</f>
        <v>#REF!</v>
      </c>
      <c r="K270" s="133" t="e">
        <f>+#REF!</f>
        <v>#REF!</v>
      </c>
      <c r="L270" s="133">
        <v>0</v>
      </c>
      <c r="M270" s="101"/>
      <c r="N270" s="133" t="e">
        <f t="shared" si="9"/>
        <v>#REF!</v>
      </c>
    </row>
    <row r="271" spans="1:14">
      <c r="A271" s="21">
        <v>305</v>
      </c>
      <c r="B271" s="14">
        <v>100</v>
      </c>
      <c r="C271" s="14">
        <v>700</v>
      </c>
      <c r="D271" s="14">
        <v>500</v>
      </c>
      <c r="E271" s="15">
        <v>10</v>
      </c>
      <c r="F271" s="25"/>
      <c r="G271" s="16" t="s">
        <v>1123</v>
      </c>
      <c r="H271" s="121" t="e">
        <f>+#REF!</f>
        <v>#REF!</v>
      </c>
      <c r="I271" s="133" t="e">
        <f t="shared" si="8"/>
        <v>#REF!</v>
      </c>
      <c r="J271" s="133" t="e">
        <f>+#REF!</f>
        <v>#REF!</v>
      </c>
      <c r="K271" s="133" t="e">
        <f>+#REF!</f>
        <v>#REF!</v>
      </c>
      <c r="L271" s="133">
        <v>0</v>
      </c>
      <c r="M271" s="101"/>
      <c r="N271" s="133" t="e">
        <f t="shared" si="9"/>
        <v>#REF!</v>
      </c>
    </row>
    <row r="272" spans="1:14">
      <c r="A272" s="21">
        <v>305</v>
      </c>
      <c r="B272" s="14">
        <v>100</v>
      </c>
      <c r="C272" s="14">
        <v>700</v>
      </c>
      <c r="D272" s="14">
        <v>500</v>
      </c>
      <c r="E272" s="15">
        <v>15</v>
      </c>
      <c r="F272" s="25"/>
      <c r="G272" s="16" t="s">
        <v>1124</v>
      </c>
      <c r="H272" s="121" t="e">
        <f>+#REF!</f>
        <v>#REF!</v>
      </c>
      <c r="I272" s="133" t="e">
        <f t="shared" si="8"/>
        <v>#REF!</v>
      </c>
      <c r="J272" s="133" t="e">
        <f>+#REF!</f>
        <v>#REF!</v>
      </c>
      <c r="K272" s="133" t="e">
        <f>+#REF!</f>
        <v>#REF!</v>
      </c>
      <c r="L272" s="133">
        <v>0</v>
      </c>
      <c r="M272" s="101"/>
      <c r="N272" s="133" t="e">
        <f t="shared" si="9"/>
        <v>#REF!</v>
      </c>
    </row>
    <row r="273" spans="1:14">
      <c r="A273" s="21">
        <v>305</v>
      </c>
      <c r="B273" s="14">
        <v>100</v>
      </c>
      <c r="C273" s="14">
        <v>700</v>
      </c>
      <c r="D273" s="14">
        <v>500</v>
      </c>
      <c r="E273" s="15">
        <v>20</v>
      </c>
      <c r="F273" s="24"/>
      <c r="G273" s="16" t="s">
        <v>1125</v>
      </c>
      <c r="H273" s="121" t="e">
        <f>+#REF!</f>
        <v>#REF!</v>
      </c>
      <c r="I273" s="133" t="e">
        <f t="shared" si="8"/>
        <v>#REF!</v>
      </c>
      <c r="J273" s="133" t="e">
        <f>+#REF!</f>
        <v>#REF!</v>
      </c>
      <c r="K273" s="133" t="e">
        <f>+#REF!</f>
        <v>#REF!</v>
      </c>
      <c r="L273" s="133">
        <v>0</v>
      </c>
      <c r="M273" s="101"/>
      <c r="N273" s="133" t="e">
        <f t="shared" si="9"/>
        <v>#REF!</v>
      </c>
    </row>
    <row r="274" spans="1:14">
      <c r="A274" s="21">
        <v>305</v>
      </c>
      <c r="B274" s="14">
        <v>100</v>
      </c>
      <c r="C274" s="14">
        <v>700</v>
      </c>
      <c r="D274" s="14">
        <v>500</v>
      </c>
      <c r="E274" s="15">
        <v>25</v>
      </c>
      <c r="F274" s="25"/>
      <c r="G274" s="16" t="s">
        <v>1126</v>
      </c>
      <c r="H274" s="121" t="e">
        <f>+#REF!</f>
        <v>#REF!</v>
      </c>
      <c r="I274" s="133" t="e">
        <f t="shared" si="8"/>
        <v>#REF!</v>
      </c>
      <c r="J274" s="133" t="e">
        <f>+#REF!</f>
        <v>#REF!</v>
      </c>
      <c r="K274" s="133" t="e">
        <f>+#REF!</f>
        <v>#REF!</v>
      </c>
      <c r="L274" s="133">
        <v>0</v>
      </c>
      <c r="M274" s="101"/>
      <c r="N274" s="133" t="e">
        <f t="shared" si="9"/>
        <v>#REF!</v>
      </c>
    </row>
    <row r="275" spans="1:14">
      <c r="A275" s="21">
        <v>305</v>
      </c>
      <c r="B275" s="14">
        <v>100</v>
      </c>
      <c r="C275" s="14">
        <v>700</v>
      </c>
      <c r="D275" s="14">
        <v>500</v>
      </c>
      <c r="E275" s="15">
        <v>30</v>
      </c>
      <c r="F275" s="27"/>
      <c r="G275" s="16" t="s">
        <v>1127</v>
      </c>
      <c r="H275" s="121" t="e">
        <f>+#REF!</f>
        <v>#REF!</v>
      </c>
      <c r="I275" s="133" t="e">
        <f t="shared" si="8"/>
        <v>#REF!</v>
      </c>
      <c r="J275" s="133" t="e">
        <f>+#REF!</f>
        <v>#REF!</v>
      </c>
      <c r="K275" s="133" t="e">
        <f>+#REF!</f>
        <v>#REF!</v>
      </c>
      <c r="L275" s="133">
        <v>0</v>
      </c>
      <c r="M275" s="101"/>
      <c r="N275" s="133" t="e">
        <f t="shared" si="9"/>
        <v>#REF!</v>
      </c>
    </row>
    <row r="276" spans="1:14">
      <c r="A276" s="21">
        <v>305</v>
      </c>
      <c r="B276" s="14">
        <v>100</v>
      </c>
      <c r="C276" s="14">
        <v>700</v>
      </c>
      <c r="D276" s="14">
        <v>500</v>
      </c>
      <c r="E276" s="15">
        <v>35</v>
      </c>
      <c r="F276" s="25"/>
      <c r="G276" s="16" t="s">
        <v>1128</v>
      </c>
      <c r="H276" s="121" t="e">
        <f>+#REF!</f>
        <v>#REF!</v>
      </c>
      <c r="I276" s="133" t="e">
        <f t="shared" si="8"/>
        <v>#REF!</v>
      </c>
      <c r="J276" s="133" t="e">
        <f>+#REF!</f>
        <v>#REF!</v>
      </c>
      <c r="K276" s="133" t="e">
        <f>+#REF!</f>
        <v>#REF!</v>
      </c>
      <c r="L276" s="133">
        <v>868223</v>
      </c>
      <c r="M276" s="101"/>
      <c r="N276" s="133" t="e">
        <f t="shared" si="9"/>
        <v>#REF!</v>
      </c>
    </row>
    <row r="277" spans="1:14">
      <c r="A277" s="21">
        <v>305</v>
      </c>
      <c r="B277" s="14">
        <v>100</v>
      </c>
      <c r="C277" s="14">
        <v>700</v>
      </c>
      <c r="D277" s="14">
        <v>500</v>
      </c>
      <c r="E277" s="15">
        <v>40</v>
      </c>
      <c r="F277" s="25"/>
      <c r="G277" s="16" t="s">
        <v>1129</v>
      </c>
      <c r="H277" s="121" t="e">
        <f>+#REF!</f>
        <v>#REF!</v>
      </c>
      <c r="I277" s="133" t="e">
        <f t="shared" si="8"/>
        <v>#REF!</v>
      </c>
      <c r="J277" s="133" t="e">
        <f>+#REF!</f>
        <v>#REF!</v>
      </c>
      <c r="K277" s="133" t="e">
        <f>+#REF!</f>
        <v>#REF!</v>
      </c>
      <c r="L277" s="133">
        <v>0</v>
      </c>
      <c r="M277" s="101"/>
      <c r="N277" s="133" t="e">
        <f t="shared" si="9"/>
        <v>#REF!</v>
      </c>
    </row>
    <row r="278" spans="1:14">
      <c r="A278" s="21">
        <v>305</v>
      </c>
      <c r="B278" s="14">
        <v>100</v>
      </c>
      <c r="C278" s="14">
        <v>700</v>
      </c>
      <c r="D278" s="14">
        <v>500</v>
      </c>
      <c r="E278" s="15">
        <v>45</v>
      </c>
      <c r="F278" s="25"/>
      <c r="G278" s="16" t="s">
        <v>1130</v>
      </c>
      <c r="H278" s="121" t="e">
        <f>+#REF!</f>
        <v>#REF!</v>
      </c>
      <c r="I278" s="133" t="e">
        <f t="shared" si="8"/>
        <v>#REF!</v>
      </c>
      <c r="J278" s="133" t="e">
        <f>+#REF!</f>
        <v>#REF!</v>
      </c>
      <c r="K278" s="133" t="e">
        <f>+#REF!</f>
        <v>#REF!</v>
      </c>
      <c r="L278" s="133">
        <v>0</v>
      </c>
      <c r="M278" s="101"/>
      <c r="N278" s="133" t="e">
        <f t="shared" si="9"/>
        <v>#REF!</v>
      </c>
    </row>
    <row r="279" spans="1:14">
      <c r="A279" s="21">
        <v>305</v>
      </c>
      <c r="B279" s="14">
        <v>100</v>
      </c>
      <c r="C279" s="14">
        <v>700</v>
      </c>
      <c r="D279" s="14">
        <v>500</v>
      </c>
      <c r="E279" s="15">
        <v>90</v>
      </c>
      <c r="F279" s="24"/>
      <c r="G279" s="16" t="s">
        <v>1121</v>
      </c>
      <c r="H279" s="121" t="e">
        <f>+#REF!</f>
        <v>#REF!</v>
      </c>
      <c r="I279" s="133" t="e">
        <f t="shared" si="8"/>
        <v>#REF!</v>
      </c>
      <c r="J279" s="133" t="e">
        <f>+#REF!</f>
        <v>#REF!</v>
      </c>
      <c r="K279" s="133" t="e">
        <f>+#REF!</f>
        <v>#REF!</v>
      </c>
      <c r="L279" s="133">
        <v>0</v>
      </c>
      <c r="M279" s="101"/>
      <c r="N279" s="133" t="e">
        <f t="shared" si="9"/>
        <v>#REF!</v>
      </c>
    </row>
    <row r="280" spans="1:14" ht="25.5">
      <c r="A280" s="21">
        <v>305</v>
      </c>
      <c r="B280" s="14">
        <v>100</v>
      </c>
      <c r="C280" s="14">
        <v>700</v>
      </c>
      <c r="D280" s="14">
        <v>600</v>
      </c>
      <c r="E280" s="14"/>
      <c r="F280" s="14"/>
      <c r="G280" s="5" t="s">
        <v>1131</v>
      </c>
      <c r="H280" s="121" t="e">
        <f>+#REF!</f>
        <v>#REF!</v>
      </c>
      <c r="I280" s="133" t="e">
        <f t="shared" si="8"/>
        <v>#REF!</v>
      </c>
      <c r="J280" s="133" t="e">
        <f>+#REF!</f>
        <v>#REF!</v>
      </c>
      <c r="K280" s="133" t="e">
        <f>+#REF!</f>
        <v>#REF!</v>
      </c>
      <c r="L280" s="133">
        <v>0</v>
      </c>
      <c r="M280" s="101" t="s">
        <v>488</v>
      </c>
      <c r="N280" s="133" t="e">
        <f t="shared" si="9"/>
        <v>#REF!</v>
      </c>
    </row>
    <row r="281" spans="1:14">
      <c r="A281" s="21">
        <v>305</v>
      </c>
      <c r="B281" s="14">
        <v>100</v>
      </c>
      <c r="C281" s="14">
        <v>700</v>
      </c>
      <c r="D281" s="14">
        <v>600</v>
      </c>
      <c r="E281" s="15">
        <v>10</v>
      </c>
      <c r="F281" s="25"/>
      <c r="G281" s="16" t="s">
        <v>1130</v>
      </c>
      <c r="H281" s="121" t="e">
        <f>+#REF!</f>
        <v>#REF!</v>
      </c>
      <c r="I281" s="133" t="e">
        <f t="shared" si="8"/>
        <v>#REF!</v>
      </c>
      <c r="J281" s="133" t="e">
        <f>+#REF!</f>
        <v>#REF!</v>
      </c>
      <c r="K281" s="133" t="e">
        <f>+#REF!</f>
        <v>#REF!</v>
      </c>
      <c r="L281" s="133">
        <v>0</v>
      </c>
      <c r="M281" s="101"/>
      <c r="N281" s="133" t="e">
        <f t="shared" si="9"/>
        <v>#REF!</v>
      </c>
    </row>
    <row r="282" spans="1:14" ht="25.5">
      <c r="A282" s="21">
        <v>305</v>
      </c>
      <c r="B282" s="14">
        <v>100</v>
      </c>
      <c r="C282" s="14">
        <v>700</v>
      </c>
      <c r="D282" s="14">
        <v>600</v>
      </c>
      <c r="E282" s="15">
        <v>90</v>
      </c>
      <c r="F282" s="25"/>
      <c r="G282" s="16" t="s">
        <v>1132</v>
      </c>
      <c r="H282" s="121" t="e">
        <f>+#REF!</f>
        <v>#REF!</v>
      </c>
      <c r="I282" s="133" t="e">
        <f t="shared" si="8"/>
        <v>#REF!</v>
      </c>
      <c r="J282" s="133" t="e">
        <f>+#REF!</f>
        <v>#REF!</v>
      </c>
      <c r="K282" s="133" t="e">
        <f>+#REF!</f>
        <v>#REF!</v>
      </c>
      <c r="L282" s="133">
        <v>0</v>
      </c>
      <c r="M282" s="101"/>
      <c r="N282" s="133" t="e">
        <f t="shared" si="9"/>
        <v>#REF!</v>
      </c>
    </row>
    <row r="283" spans="1:14" ht="25.5">
      <c r="A283" s="21">
        <v>305</v>
      </c>
      <c r="B283" s="14">
        <v>100</v>
      </c>
      <c r="C283" s="14">
        <v>750</v>
      </c>
      <c r="D283" s="14"/>
      <c r="E283" s="14"/>
      <c r="F283" s="14"/>
      <c r="G283" s="5" t="s">
        <v>1133</v>
      </c>
      <c r="H283" s="121" t="e">
        <f>+#REF!</f>
        <v>#REF!</v>
      </c>
      <c r="I283" s="133" t="e">
        <f t="shared" si="8"/>
        <v>#REF!</v>
      </c>
      <c r="J283" s="133" t="e">
        <f>+#REF!</f>
        <v>#REF!</v>
      </c>
      <c r="K283" s="133" t="e">
        <f>+#REF!</f>
        <v>#REF!</v>
      </c>
      <c r="L283" s="133">
        <v>0</v>
      </c>
      <c r="M283" s="101"/>
      <c r="N283" s="133" t="e">
        <f t="shared" si="9"/>
        <v>#REF!</v>
      </c>
    </row>
    <row r="284" spans="1:14" ht="25.5">
      <c r="A284" s="21">
        <v>305</v>
      </c>
      <c r="B284" s="14">
        <v>100</v>
      </c>
      <c r="C284" s="14">
        <v>750</v>
      </c>
      <c r="D284" s="15">
        <v>100</v>
      </c>
      <c r="E284" s="15"/>
      <c r="F284" s="15"/>
      <c r="G284" s="4" t="s">
        <v>1134</v>
      </c>
      <c r="H284" s="121" t="e">
        <f>+#REF!</f>
        <v>#REF!</v>
      </c>
      <c r="I284" s="133" t="e">
        <f t="shared" si="8"/>
        <v>#REF!</v>
      </c>
      <c r="J284" s="133" t="e">
        <f>+#REF!</f>
        <v>#REF!</v>
      </c>
      <c r="K284" s="133" t="e">
        <f>+#REF!</f>
        <v>#REF!</v>
      </c>
      <c r="L284" s="133">
        <v>88939</v>
      </c>
      <c r="M284" s="101" t="s">
        <v>489</v>
      </c>
      <c r="N284" s="133" t="e">
        <f t="shared" si="9"/>
        <v>#REF!</v>
      </c>
    </row>
    <row r="285" spans="1:14" ht="25.5">
      <c r="A285" s="21">
        <v>305</v>
      </c>
      <c r="B285" s="14">
        <v>100</v>
      </c>
      <c r="C285" s="14">
        <v>750</v>
      </c>
      <c r="D285" s="15">
        <v>200</v>
      </c>
      <c r="E285" s="14"/>
      <c r="F285" s="14"/>
      <c r="G285" s="16" t="s">
        <v>1135</v>
      </c>
      <c r="H285" s="121" t="e">
        <f>+#REF!</f>
        <v>#REF!</v>
      </c>
      <c r="I285" s="133" t="e">
        <f t="shared" si="8"/>
        <v>#REF!</v>
      </c>
      <c r="J285" s="133" t="e">
        <f>+#REF!</f>
        <v>#REF!</v>
      </c>
      <c r="K285" s="133" t="e">
        <f>+#REF!</f>
        <v>#REF!</v>
      </c>
      <c r="L285" s="133">
        <v>12793</v>
      </c>
      <c r="M285" s="101" t="s">
        <v>490</v>
      </c>
      <c r="N285" s="133" t="e">
        <f t="shared" si="9"/>
        <v>#REF!</v>
      </c>
    </row>
    <row r="286" spans="1:14" ht="25.5">
      <c r="A286" s="21">
        <v>305</v>
      </c>
      <c r="B286" s="14">
        <v>100</v>
      </c>
      <c r="C286" s="14">
        <v>750</v>
      </c>
      <c r="D286" s="14">
        <v>300</v>
      </c>
      <c r="E286" s="14"/>
      <c r="F286" s="14"/>
      <c r="G286" s="5" t="s">
        <v>1617</v>
      </c>
      <c r="H286" s="121" t="e">
        <f>+#REF!</f>
        <v>#REF!</v>
      </c>
      <c r="I286" s="133" t="e">
        <f t="shared" si="8"/>
        <v>#REF!</v>
      </c>
      <c r="J286" s="133" t="e">
        <f>+#REF!</f>
        <v>#REF!</v>
      </c>
      <c r="K286" s="133" t="e">
        <f>+#REF!</f>
        <v>#REF!</v>
      </c>
      <c r="L286" s="133">
        <v>0</v>
      </c>
      <c r="M286" s="101"/>
      <c r="N286" s="133" t="e">
        <f t="shared" si="9"/>
        <v>#REF!</v>
      </c>
    </row>
    <row r="287" spans="1:14" ht="25.5">
      <c r="A287" s="21">
        <v>305</v>
      </c>
      <c r="B287" s="14">
        <v>100</v>
      </c>
      <c r="C287" s="14">
        <v>750</v>
      </c>
      <c r="D287" s="14">
        <v>300</v>
      </c>
      <c r="E287" s="15">
        <v>10</v>
      </c>
      <c r="F287" s="24"/>
      <c r="G287" s="16" t="s">
        <v>1618</v>
      </c>
      <c r="H287" s="121" t="e">
        <f>+#REF!</f>
        <v>#REF!</v>
      </c>
      <c r="I287" s="133" t="e">
        <f t="shared" si="8"/>
        <v>#REF!</v>
      </c>
      <c r="J287" s="133" t="e">
        <f>+#REF!</f>
        <v>#REF!</v>
      </c>
      <c r="K287" s="133" t="e">
        <f>+#REF!</f>
        <v>#REF!</v>
      </c>
      <c r="L287" s="133">
        <v>0</v>
      </c>
      <c r="M287" s="101" t="s">
        <v>513</v>
      </c>
      <c r="N287" s="133" t="e">
        <f t="shared" si="9"/>
        <v>#REF!</v>
      </c>
    </row>
    <row r="288" spans="1:14">
      <c r="A288" s="21">
        <v>305</v>
      </c>
      <c r="B288" s="14">
        <v>100</v>
      </c>
      <c r="C288" s="14">
        <v>750</v>
      </c>
      <c r="D288" s="14">
        <v>300</v>
      </c>
      <c r="E288" s="14">
        <v>20</v>
      </c>
      <c r="F288" s="14"/>
      <c r="G288" s="5" t="s">
        <v>1619</v>
      </c>
      <c r="H288" s="121" t="e">
        <f>+#REF!</f>
        <v>#REF!</v>
      </c>
      <c r="I288" s="133" t="e">
        <f t="shared" si="8"/>
        <v>#REF!</v>
      </c>
      <c r="J288" s="133" t="e">
        <f>+#REF!</f>
        <v>#REF!</v>
      </c>
      <c r="K288" s="133" t="e">
        <f>+#REF!</f>
        <v>#REF!</v>
      </c>
      <c r="L288" s="133">
        <v>0</v>
      </c>
      <c r="M288" s="101" t="s">
        <v>514</v>
      </c>
      <c r="N288" s="133" t="e">
        <f t="shared" si="9"/>
        <v>#REF!</v>
      </c>
    </row>
    <row r="289" spans="1:14" ht="25.5">
      <c r="A289" s="21">
        <v>305</v>
      </c>
      <c r="B289" s="14">
        <v>100</v>
      </c>
      <c r="C289" s="14">
        <v>750</v>
      </c>
      <c r="D289" s="14">
        <v>300</v>
      </c>
      <c r="E289" s="14">
        <v>20</v>
      </c>
      <c r="F289" s="15">
        <v>5</v>
      </c>
      <c r="G289" s="16" t="s">
        <v>1620</v>
      </c>
      <c r="H289" s="121" t="e">
        <f>+#REF!</f>
        <v>#REF!</v>
      </c>
      <c r="I289" s="133" t="e">
        <f t="shared" si="8"/>
        <v>#REF!</v>
      </c>
      <c r="J289" s="133" t="e">
        <f>+#REF!</f>
        <v>#REF!</v>
      </c>
      <c r="K289" s="133" t="e">
        <f>+#REF!</f>
        <v>#REF!</v>
      </c>
      <c r="L289" s="133">
        <v>0</v>
      </c>
      <c r="M289" s="101"/>
      <c r="N289" s="133" t="e">
        <f t="shared" si="9"/>
        <v>#REF!</v>
      </c>
    </row>
    <row r="290" spans="1:14">
      <c r="A290" s="21">
        <v>305</v>
      </c>
      <c r="B290" s="14">
        <v>100</v>
      </c>
      <c r="C290" s="14">
        <v>750</v>
      </c>
      <c r="D290" s="14">
        <v>300</v>
      </c>
      <c r="E290" s="14">
        <v>20</v>
      </c>
      <c r="F290" s="15">
        <v>10</v>
      </c>
      <c r="G290" s="16" t="s">
        <v>1621</v>
      </c>
      <c r="H290" s="121" t="e">
        <f>+#REF!</f>
        <v>#REF!</v>
      </c>
      <c r="I290" s="133" t="e">
        <f t="shared" si="8"/>
        <v>#REF!</v>
      </c>
      <c r="J290" s="133" t="e">
        <f>+#REF!</f>
        <v>#REF!</v>
      </c>
      <c r="K290" s="133" t="e">
        <f>+#REF!</f>
        <v>#REF!</v>
      </c>
      <c r="L290" s="133">
        <v>3768</v>
      </c>
      <c r="M290" s="101"/>
      <c r="N290" s="133" t="e">
        <f t="shared" si="9"/>
        <v>#REF!</v>
      </c>
    </row>
    <row r="291" spans="1:14" ht="25.5">
      <c r="A291" s="21">
        <v>305</v>
      </c>
      <c r="B291" s="14">
        <v>100</v>
      </c>
      <c r="C291" s="14">
        <v>750</v>
      </c>
      <c r="D291" s="14">
        <v>300</v>
      </c>
      <c r="E291" s="14">
        <v>20</v>
      </c>
      <c r="F291" s="15">
        <v>15</v>
      </c>
      <c r="G291" s="16" t="s">
        <v>1622</v>
      </c>
      <c r="H291" s="121" t="e">
        <f>+#REF!</f>
        <v>#REF!</v>
      </c>
      <c r="I291" s="133" t="e">
        <f t="shared" si="8"/>
        <v>#REF!</v>
      </c>
      <c r="J291" s="133" t="e">
        <f>+#REF!</f>
        <v>#REF!</v>
      </c>
      <c r="K291" s="133" t="e">
        <f>+#REF!</f>
        <v>#REF!</v>
      </c>
      <c r="L291" s="133">
        <v>676</v>
      </c>
      <c r="M291" s="101"/>
      <c r="N291" s="133" t="e">
        <f t="shared" si="9"/>
        <v>#REF!</v>
      </c>
    </row>
    <row r="292" spans="1:14" ht="25.5">
      <c r="A292" s="21">
        <v>305</v>
      </c>
      <c r="B292" s="14">
        <v>100</v>
      </c>
      <c r="C292" s="14">
        <v>750</v>
      </c>
      <c r="D292" s="14">
        <v>300</v>
      </c>
      <c r="E292" s="14">
        <v>30</v>
      </c>
      <c r="F292" s="14"/>
      <c r="G292" s="5" t="s">
        <v>1623</v>
      </c>
      <c r="H292" s="121" t="e">
        <f>+#REF!</f>
        <v>#REF!</v>
      </c>
      <c r="I292" s="133" t="e">
        <f t="shared" si="8"/>
        <v>#REF!</v>
      </c>
      <c r="J292" s="133" t="e">
        <f>+#REF!</f>
        <v>#REF!</v>
      </c>
      <c r="K292" s="133" t="e">
        <f>+#REF!</f>
        <v>#REF!</v>
      </c>
      <c r="L292" s="133">
        <v>0</v>
      </c>
      <c r="M292" s="101" t="s">
        <v>515</v>
      </c>
      <c r="N292" s="133" t="e">
        <f t="shared" si="9"/>
        <v>#REF!</v>
      </c>
    </row>
    <row r="293" spans="1:14" ht="25.5">
      <c r="A293" s="21">
        <v>305</v>
      </c>
      <c r="B293" s="14">
        <v>100</v>
      </c>
      <c r="C293" s="14">
        <v>750</v>
      </c>
      <c r="D293" s="14">
        <v>300</v>
      </c>
      <c r="E293" s="14">
        <v>30</v>
      </c>
      <c r="F293" s="15">
        <v>5</v>
      </c>
      <c r="G293" s="16" t="s">
        <v>1624</v>
      </c>
      <c r="H293" s="121" t="e">
        <f>+#REF!</f>
        <v>#REF!</v>
      </c>
      <c r="I293" s="133" t="e">
        <f t="shared" si="8"/>
        <v>#REF!</v>
      </c>
      <c r="J293" s="133" t="e">
        <f>+#REF!</f>
        <v>#REF!</v>
      </c>
      <c r="K293" s="133" t="e">
        <f>+#REF!</f>
        <v>#REF!</v>
      </c>
      <c r="L293" s="133">
        <v>0</v>
      </c>
      <c r="M293" s="101"/>
      <c r="N293" s="133" t="e">
        <f t="shared" si="9"/>
        <v>#REF!</v>
      </c>
    </row>
    <row r="294" spans="1:14">
      <c r="A294" s="21">
        <v>305</v>
      </c>
      <c r="B294" s="14">
        <v>100</v>
      </c>
      <c r="C294" s="14">
        <v>750</v>
      </c>
      <c r="D294" s="14">
        <v>300</v>
      </c>
      <c r="E294" s="14">
        <v>30</v>
      </c>
      <c r="F294" s="15">
        <v>10</v>
      </c>
      <c r="G294" s="16" t="s">
        <v>1625</v>
      </c>
      <c r="H294" s="121" t="e">
        <f>+#REF!</f>
        <v>#REF!</v>
      </c>
      <c r="I294" s="133" t="e">
        <f t="shared" si="8"/>
        <v>#REF!</v>
      </c>
      <c r="J294" s="133" t="e">
        <f>+#REF!</f>
        <v>#REF!</v>
      </c>
      <c r="K294" s="133" t="e">
        <f>+#REF!</f>
        <v>#REF!</v>
      </c>
      <c r="L294" s="133">
        <v>132318</v>
      </c>
      <c r="M294" s="101"/>
      <c r="N294" s="133" t="e">
        <f t="shared" si="9"/>
        <v>#REF!</v>
      </c>
    </row>
    <row r="295" spans="1:14">
      <c r="A295" s="21">
        <v>305</v>
      </c>
      <c r="B295" s="14">
        <v>100</v>
      </c>
      <c r="C295" s="14">
        <v>750</v>
      </c>
      <c r="D295" s="14">
        <v>300</v>
      </c>
      <c r="E295" s="14">
        <v>30</v>
      </c>
      <c r="F295" s="15">
        <v>15</v>
      </c>
      <c r="G295" s="16" t="s">
        <v>1626</v>
      </c>
      <c r="H295" s="121" t="e">
        <f>+#REF!</f>
        <v>#REF!</v>
      </c>
      <c r="I295" s="133" t="e">
        <f t="shared" si="8"/>
        <v>#REF!</v>
      </c>
      <c r="J295" s="133" t="e">
        <f>+#REF!</f>
        <v>#REF!</v>
      </c>
      <c r="K295" s="133" t="e">
        <f>+#REF!</f>
        <v>#REF!</v>
      </c>
      <c r="L295" s="133">
        <v>590043</v>
      </c>
      <c r="M295" s="101"/>
      <c r="N295" s="133" t="e">
        <f t="shared" si="9"/>
        <v>#REF!</v>
      </c>
    </row>
    <row r="296" spans="1:14">
      <c r="A296" s="21">
        <v>305</v>
      </c>
      <c r="B296" s="14">
        <v>100</v>
      </c>
      <c r="C296" s="14">
        <v>750</v>
      </c>
      <c r="D296" s="14">
        <v>300</v>
      </c>
      <c r="E296" s="14">
        <v>30</v>
      </c>
      <c r="F296" s="15">
        <v>20</v>
      </c>
      <c r="G296" s="16" t="s">
        <v>1627</v>
      </c>
      <c r="H296" s="121" t="e">
        <f>+#REF!</f>
        <v>#REF!</v>
      </c>
      <c r="I296" s="133" t="e">
        <f t="shared" si="8"/>
        <v>#REF!</v>
      </c>
      <c r="J296" s="133" t="e">
        <f>+#REF!</f>
        <v>#REF!</v>
      </c>
      <c r="K296" s="133" t="e">
        <f>+#REF!</f>
        <v>#REF!</v>
      </c>
      <c r="L296" s="133">
        <v>462312</v>
      </c>
      <c r="M296" s="101"/>
      <c r="N296" s="133" t="e">
        <f t="shared" si="9"/>
        <v>#REF!</v>
      </c>
    </row>
    <row r="297" spans="1:14">
      <c r="A297" s="21">
        <v>305</v>
      </c>
      <c r="B297" s="14">
        <v>100</v>
      </c>
      <c r="C297" s="14">
        <v>750</v>
      </c>
      <c r="D297" s="14">
        <v>300</v>
      </c>
      <c r="E297" s="14">
        <v>40</v>
      </c>
      <c r="F297" s="14"/>
      <c r="G297" s="5" t="s">
        <v>1628</v>
      </c>
      <c r="H297" s="121" t="e">
        <f>+#REF!</f>
        <v>#REF!</v>
      </c>
      <c r="I297" s="133" t="e">
        <f t="shared" si="8"/>
        <v>#REF!</v>
      </c>
      <c r="J297" s="133" t="e">
        <f>+#REF!</f>
        <v>#REF!</v>
      </c>
      <c r="K297" s="133" t="e">
        <f>+#REF!</f>
        <v>#REF!</v>
      </c>
      <c r="L297" s="133">
        <v>0</v>
      </c>
      <c r="M297" s="101" t="s">
        <v>516</v>
      </c>
      <c r="N297" s="133" t="e">
        <f t="shared" si="9"/>
        <v>#REF!</v>
      </c>
    </row>
    <row r="298" spans="1:14">
      <c r="A298" s="21">
        <v>305</v>
      </c>
      <c r="B298" s="14">
        <v>100</v>
      </c>
      <c r="C298" s="14">
        <v>750</v>
      </c>
      <c r="D298" s="14">
        <v>300</v>
      </c>
      <c r="E298" s="14">
        <v>40</v>
      </c>
      <c r="F298" s="15">
        <v>5</v>
      </c>
      <c r="G298" s="16" t="s">
        <v>1629</v>
      </c>
      <c r="H298" s="121" t="e">
        <f>+#REF!</f>
        <v>#REF!</v>
      </c>
      <c r="I298" s="133" t="e">
        <f t="shared" si="8"/>
        <v>#REF!</v>
      </c>
      <c r="J298" s="133" t="e">
        <f>+#REF!</f>
        <v>#REF!</v>
      </c>
      <c r="K298" s="133" t="e">
        <f>+#REF!</f>
        <v>#REF!</v>
      </c>
      <c r="L298" s="133">
        <v>327649</v>
      </c>
      <c r="M298" s="101"/>
      <c r="N298" s="133" t="e">
        <f t="shared" si="9"/>
        <v>#REF!</v>
      </c>
    </row>
    <row r="299" spans="1:14">
      <c r="A299" s="21">
        <v>305</v>
      </c>
      <c r="B299" s="14">
        <v>100</v>
      </c>
      <c r="C299" s="14">
        <v>750</v>
      </c>
      <c r="D299" s="14">
        <v>300</v>
      </c>
      <c r="E299" s="14">
        <v>40</v>
      </c>
      <c r="F299" s="15">
        <v>10</v>
      </c>
      <c r="G299" s="16" t="s">
        <v>997</v>
      </c>
      <c r="H299" s="121" t="e">
        <f>+#REF!</f>
        <v>#REF!</v>
      </c>
      <c r="I299" s="133" t="e">
        <f t="shared" si="8"/>
        <v>#REF!</v>
      </c>
      <c r="J299" s="133" t="e">
        <f>+#REF!</f>
        <v>#REF!</v>
      </c>
      <c r="K299" s="133" t="e">
        <f>+#REF!</f>
        <v>#REF!</v>
      </c>
      <c r="L299" s="133">
        <v>145325</v>
      </c>
      <c r="M299" s="102"/>
      <c r="N299" s="133" t="e">
        <f t="shared" si="9"/>
        <v>#REF!</v>
      </c>
    </row>
    <row r="300" spans="1:14">
      <c r="A300" s="21">
        <v>305</v>
      </c>
      <c r="B300" s="14">
        <v>100</v>
      </c>
      <c r="C300" s="14">
        <v>750</v>
      </c>
      <c r="D300" s="14">
        <v>300</v>
      </c>
      <c r="E300" s="15">
        <v>50</v>
      </c>
      <c r="F300" s="24"/>
      <c r="G300" s="16" t="s">
        <v>1630</v>
      </c>
      <c r="H300" s="121" t="e">
        <f>+#REF!</f>
        <v>#REF!</v>
      </c>
      <c r="I300" s="133" t="e">
        <f t="shared" si="8"/>
        <v>#REF!</v>
      </c>
      <c r="J300" s="133" t="e">
        <f>+#REF!</f>
        <v>#REF!</v>
      </c>
      <c r="K300" s="133" t="e">
        <f>+#REF!</f>
        <v>#REF!</v>
      </c>
      <c r="L300" s="133">
        <v>0</v>
      </c>
      <c r="M300" s="101" t="s">
        <v>528</v>
      </c>
      <c r="N300" s="133" t="e">
        <f t="shared" si="9"/>
        <v>#REF!</v>
      </c>
    </row>
    <row r="301" spans="1:14">
      <c r="A301" s="21">
        <v>305</v>
      </c>
      <c r="B301" s="14">
        <v>100</v>
      </c>
      <c r="C301" s="14">
        <v>750</v>
      </c>
      <c r="D301" s="14">
        <v>300</v>
      </c>
      <c r="E301" s="14">
        <v>60</v>
      </c>
      <c r="F301" s="14"/>
      <c r="G301" s="5" t="s">
        <v>1631</v>
      </c>
      <c r="H301" s="121" t="e">
        <f>+#REF!</f>
        <v>#REF!</v>
      </c>
      <c r="I301" s="133" t="e">
        <f t="shared" si="8"/>
        <v>#REF!</v>
      </c>
      <c r="J301" s="133" t="e">
        <f>+#REF!</f>
        <v>#REF!</v>
      </c>
      <c r="K301" s="133" t="e">
        <f>+#REF!</f>
        <v>#REF!</v>
      </c>
      <c r="L301" s="133">
        <v>0</v>
      </c>
      <c r="M301" s="101" t="s">
        <v>529</v>
      </c>
      <c r="N301" s="133" t="e">
        <f t="shared" si="9"/>
        <v>#REF!</v>
      </c>
    </row>
    <row r="302" spans="1:14">
      <c r="A302" s="21">
        <v>305</v>
      </c>
      <c r="B302" s="14">
        <v>100</v>
      </c>
      <c r="C302" s="14">
        <v>750</v>
      </c>
      <c r="D302" s="14">
        <v>300</v>
      </c>
      <c r="E302" s="14">
        <v>60</v>
      </c>
      <c r="F302" s="15">
        <v>5</v>
      </c>
      <c r="G302" s="16" t="s">
        <v>1632</v>
      </c>
      <c r="H302" s="121" t="e">
        <f>+#REF!</f>
        <v>#REF!</v>
      </c>
      <c r="I302" s="133" t="e">
        <f t="shared" si="8"/>
        <v>#REF!</v>
      </c>
      <c r="J302" s="133" t="e">
        <f>+#REF!</f>
        <v>#REF!</v>
      </c>
      <c r="K302" s="133" t="e">
        <f>+#REF!</f>
        <v>#REF!</v>
      </c>
      <c r="L302" s="133">
        <v>26000</v>
      </c>
      <c r="M302" s="101"/>
      <c r="N302" s="133" t="e">
        <f t="shared" si="9"/>
        <v>#REF!</v>
      </c>
    </row>
    <row r="303" spans="1:14">
      <c r="A303" s="21">
        <v>305</v>
      </c>
      <c r="B303" s="14">
        <v>100</v>
      </c>
      <c r="C303" s="14">
        <v>750</v>
      </c>
      <c r="D303" s="14">
        <v>300</v>
      </c>
      <c r="E303" s="14">
        <v>60</v>
      </c>
      <c r="F303" s="15">
        <v>10</v>
      </c>
      <c r="G303" s="16" t="s">
        <v>1633</v>
      </c>
      <c r="H303" s="121" t="e">
        <f>+#REF!</f>
        <v>#REF!</v>
      </c>
      <c r="I303" s="133" t="e">
        <f t="shared" si="8"/>
        <v>#REF!</v>
      </c>
      <c r="J303" s="133" t="e">
        <f>+#REF!</f>
        <v>#REF!</v>
      </c>
      <c r="K303" s="133" t="e">
        <f>+#REF!</f>
        <v>#REF!</v>
      </c>
      <c r="L303" s="133">
        <v>0</v>
      </c>
      <c r="M303" s="101"/>
      <c r="N303" s="133" t="e">
        <f t="shared" si="9"/>
        <v>#REF!</v>
      </c>
    </row>
    <row r="304" spans="1:14">
      <c r="A304" s="21">
        <v>305</v>
      </c>
      <c r="B304" s="14">
        <v>100</v>
      </c>
      <c r="C304" s="14">
        <v>750</v>
      </c>
      <c r="D304" s="14">
        <v>300</v>
      </c>
      <c r="E304" s="14">
        <v>60</v>
      </c>
      <c r="F304" s="15">
        <v>15</v>
      </c>
      <c r="G304" s="16" t="s">
        <v>1634</v>
      </c>
      <c r="H304" s="121" t="e">
        <f>+#REF!</f>
        <v>#REF!</v>
      </c>
      <c r="I304" s="133" t="e">
        <f t="shared" si="8"/>
        <v>#REF!</v>
      </c>
      <c r="J304" s="133" t="e">
        <f>+#REF!</f>
        <v>#REF!</v>
      </c>
      <c r="K304" s="133" t="e">
        <f>+#REF!</f>
        <v>#REF!</v>
      </c>
      <c r="L304" s="133">
        <v>312119</v>
      </c>
      <c r="M304" s="101"/>
      <c r="N304" s="133" t="e">
        <f t="shared" si="9"/>
        <v>#REF!</v>
      </c>
    </row>
    <row r="305" spans="1:14">
      <c r="A305" s="21">
        <v>305</v>
      </c>
      <c r="B305" s="14">
        <v>100</v>
      </c>
      <c r="C305" s="14">
        <v>750</v>
      </c>
      <c r="D305" s="14">
        <v>300</v>
      </c>
      <c r="E305" s="14">
        <v>60</v>
      </c>
      <c r="F305" s="15">
        <v>20</v>
      </c>
      <c r="G305" s="16" t="s">
        <v>1635</v>
      </c>
      <c r="H305" s="121" t="e">
        <f>+#REF!</f>
        <v>#REF!</v>
      </c>
      <c r="I305" s="133" t="e">
        <f t="shared" si="8"/>
        <v>#REF!</v>
      </c>
      <c r="J305" s="133" t="e">
        <f>+#REF!</f>
        <v>#REF!</v>
      </c>
      <c r="K305" s="133" t="e">
        <f>+#REF!</f>
        <v>#REF!</v>
      </c>
      <c r="L305" s="133">
        <v>49526</v>
      </c>
      <c r="M305" s="101"/>
      <c r="N305" s="133" t="e">
        <f t="shared" si="9"/>
        <v>#REF!</v>
      </c>
    </row>
    <row r="306" spans="1:14">
      <c r="A306" s="21">
        <v>305</v>
      </c>
      <c r="B306" s="14">
        <v>100</v>
      </c>
      <c r="C306" s="14">
        <v>750</v>
      </c>
      <c r="D306" s="14">
        <v>300</v>
      </c>
      <c r="E306" s="14">
        <v>60</v>
      </c>
      <c r="F306" s="15">
        <v>25</v>
      </c>
      <c r="G306" s="16" t="s">
        <v>1636</v>
      </c>
      <c r="H306" s="121" t="e">
        <f>+#REF!</f>
        <v>#REF!</v>
      </c>
      <c r="I306" s="133" t="e">
        <f t="shared" si="8"/>
        <v>#REF!</v>
      </c>
      <c r="J306" s="133" t="e">
        <f>+#REF!</f>
        <v>#REF!</v>
      </c>
      <c r="K306" s="133" t="e">
        <f>+#REF!</f>
        <v>#REF!</v>
      </c>
      <c r="L306" s="133">
        <v>13723</v>
      </c>
      <c r="M306" s="101"/>
      <c r="N306" s="133" t="e">
        <f t="shared" si="9"/>
        <v>#REF!</v>
      </c>
    </row>
    <row r="307" spans="1:14">
      <c r="A307" s="21">
        <v>305</v>
      </c>
      <c r="B307" s="14">
        <v>100</v>
      </c>
      <c r="C307" s="14">
        <v>750</v>
      </c>
      <c r="D307" s="14">
        <v>300</v>
      </c>
      <c r="E307" s="14">
        <v>60</v>
      </c>
      <c r="F307" s="15">
        <v>30</v>
      </c>
      <c r="G307" s="16" t="s">
        <v>1637</v>
      </c>
      <c r="H307" s="121" t="e">
        <f>+#REF!</f>
        <v>#REF!</v>
      </c>
      <c r="I307" s="133" t="e">
        <f t="shared" si="8"/>
        <v>#REF!</v>
      </c>
      <c r="J307" s="133" t="e">
        <f>+#REF!</f>
        <v>#REF!</v>
      </c>
      <c r="K307" s="133" t="e">
        <f>+#REF!</f>
        <v>#REF!</v>
      </c>
      <c r="L307" s="133">
        <v>0</v>
      </c>
      <c r="M307" s="101"/>
      <c r="N307" s="133" t="e">
        <f t="shared" si="9"/>
        <v>#REF!</v>
      </c>
    </row>
    <row r="308" spans="1:14">
      <c r="A308" s="21">
        <v>305</v>
      </c>
      <c r="B308" s="14">
        <v>100</v>
      </c>
      <c r="C308" s="14">
        <v>750</v>
      </c>
      <c r="D308" s="14">
        <v>300</v>
      </c>
      <c r="E308" s="14">
        <v>60</v>
      </c>
      <c r="F308" s="15">
        <v>35</v>
      </c>
      <c r="G308" s="16" t="s">
        <v>1638</v>
      </c>
      <c r="H308" s="121" t="e">
        <f>+#REF!</f>
        <v>#REF!</v>
      </c>
      <c r="I308" s="133" t="e">
        <f t="shared" si="8"/>
        <v>#REF!</v>
      </c>
      <c r="J308" s="133" t="e">
        <f>+#REF!</f>
        <v>#REF!</v>
      </c>
      <c r="K308" s="133" t="e">
        <f>+#REF!</f>
        <v>#REF!</v>
      </c>
      <c r="L308" s="133">
        <v>0</v>
      </c>
      <c r="M308" s="101"/>
      <c r="N308" s="133" t="e">
        <f t="shared" si="9"/>
        <v>#REF!</v>
      </c>
    </row>
    <row r="309" spans="1:14" ht="25.5">
      <c r="A309" s="21">
        <v>305</v>
      </c>
      <c r="B309" s="14">
        <v>100</v>
      </c>
      <c r="C309" s="14">
        <v>750</v>
      </c>
      <c r="D309" s="14">
        <v>300</v>
      </c>
      <c r="E309" s="14">
        <v>60</v>
      </c>
      <c r="F309" s="15">
        <v>40</v>
      </c>
      <c r="G309" s="16" t="s">
        <v>1639</v>
      </c>
      <c r="H309" s="121" t="e">
        <f>+#REF!</f>
        <v>#REF!</v>
      </c>
      <c r="I309" s="133" t="e">
        <f t="shared" si="8"/>
        <v>#REF!</v>
      </c>
      <c r="J309" s="133" t="e">
        <f>+#REF!</f>
        <v>#REF!</v>
      </c>
      <c r="K309" s="133" t="e">
        <f>+#REF!</f>
        <v>#REF!</v>
      </c>
      <c r="L309" s="133">
        <v>0</v>
      </c>
      <c r="M309" s="101"/>
      <c r="N309" s="133" t="e">
        <f t="shared" si="9"/>
        <v>#REF!</v>
      </c>
    </row>
    <row r="310" spans="1:14" ht="25.5">
      <c r="A310" s="21">
        <v>305</v>
      </c>
      <c r="B310" s="14">
        <v>100</v>
      </c>
      <c r="C310" s="14">
        <v>750</v>
      </c>
      <c r="D310" s="14">
        <v>300</v>
      </c>
      <c r="E310" s="14">
        <v>60</v>
      </c>
      <c r="F310" s="15">
        <v>90</v>
      </c>
      <c r="G310" s="16" t="s">
        <v>1640</v>
      </c>
      <c r="H310" s="121" t="e">
        <f>+#REF!</f>
        <v>#REF!</v>
      </c>
      <c r="I310" s="133" t="e">
        <f t="shared" si="8"/>
        <v>#REF!</v>
      </c>
      <c r="J310" s="133" t="e">
        <f>+#REF!</f>
        <v>#REF!</v>
      </c>
      <c r="K310" s="133" t="e">
        <f>+#REF!</f>
        <v>#REF!</v>
      </c>
      <c r="L310" s="133">
        <v>12889</v>
      </c>
      <c r="M310" s="101"/>
      <c r="N310" s="133" t="e">
        <f t="shared" si="9"/>
        <v>#REF!</v>
      </c>
    </row>
    <row r="311" spans="1:14" ht="25.5">
      <c r="A311" s="21">
        <v>305</v>
      </c>
      <c r="B311" s="14">
        <v>100</v>
      </c>
      <c r="C311" s="14">
        <v>750</v>
      </c>
      <c r="D311" s="14">
        <v>400</v>
      </c>
      <c r="E311" s="14"/>
      <c r="F311" s="14"/>
      <c r="G311" s="5" t="s">
        <v>1641</v>
      </c>
      <c r="H311" s="121" t="e">
        <f>+#REF!</f>
        <v>#REF!</v>
      </c>
      <c r="I311" s="133" t="e">
        <f t="shared" si="8"/>
        <v>#REF!</v>
      </c>
      <c r="J311" s="133" t="e">
        <f>+#REF!</f>
        <v>#REF!</v>
      </c>
      <c r="K311" s="133" t="e">
        <f>+#REF!</f>
        <v>#REF!</v>
      </c>
      <c r="L311" s="133">
        <v>0</v>
      </c>
      <c r="M311" s="101"/>
      <c r="N311" s="133" t="e">
        <f t="shared" si="9"/>
        <v>#REF!</v>
      </c>
    </row>
    <row r="312" spans="1:14" ht="38.25">
      <c r="A312" s="21">
        <v>305</v>
      </c>
      <c r="B312" s="14">
        <v>100</v>
      </c>
      <c r="C312" s="14">
        <v>750</v>
      </c>
      <c r="D312" s="14">
        <v>400</v>
      </c>
      <c r="E312" s="15">
        <v>10</v>
      </c>
      <c r="F312" s="24"/>
      <c r="G312" s="16" t="s">
        <v>1642</v>
      </c>
      <c r="H312" s="121" t="e">
        <f>+#REF!</f>
        <v>#REF!</v>
      </c>
      <c r="I312" s="133" t="e">
        <f t="shared" si="8"/>
        <v>#REF!</v>
      </c>
      <c r="J312" s="133" t="e">
        <f>+#REF!</f>
        <v>#REF!</v>
      </c>
      <c r="K312" s="133" t="e">
        <f>+#REF!</f>
        <v>#REF!</v>
      </c>
      <c r="L312" s="133">
        <v>357</v>
      </c>
      <c r="M312" s="101" t="s">
        <v>530</v>
      </c>
      <c r="N312" s="133" t="e">
        <f t="shared" si="9"/>
        <v>#REF!</v>
      </c>
    </row>
    <row r="313" spans="1:14" ht="25.5">
      <c r="A313" s="21">
        <v>305</v>
      </c>
      <c r="B313" s="14">
        <v>100</v>
      </c>
      <c r="C313" s="14">
        <v>750</v>
      </c>
      <c r="D313" s="14">
        <v>400</v>
      </c>
      <c r="E313" s="15">
        <v>20</v>
      </c>
      <c r="F313" s="24"/>
      <c r="G313" s="16" t="s">
        <v>1643</v>
      </c>
      <c r="H313" s="121" t="e">
        <f>+#REF!</f>
        <v>#REF!</v>
      </c>
      <c r="I313" s="133" t="e">
        <f t="shared" si="8"/>
        <v>#REF!</v>
      </c>
      <c r="J313" s="133" t="e">
        <f>+#REF!</f>
        <v>#REF!</v>
      </c>
      <c r="K313" s="133" t="e">
        <f>+#REF!</f>
        <v>#REF!</v>
      </c>
      <c r="L313" s="133">
        <v>0</v>
      </c>
      <c r="M313" s="101" t="s">
        <v>531</v>
      </c>
      <c r="N313" s="133" t="e">
        <f t="shared" si="9"/>
        <v>#REF!</v>
      </c>
    </row>
    <row r="314" spans="1:14" ht="25.5">
      <c r="A314" s="21">
        <v>305</v>
      </c>
      <c r="B314" s="14">
        <v>100</v>
      </c>
      <c r="C314" s="14">
        <v>750</v>
      </c>
      <c r="D314" s="14">
        <v>400</v>
      </c>
      <c r="E314" s="15">
        <v>30</v>
      </c>
      <c r="F314" s="24"/>
      <c r="G314" s="16" t="s">
        <v>1644</v>
      </c>
      <c r="H314" s="121" t="e">
        <f>+#REF!</f>
        <v>#REF!</v>
      </c>
      <c r="I314" s="133" t="e">
        <f t="shared" si="8"/>
        <v>#REF!</v>
      </c>
      <c r="J314" s="133" t="e">
        <f>+#REF!</f>
        <v>#REF!</v>
      </c>
      <c r="K314" s="133" t="e">
        <f>+#REF!</f>
        <v>#REF!</v>
      </c>
      <c r="L314" s="133">
        <v>1345</v>
      </c>
      <c r="M314" s="101" t="s">
        <v>532</v>
      </c>
      <c r="N314" s="133" t="e">
        <f t="shared" si="9"/>
        <v>#REF!</v>
      </c>
    </row>
    <row r="315" spans="1:14">
      <c r="A315" s="21">
        <v>305</v>
      </c>
      <c r="B315" s="14">
        <v>100</v>
      </c>
      <c r="C315" s="14">
        <v>800</v>
      </c>
      <c r="D315" s="14"/>
      <c r="E315" s="14"/>
      <c r="F315" s="14"/>
      <c r="G315" s="5" t="s">
        <v>1645</v>
      </c>
      <c r="H315" s="121" t="e">
        <f>+#REF!</f>
        <v>#REF!</v>
      </c>
      <c r="I315" s="133" t="e">
        <f t="shared" si="8"/>
        <v>#REF!</v>
      </c>
      <c r="J315" s="133" t="e">
        <f>+#REF!</f>
        <v>#REF!</v>
      </c>
      <c r="K315" s="133" t="e">
        <f>+#REF!</f>
        <v>#REF!</v>
      </c>
      <c r="L315" s="133">
        <v>0</v>
      </c>
      <c r="M315" s="101"/>
      <c r="N315" s="133" t="e">
        <f t="shared" si="9"/>
        <v>#REF!</v>
      </c>
    </row>
    <row r="316" spans="1:14" ht="38.25">
      <c r="A316" s="21">
        <v>305</v>
      </c>
      <c r="B316" s="14">
        <v>100</v>
      </c>
      <c r="C316" s="14">
        <v>800</v>
      </c>
      <c r="D316" s="15">
        <v>100</v>
      </c>
      <c r="E316" s="14"/>
      <c r="F316" s="14"/>
      <c r="G316" s="16" t="s">
        <v>1646</v>
      </c>
      <c r="H316" s="121" t="e">
        <f>+#REF!</f>
        <v>#REF!</v>
      </c>
      <c r="I316" s="133" t="e">
        <f t="shared" si="8"/>
        <v>#REF!</v>
      </c>
      <c r="J316" s="133" t="e">
        <f>+#REF!</f>
        <v>#REF!</v>
      </c>
      <c r="K316" s="133" t="e">
        <f>+#REF!</f>
        <v>#REF!</v>
      </c>
      <c r="L316" s="133">
        <v>0</v>
      </c>
      <c r="M316" s="101" t="s">
        <v>273</v>
      </c>
      <c r="N316" s="133" t="e">
        <f t="shared" si="9"/>
        <v>#REF!</v>
      </c>
    </row>
    <row r="317" spans="1:14" ht="38.25">
      <c r="A317" s="21">
        <v>305</v>
      </c>
      <c r="B317" s="14">
        <v>100</v>
      </c>
      <c r="C317" s="14">
        <v>800</v>
      </c>
      <c r="D317" s="15">
        <v>200</v>
      </c>
      <c r="E317" s="14"/>
      <c r="F317" s="14"/>
      <c r="G317" s="16" t="s">
        <v>1647</v>
      </c>
      <c r="H317" s="121" t="e">
        <f>+#REF!</f>
        <v>#REF!</v>
      </c>
      <c r="I317" s="133" t="e">
        <f t="shared" si="8"/>
        <v>#REF!</v>
      </c>
      <c r="J317" s="133" t="e">
        <f>+#REF!</f>
        <v>#REF!</v>
      </c>
      <c r="K317" s="133" t="e">
        <f>+#REF!</f>
        <v>#REF!</v>
      </c>
      <c r="L317" s="133">
        <v>0</v>
      </c>
      <c r="M317" s="101" t="s">
        <v>274</v>
      </c>
      <c r="N317" s="133" t="e">
        <f t="shared" si="9"/>
        <v>#REF!</v>
      </c>
    </row>
    <row r="318" spans="1:14" ht="25.5">
      <c r="A318" s="21">
        <v>305</v>
      </c>
      <c r="B318" s="14">
        <v>100</v>
      </c>
      <c r="C318" s="14">
        <v>800</v>
      </c>
      <c r="D318" s="15">
        <v>300</v>
      </c>
      <c r="E318" s="14"/>
      <c r="F318" s="14"/>
      <c r="G318" s="16" t="s">
        <v>1648</v>
      </c>
      <c r="H318" s="121" t="e">
        <f>+#REF!</f>
        <v>#REF!</v>
      </c>
      <c r="I318" s="133" t="e">
        <f t="shared" si="8"/>
        <v>#REF!</v>
      </c>
      <c r="J318" s="133" t="e">
        <f>+#REF!</f>
        <v>#REF!</v>
      </c>
      <c r="K318" s="133" t="e">
        <f>+#REF!</f>
        <v>#REF!</v>
      </c>
      <c r="L318" s="133">
        <v>124196</v>
      </c>
      <c r="M318" s="101" t="s">
        <v>275</v>
      </c>
      <c r="N318" s="133" t="e">
        <f t="shared" si="9"/>
        <v>#REF!</v>
      </c>
    </row>
    <row r="319" spans="1:14">
      <c r="A319" s="21">
        <v>305</v>
      </c>
      <c r="B319" s="14">
        <v>100</v>
      </c>
      <c r="C319" s="14">
        <v>800</v>
      </c>
      <c r="D319" s="14">
        <v>400</v>
      </c>
      <c r="E319" s="14"/>
      <c r="F319" s="14"/>
      <c r="G319" s="5" t="s">
        <v>1649</v>
      </c>
      <c r="H319" s="121" t="e">
        <f>+#REF!</f>
        <v>#REF!</v>
      </c>
      <c r="I319" s="133" t="e">
        <f t="shared" si="8"/>
        <v>#REF!</v>
      </c>
      <c r="J319" s="133" t="e">
        <f>+#REF!</f>
        <v>#REF!</v>
      </c>
      <c r="K319" s="133" t="e">
        <f>+#REF!</f>
        <v>#REF!</v>
      </c>
      <c r="L319" s="133">
        <v>0</v>
      </c>
      <c r="M319" s="101" t="s">
        <v>276</v>
      </c>
      <c r="N319" s="133" t="e">
        <f t="shared" si="9"/>
        <v>#REF!</v>
      </c>
    </row>
    <row r="320" spans="1:14">
      <c r="A320" s="21">
        <v>305</v>
      </c>
      <c r="B320" s="14">
        <v>100</v>
      </c>
      <c r="C320" s="14">
        <v>800</v>
      </c>
      <c r="D320" s="14">
        <v>400</v>
      </c>
      <c r="E320" s="15">
        <v>10</v>
      </c>
      <c r="F320" s="24"/>
      <c r="G320" s="16" t="s">
        <v>1650</v>
      </c>
      <c r="H320" s="121" t="e">
        <f>+#REF!</f>
        <v>#REF!</v>
      </c>
      <c r="I320" s="133" t="e">
        <f t="shared" si="8"/>
        <v>#REF!</v>
      </c>
      <c r="J320" s="133" t="e">
        <f>+#REF!</f>
        <v>#REF!</v>
      </c>
      <c r="K320" s="133" t="e">
        <f>+#REF!</f>
        <v>#REF!</v>
      </c>
      <c r="L320" s="133">
        <v>0</v>
      </c>
      <c r="M320" s="101"/>
      <c r="N320" s="133" t="e">
        <f t="shared" si="9"/>
        <v>#REF!</v>
      </c>
    </row>
    <row r="321" spans="1:14">
      <c r="A321" s="21">
        <v>305</v>
      </c>
      <c r="B321" s="14">
        <v>100</v>
      </c>
      <c r="C321" s="14">
        <v>800</v>
      </c>
      <c r="D321" s="14">
        <v>400</v>
      </c>
      <c r="E321" s="15">
        <v>90</v>
      </c>
      <c r="F321" s="24"/>
      <c r="G321" s="16" t="s">
        <v>1649</v>
      </c>
      <c r="H321" s="121" t="e">
        <f>+#REF!</f>
        <v>#REF!</v>
      </c>
      <c r="I321" s="133" t="e">
        <f t="shared" si="8"/>
        <v>#REF!</v>
      </c>
      <c r="J321" s="133" t="e">
        <f>+#REF!</f>
        <v>#REF!</v>
      </c>
      <c r="K321" s="133" t="e">
        <f>+#REF!</f>
        <v>#REF!</v>
      </c>
      <c r="L321" s="133">
        <v>20054</v>
      </c>
      <c r="M321" s="101"/>
      <c r="N321" s="133" t="e">
        <f t="shared" si="9"/>
        <v>#REF!</v>
      </c>
    </row>
    <row r="322" spans="1:14" ht="25.5">
      <c r="A322" s="21">
        <v>305</v>
      </c>
      <c r="B322" s="14">
        <v>100</v>
      </c>
      <c r="C322" s="14">
        <v>800</v>
      </c>
      <c r="D322" s="15">
        <v>500</v>
      </c>
      <c r="E322" s="14"/>
      <c r="F322" s="14"/>
      <c r="G322" s="16" t="s">
        <v>1651</v>
      </c>
      <c r="H322" s="121" t="e">
        <f>+#REF!</f>
        <v>#REF!</v>
      </c>
      <c r="I322" s="133" t="e">
        <f t="shared" si="8"/>
        <v>#REF!</v>
      </c>
      <c r="J322" s="133" t="e">
        <f>+#REF!</f>
        <v>#REF!</v>
      </c>
      <c r="K322" s="133" t="e">
        <f>+#REF!</f>
        <v>#REF!</v>
      </c>
      <c r="L322" s="133">
        <v>0</v>
      </c>
      <c r="M322" s="101" t="s">
        <v>983</v>
      </c>
      <c r="N322" s="133" t="e">
        <f t="shared" si="9"/>
        <v>#REF!</v>
      </c>
    </row>
    <row r="323" spans="1:14">
      <c r="A323" s="21">
        <v>305</v>
      </c>
      <c r="B323" s="14">
        <v>100</v>
      </c>
      <c r="C323" s="15">
        <v>850</v>
      </c>
      <c r="D323" s="14"/>
      <c r="E323" s="14"/>
      <c r="F323" s="14"/>
      <c r="G323" s="16" t="s">
        <v>1652</v>
      </c>
      <c r="H323" s="121" t="e">
        <f>+#REF!</f>
        <v>#REF!</v>
      </c>
      <c r="I323" s="133" t="e">
        <f t="shared" si="8"/>
        <v>#REF!</v>
      </c>
      <c r="J323" s="133" t="e">
        <f>+#REF!</f>
        <v>#REF!</v>
      </c>
      <c r="K323" s="133" t="e">
        <f>+#REF!</f>
        <v>#REF!</v>
      </c>
      <c r="L323" s="133">
        <v>0</v>
      </c>
      <c r="M323" s="101" t="s">
        <v>984</v>
      </c>
      <c r="N323" s="133" t="e">
        <f t="shared" si="9"/>
        <v>#REF!</v>
      </c>
    </row>
    <row r="324" spans="1:14">
      <c r="A324" s="21">
        <v>305</v>
      </c>
      <c r="B324" s="14">
        <v>200</v>
      </c>
      <c r="C324" s="14"/>
      <c r="D324" s="14"/>
      <c r="E324" s="14"/>
      <c r="F324" s="14"/>
      <c r="G324" s="5" t="s">
        <v>1534</v>
      </c>
      <c r="H324" s="121" t="e">
        <f>+#REF!</f>
        <v>#REF!</v>
      </c>
      <c r="I324" s="133" t="e">
        <f t="shared" si="8"/>
        <v>#REF!</v>
      </c>
      <c r="J324" s="133" t="e">
        <f>+#REF!</f>
        <v>#REF!</v>
      </c>
      <c r="K324" s="133" t="e">
        <f>+#REF!</f>
        <v>#REF!</v>
      </c>
      <c r="L324" s="133">
        <v>0</v>
      </c>
      <c r="M324" s="101"/>
      <c r="N324" s="133" t="e">
        <f t="shared" si="9"/>
        <v>#REF!</v>
      </c>
    </row>
    <row r="325" spans="1:14">
      <c r="A325" s="21">
        <v>305</v>
      </c>
      <c r="B325" s="14">
        <v>200</v>
      </c>
      <c r="C325" s="14">
        <v>100</v>
      </c>
      <c r="D325" s="14"/>
      <c r="E325" s="14"/>
      <c r="F325" s="14"/>
      <c r="G325" s="5" t="s">
        <v>1653</v>
      </c>
      <c r="H325" s="121" t="e">
        <f>+#REF!</f>
        <v>#REF!</v>
      </c>
      <c r="I325" s="133" t="e">
        <f t="shared" si="8"/>
        <v>#REF!</v>
      </c>
      <c r="J325" s="133" t="e">
        <f>+#REF!</f>
        <v>#REF!</v>
      </c>
      <c r="K325" s="133" t="e">
        <f>+#REF!</f>
        <v>#REF!</v>
      </c>
      <c r="L325" s="133">
        <v>0</v>
      </c>
      <c r="M325" s="101"/>
      <c r="N325" s="133" t="e">
        <f t="shared" si="9"/>
        <v>#REF!</v>
      </c>
    </row>
    <row r="326" spans="1:14">
      <c r="A326" s="21">
        <v>305</v>
      </c>
      <c r="B326" s="14">
        <v>200</v>
      </c>
      <c r="C326" s="14">
        <v>100</v>
      </c>
      <c r="D326" s="15">
        <v>50</v>
      </c>
      <c r="E326" s="14"/>
      <c r="F326" s="14"/>
      <c r="G326" s="16" t="s">
        <v>1654</v>
      </c>
      <c r="H326" s="121" t="e">
        <f>+#REF!</f>
        <v>#REF!</v>
      </c>
      <c r="I326" s="133" t="e">
        <f t="shared" ref="I326:I389" si="10">+J326/2</f>
        <v>#REF!</v>
      </c>
      <c r="J326" s="133" t="e">
        <f>+#REF!</f>
        <v>#REF!</v>
      </c>
      <c r="K326" s="133" t="e">
        <f>+#REF!</f>
        <v>#REF!</v>
      </c>
      <c r="L326" s="133">
        <v>270217</v>
      </c>
      <c r="M326" s="101" t="s">
        <v>2125</v>
      </c>
      <c r="N326" s="133" t="e">
        <f t="shared" ref="N326:N389" si="11">+H326-J326</f>
        <v>#REF!</v>
      </c>
    </row>
    <row r="327" spans="1:14">
      <c r="A327" s="21">
        <v>305</v>
      </c>
      <c r="B327" s="14">
        <v>200</v>
      </c>
      <c r="C327" s="14">
        <v>100</v>
      </c>
      <c r="D327" s="15">
        <v>100</v>
      </c>
      <c r="E327" s="14"/>
      <c r="F327" s="14"/>
      <c r="G327" s="16" t="s">
        <v>1655</v>
      </c>
      <c r="H327" s="121" t="e">
        <f>+#REF!</f>
        <v>#REF!</v>
      </c>
      <c r="I327" s="133" t="e">
        <f t="shared" si="10"/>
        <v>#REF!</v>
      </c>
      <c r="J327" s="133" t="e">
        <f>+#REF!</f>
        <v>#REF!</v>
      </c>
      <c r="K327" s="133" t="e">
        <f>+#REF!</f>
        <v>#REF!</v>
      </c>
      <c r="L327" s="133">
        <v>987103</v>
      </c>
      <c r="M327" s="101" t="s">
        <v>2126</v>
      </c>
      <c r="N327" s="133" t="e">
        <f t="shared" si="11"/>
        <v>#REF!</v>
      </c>
    </row>
    <row r="328" spans="1:14">
      <c r="A328" s="21">
        <v>305</v>
      </c>
      <c r="B328" s="14">
        <v>200</v>
      </c>
      <c r="C328" s="14">
        <v>100</v>
      </c>
      <c r="D328" s="15">
        <v>150</v>
      </c>
      <c r="E328" s="14"/>
      <c r="F328" s="14"/>
      <c r="G328" s="16" t="s">
        <v>1656</v>
      </c>
      <c r="H328" s="121" t="e">
        <f>+#REF!</f>
        <v>#REF!</v>
      </c>
      <c r="I328" s="133" t="e">
        <f t="shared" si="10"/>
        <v>#REF!</v>
      </c>
      <c r="J328" s="133" t="e">
        <f>+#REF!</f>
        <v>#REF!</v>
      </c>
      <c r="K328" s="133" t="e">
        <f>+#REF!</f>
        <v>#REF!</v>
      </c>
      <c r="L328" s="133">
        <v>781102</v>
      </c>
      <c r="M328" s="101" t="s">
        <v>2127</v>
      </c>
      <c r="N328" s="133" t="e">
        <f t="shared" si="11"/>
        <v>#REF!</v>
      </c>
    </row>
    <row r="329" spans="1:14">
      <c r="A329" s="21">
        <v>305</v>
      </c>
      <c r="B329" s="14">
        <v>200</v>
      </c>
      <c r="C329" s="14">
        <v>100</v>
      </c>
      <c r="D329" s="15">
        <v>200</v>
      </c>
      <c r="E329" s="14"/>
      <c r="F329" s="14"/>
      <c r="G329" s="16" t="s">
        <v>1657</v>
      </c>
      <c r="H329" s="121" t="e">
        <f>+#REF!</f>
        <v>#REF!</v>
      </c>
      <c r="I329" s="133" t="e">
        <f t="shared" si="10"/>
        <v>#REF!</v>
      </c>
      <c r="J329" s="133" t="e">
        <f>+#REF!</f>
        <v>#REF!</v>
      </c>
      <c r="K329" s="133" t="e">
        <f>+#REF!</f>
        <v>#REF!</v>
      </c>
      <c r="L329" s="133">
        <v>1162354</v>
      </c>
      <c r="M329" s="101" t="s">
        <v>2128</v>
      </c>
      <c r="N329" s="133" t="e">
        <f t="shared" si="11"/>
        <v>#REF!</v>
      </c>
    </row>
    <row r="330" spans="1:14">
      <c r="A330" s="21">
        <v>305</v>
      </c>
      <c r="B330" s="14">
        <v>200</v>
      </c>
      <c r="C330" s="14">
        <v>100</v>
      </c>
      <c r="D330" s="14">
        <v>250</v>
      </c>
      <c r="E330" s="14"/>
      <c r="F330" s="14"/>
      <c r="G330" s="5" t="s">
        <v>1658</v>
      </c>
      <c r="H330" s="121" t="e">
        <f>+#REF!</f>
        <v>#REF!</v>
      </c>
      <c r="I330" s="133" t="e">
        <f t="shared" si="10"/>
        <v>#REF!</v>
      </c>
      <c r="J330" s="133" t="e">
        <f>+#REF!</f>
        <v>#REF!</v>
      </c>
      <c r="K330" s="133" t="e">
        <f>+#REF!</f>
        <v>#REF!</v>
      </c>
      <c r="L330" s="133">
        <v>0</v>
      </c>
      <c r="M330" s="101" t="s">
        <v>2129</v>
      </c>
      <c r="N330" s="133" t="e">
        <f t="shared" si="11"/>
        <v>#REF!</v>
      </c>
    </row>
    <row r="331" spans="1:14">
      <c r="A331" s="21">
        <v>305</v>
      </c>
      <c r="B331" s="14">
        <v>200</v>
      </c>
      <c r="C331" s="14">
        <v>100</v>
      </c>
      <c r="D331" s="14">
        <v>250</v>
      </c>
      <c r="E331" s="15">
        <v>10</v>
      </c>
      <c r="F331" s="15"/>
      <c r="G331" s="4" t="s">
        <v>1659</v>
      </c>
      <c r="H331" s="121" t="e">
        <f>+#REF!</f>
        <v>#REF!</v>
      </c>
      <c r="I331" s="133" t="e">
        <f t="shared" si="10"/>
        <v>#REF!</v>
      </c>
      <c r="J331" s="133" t="e">
        <f>+#REF!</f>
        <v>#REF!</v>
      </c>
      <c r="K331" s="133" t="e">
        <f>+#REF!</f>
        <v>#REF!</v>
      </c>
      <c r="L331" s="133">
        <v>0</v>
      </c>
      <c r="M331" s="101"/>
      <c r="N331" s="133" t="e">
        <f t="shared" si="11"/>
        <v>#REF!</v>
      </c>
    </row>
    <row r="332" spans="1:14">
      <c r="A332" s="21">
        <v>305</v>
      </c>
      <c r="B332" s="14">
        <v>200</v>
      </c>
      <c r="C332" s="14">
        <v>100</v>
      </c>
      <c r="D332" s="14">
        <v>250</v>
      </c>
      <c r="E332" s="15">
        <v>20</v>
      </c>
      <c r="F332" s="15"/>
      <c r="G332" s="4" t="s">
        <v>1660</v>
      </c>
      <c r="H332" s="121" t="e">
        <f>+#REF!</f>
        <v>#REF!</v>
      </c>
      <c r="I332" s="133" t="e">
        <f t="shared" si="10"/>
        <v>#REF!</v>
      </c>
      <c r="J332" s="133" t="e">
        <f>+#REF!</f>
        <v>#REF!</v>
      </c>
      <c r="K332" s="133" t="e">
        <f>+#REF!</f>
        <v>#REF!</v>
      </c>
      <c r="L332" s="133">
        <v>0</v>
      </c>
      <c r="M332" s="101"/>
      <c r="N332" s="133" t="e">
        <f t="shared" si="11"/>
        <v>#REF!</v>
      </c>
    </row>
    <row r="333" spans="1:14">
      <c r="A333" s="21">
        <v>305</v>
      </c>
      <c r="B333" s="14">
        <v>200</v>
      </c>
      <c r="C333" s="14">
        <v>100</v>
      </c>
      <c r="D333" s="14">
        <v>250</v>
      </c>
      <c r="E333" s="15">
        <v>90</v>
      </c>
      <c r="F333" s="15"/>
      <c r="G333" s="4" t="s">
        <v>1661</v>
      </c>
      <c r="H333" s="121" t="e">
        <f>+#REF!</f>
        <v>#REF!</v>
      </c>
      <c r="I333" s="133" t="e">
        <f t="shared" si="10"/>
        <v>#REF!</v>
      </c>
      <c r="J333" s="133" t="e">
        <f>+#REF!</f>
        <v>#REF!</v>
      </c>
      <c r="K333" s="133" t="e">
        <f>+#REF!</f>
        <v>#REF!</v>
      </c>
      <c r="L333" s="133">
        <v>0</v>
      </c>
      <c r="M333" s="101"/>
      <c r="N333" s="133" t="e">
        <f t="shared" si="11"/>
        <v>#REF!</v>
      </c>
    </row>
    <row r="334" spans="1:14">
      <c r="A334" s="21">
        <v>305</v>
      </c>
      <c r="B334" s="14">
        <v>200</v>
      </c>
      <c r="C334" s="14">
        <v>100</v>
      </c>
      <c r="D334" s="15">
        <v>300</v>
      </c>
      <c r="E334" s="15"/>
      <c r="F334" s="15"/>
      <c r="G334" s="4" t="s">
        <v>1662</v>
      </c>
      <c r="H334" s="121" t="e">
        <f>+#REF!</f>
        <v>#REF!</v>
      </c>
      <c r="I334" s="133" t="e">
        <f t="shared" si="10"/>
        <v>#REF!</v>
      </c>
      <c r="J334" s="133" t="e">
        <f>+#REF!</f>
        <v>#REF!</v>
      </c>
      <c r="K334" s="133" t="e">
        <f>+#REF!</f>
        <v>#REF!</v>
      </c>
      <c r="L334" s="133">
        <v>304311</v>
      </c>
      <c r="M334" s="101" t="s">
        <v>2130</v>
      </c>
      <c r="N334" s="133" t="e">
        <f t="shared" si="11"/>
        <v>#REF!</v>
      </c>
    </row>
    <row r="335" spans="1:14">
      <c r="A335" s="21">
        <v>305</v>
      </c>
      <c r="B335" s="14">
        <v>200</v>
      </c>
      <c r="C335" s="14">
        <v>100</v>
      </c>
      <c r="D335" s="15">
        <v>350</v>
      </c>
      <c r="E335" s="15"/>
      <c r="F335" s="15"/>
      <c r="G335" s="4" t="s">
        <v>1663</v>
      </c>
      <c r="H335" s="121" t="e">
        <f>+#REF!</f>
        <v>#REF!</v>
      </c>
      <c r="I335" s="133" t="e">
        <f t="shared" si="10"/>
        <v>#REF!</v>
      </c>
      <c r="J335" s="133" t="e">
        <f>+#REF!</f>
        <v>#REF!</v>
      </c>
      <c r="K335" s="133" t="e">
        <f>+#REF!</f>
        <v>#REF!</v>
      </c>
      <c r="L335" s="133">
        <v>201310</v>
      </c>
      <c r="M335" s="101" t="s">
        <v>2131</v>
      </c>
      <c r="N335" s="133" t="e">
        <f t="shared" si="11"/>
        <v>#REF!</v>
      </c>
    </row>
    <row r="336" spans="1:14">
      <c r="A336" s="21">
        <v>305</v>
      </c>
      <c r="B336" s="14">
        <v>200</v>
      </c>
      <c r="C336" s="14">
        <v>100</v>
      </c>
      <c r="D336" s="14">
        <v>400</v>
      </c>
      <c r="E336" s="14"/>
      <c r="F336" s="14"/>
      <c r="G336" s="5" t="s">
        <v>1664</v>
      </c>
      <c r="H336" s="121" t="e">
        <f>+#REF!</f>
        <v>#REF!</v>
      </c>
      <c r="I336" s="133" t="e">
        <f t="shared" si="10"/>
        <v>#REF!</v>
      </c>
      <c r="J336" s="133" t="e">
        <f>+#REF!</f>
        <v>#REF!</v>
      </c>
      <c r="K336" s="133" t="e">
        <f>+#REF!</f>
        <v>#REF!</v>
      </c>
      <c r="L336" s="133">
        <v>0</v>
      </c>
      <c r="M336" s="101" t="s">
        <v>2132</v>
      </c>
      <c r="N336" s="133" t="e">
        <f t="shared" si="11"/>
        <v>#REF!</v>
      </c>
    </row>
    <row r="337" spans="1:14">
      <c r="A337" s="21">
        <v>305</v>
      </c>
      <c r="B337" s="14">
        <v>200</v>
      </c>
      <c r="C337" s="14">
        <v>100</v>
      </c>
      <c r="D337" s="14">
        <v>400</v>
      </c>
      <c r="E337" s="15">
        <v>10</v>
      </c>
      <c r="F337" s="15"/>
      <c r="G337" s="4" t="s">
        <v>1665</v>
      </c>
      <c r="H337" s="121" t="e">
        <f>+#REF!</f>
        <v>#REF!</v>
      </c>
      <c r="I337" s="133" t="e">
        <f t="shared" si="10"/>
        <v>#REF!</v>
      </c>
      <c r="J337" s="133" t="e">
        <f>+#REF!</f>
        <v>#REF!</v>
      </c>
      <c r="K337" s="133" t="e">
        <f>+#REF!</f>
        <v>#REF!</v>
      </c>
      <c r="L337" s="133">
        <v>55555</v>
      </c>
      <c r="M337" s="101"/>
      <c r="N337" s="133" t="e">
        <f t="shared" si="11"/>
        <v>#REF!</v>
      </c>
    </row>
    <row r="338" spans="1:14">
      <c r="A338" s="21">
        <v>305</v>
      </c>
      <c r="B338" s="14">
        <v>200</v>
      </c>
      <c r="C338" s="14">
        <v>100</v>
      </c>
      <c r="D338" s="14">
        <v>400</v>
      </c>
      <c r="E338" s="15">
        <v>20</v>
      </c>
      <c r="F338" s="15"/>
      <c r="G338" s="4" t="s">
        <v>1666</v>
      </c>
      <c r="H338" s="121" t="e">
        <f>+#REF!</f>
        <v>#REF!</v>
      </c>
      <c r="I338" s="133" t="e">
        <f t="shared" si="10"/>
        <v>#REF!</v>
      </c>
      <c r="J338" s="133" t="e">
        <f>+#REF!</f>
        <v>#REF!</v>
      </c>
      <c r="K338" s="133" t="e">
        <f>+#REF!</f>
        <v>#REF!</v>
      </c>
      <c r="L338" s="133">
        <v>1475</v>
      </c>
      <c r="M338" s="101"/>
      <c r="N338" s="133" t="e">
        <f t="shared" si="11"/>
        <v>#REF!</v>
      </c>
    </row>
    <row r="339" spans="1:14">
      <c r="A339" s="21">
        <v>305</v>
      </c>
      <c r="B339" s="14">
        <v>200</v>
      </c>
      <c r="C339" s="14">
        <v>100</v>
      </c>
      <c r="D339" s="15">
        <v>450</v>
      </c>
      <c r="E339" s="15"/>
      <c r="F339" s="15"/>
      <c r="G339" s="4" t="s">
        <v>1667</v>
      </c>
      <c r="H339" s="121" t="e">
        <f>+#REF!</f>
        <v>#REF!</v>
      </c>
      <c r="I339" s="133" t="e">
        <f t="shared" si="10"/>
        <v>#REF!</v>
      </c>
      <c r="J339" s="133" t="e">
        <f>+#REF!</f>
        <v>#REF!</v>
      </c>
      <c r="K339" s="133" t="e">
        <f>+#REF!</f>
        <v>#REF!</v>
      </c>
      <c r="L339" s="133">
        <v>675000</v>
      </c>
      <c r="M339" s="101" t="s">
        <v>2133</v>
      </c>
      <c r="N339" s="133" t="e">
        <f t="shared" si="11"/>
        <v>#REF!</v>
      </c>
    </row>
    <row r="340" spans="1:14">
      <c r="A340" s="21">
        <v>305</v>
      </c>
      <c r="B340" s="14">
        <v>200</v>
      </c>
      <c r="C340" s="14">
        <v>100</v>
      </c>
      <c r="D340" s="13">
        <v>500</v>
      </c>
      <c r="E340" s="13"/>
      <c r="F340" s="13"/>
      <c r="G340" s="20" t="s">
        <v>1158</v>
      </c>
      <c r="H340" s="142" t="e">
        <f>+#REF!</f>
        <v>#REF!</v>
      </c>
      <c r="I340" s="134" t="e">
        <f t="shared" si="10"/>
        <v>#REF!</v>
      </c>
      <c r="J340" s="134" t="e">
        <f>+#REF!</f>
        <v>#REF!</v>
      </c>
      <c r="K340" s="134" t="e">
        <f>+#REF!</f>
        <v>#REF!</v>
      </c>
      <c r="L340" s="134">
        <v>0</v>
      </c>
      <c r="M340" s="105" t="s">
        <v>2134</v>
      </c>
      <c r="N340" s="134" t="e">
        <f t="shared" si="11"/>
        <v>#REF!</v>
      </c>
    </row>
    <row r="341" spans="1:14">
      <c r="A341" s="21">
        <v>305</v>
      </c>
      <c r="B341" s="14">
        <v>200</v>
      </c>
      <c r="C341" s="14">
        <v>100</v>
      </c>
      <c r="D341" s="13">
        <v>500</v>
      </c>
      <c r="E341" s="15">
        <v>10</v>
      </c>
      <c r="F341" s="15"/>
      <c r="G341" s="4" t="s">
        <v>1159</v>
      </c>
      <c r="H341" s="121" t="e">
        <f>+#REF!</f>
        <v>#REF!</v>
      </c>
      <c r="I341" s="133" t="e">
        <f t="shared" si="10"/>
        <v>#REF!</v>
      </c>
      <c r="J341" s="133" t="e">
        <f>+#REF!</f>
        <v>#REF!</v>
      </c>
      <c r="K341" s="133" t="e">
        <f>+#REF!</f>
        <v>#REF!</v>
      </c>
      <c r="L341" s="133">
        <v>197478</v>
      </c>
      <c r="M341" s="101"/>
      <c r="N341" s="133" t="e">
        <f t="shared" si="11"/>
        <v>#REF!</v>
      </c>
    </row>
    <row r="342" spans="1:14">
      <c r="A342" s="21">
        <v>305</v>
      </c>
      <c r="B342" s="14">
        <v>200</v>
      </c>
      <c r="C342" s="14">
        <v>100</v>
      </c>
      <c r="D342" s="13">
        <v>500</v>
      </c>
      <c r="E342" s="15">
        <v>20</v>
      </c>
      <c r="F342" s="15"/>
      <c r="G342" s="4" t="s">
        <v>1160</v>
      </c>
      <c r="H342" s="121" t="e">
        <f>+#REF!</f>
        <v>#REF!</v>
      </c>
      <c r="I342" s="133" t="e">
        <f t="shared" si="10"/>
        <v>#REF!</v>
      </c>
      <c r="J342" s="133" t="e">
        <f>+#REF!</f>
        <v>#REF!</v>
      </c>
      <c r="K342" s="133" t="e">
        <f>+#REF!</f>
        <v>#REF!</v>
      </c>
      <c r="L342" s="133">
        <v>793</v>
      </c>
      <c r="M342" s="101"/>
      <c r="N342" s="133" t="e">
        <f t="shared" si="11"/>
        <v>#REF!</v>
      </c>
    </row>
    <row r="343" spans="1:14">
      <c r="A343" s="21">
        <v>305</v>
      </c>
      <c r="B343" s="14">
        <v>200</v>
      </c>
      <c r="C343" s="14">
        <v>100</v>
      </c>
      <c r="D343" s="13">
        <v>500</v>
      </c>
      <c r="E343" s="15">
        <v>30</v>
      </c>
      <c r="F343" s="15"/>
      <c r="G343" s="4" t="s">
        <v>1161</v>
      </c>
      <c r="H343" s="121" t="e">
        <f>+#REF!</f>
        <v>#REF!</v>
      </c>
      <c r="I343" s="133" t="e">
        <f t="shared" si="10"/>
        <v>#REF!</v>
      </c>
      <c r="J343" s="133" t="e">
        <f>+#REF!</f>
        <v>#REF!</v>
      </c>
      <c r="K343" s="133" t="e">
        <f>+#REF!</f>
        <v>#REF!</v>
      </c>
      <c r="L343" s="133">
        <v>408</v>
      </c>
      <c r="M343" s="101"/>
      <c r="N343" s="133" t="e">
        <f t="shared" si="11"/>
        <v>#REF!</v>
      </c>
    </row>
    <row r="344" spans="1:14">
      <c r="A344" s="21">
        <v>305</v>
      </c>
      <c r="B344" s="14">
        <v>200</v>
      </c>
      <c r="C344" s="14">
        <v>100</v>
      </c>
      <c r="D344" s="13">
        <v>500</v>
      </c>
      <c r="E344" s="15">
        <v>40</v>
      </c>
      <c r="F344" s="15"/>
      <c r="G344" s="4" t="s">
        <v>1162</v>
      </c>
      <c r="H344" s="121" t="e">
        <f>+#REF!</f>
        <v>#REF!</v>
      </c>
      <c r="I344" s="133" t="e">
        <f t="shared" si="10"/>
        <v>#REF!</v>
      </c>
      <c r="J344" s="133" t="e">
        <f>+#REF!</f>
        <v>#REF!</v>
      </c>
      <c r="K344" s="133" t="e">
        <f>+#REF!</f>
        <v>#REF!</v>
      </c>
      <c r="L344" s="133">
        <v>0</v>
      </c>
      <c r="M344" s="101"/>
      <c r="N344" s="133" t="e">
        <f t="shared" si="11"/>
        <v>#REF!</v>
      </c>
    </row>
    <row r="345" spans="1:14">
      <c r="A345" s="21">
        <v>305</v>
      </c>
      <c r="B345" s="14">
        <v>200</v>
      </c>
      <c r="C345" s="14">
        <v>100</v>
      </c>
      <c r="D345" s="13">
        <v>500</v>
      </c>
      <c r="E345" s="15">
        <v>50</v>
      </c>
      <c r="F345" s="15"/>
      <c r="G345" s="4" t="s">
        <v>1158</v>
      </c>
      <c r="H345" s="121" t="e">
        <f>+#REF!</f>
        <v>#REF!</v>
      </c>
      <c r="I345" s="133" t="e">
        <f t="shared" si="10"/>
        <v>#REF!</v>
      </c>
      <c r="J345" s="133" t="e">
        <f>+#REF!</f>
        <v>#REF!</v>
      </c>
      <c r="K345" s="133" t="e">
        <f>+#REF!</f>
        <v>#REF!</v>
      </c>
      <c r="L345" s="133">
        <v>0</v>
      </c>
      <c r="M345" s="101"/>
      <c r="N345" s="133" t="e">
        <f t="shared" si="11"/>
        <v>#REF!</v>
      </c>
    </row>
    <row r="346" spans="1:14">
      <c r="A346" s="21">
        <v>305</v>
      </c>
      <c r="B346" s="14">
        <v>200</v>
      </c>
      <c r="C346" s="14">
        <v>100</v>
      </c>
      <c r="D346" s="14">
        <v>550</v>
      </c>
      <c r="E346" s="14"/>
      <c r="F346" s="14"/>
      <c r="G346" s="5" t="s">
        <v>1163</v>
      </c>
      <c r="H346" s="121" t="e">
        <f>+#REF!</f>
        <v>#REF!</v>
      </c>
      <c r="I346" s="133" t="e">
        <f t="shared" si="10"/>
        <v>#REF!</v>
      </c>
      <c r="J346" s="133" t="e">
        <f>+#REF!</f>
        <v>#REF!</v>
      </c>
      <c r="K346" s="133" t="e">
        <f>+#REF!</f>
        <v>#REF!</v>
      </c>
      <c r="L346" s="133">
        <v>0</v>
      </c>
      <c r="M346" s="101"/>
      <c r="N346" s="133" t="e">
        <f t="shared" si="11"/>
        <v>#REF!</v>
      </c>
    </row>
    <row r="347" spans="1:14">
      <c r="A347" s="21">
        <v>305</v>
      </c>
      <c r="B347" s="14">
        <v>200</v>
      </c>
      <c r="C347" s="14">
        <v>100</v>
      </c>
      <c r="D347" s="14">
        <v>550</v>
      </c>
      <c r="E347" s="15">
        <v>10</v>
      </c>
      <c r="F347" s="15"/>
      <c r="G347" s="4" t="s">
        <v>1164</v>
      </c>
      <c r="H347" s="121" t="e">
        <f>+#REF!</f>
        <v>#REF!</v>
      </c>
      <c r="I347" s="133" t="e">
        <f t="shared" si="10"/>
        <v>#REF!</v>
      </c>
      <c r="J347" s="133" t="e">
        <f>+#REF!</f>
        <v>#REF!</v>
      </c>
      <c r="K347" s="133" t="e">
        <f>+#REF!</f>
        <v>#REF!</v>
      </c>
      <c r="L347" s="133">
        <v>0</v>
      </c>
      <c r="M347" s="101" t="s">
        <v>2135</v>
      </c>
      <c r="N347" s="133" t="e">
        <f t="shared" si="11"/>
        <v>#REF!</v>
      </c>
    </row>
    <row r="348" spans="1:14">
      <c r="A348" s="21">
        <v>305</v>
      </c>
      <c r="B348" s="14">
        <v>200</v>
      </c>
      <c r="C348" s="14">
        <v>100</v>
      </c>
      <c r="D348" s="14">
        <v>550</v>
      </c>
      <c r="E348" s="15">
        <v>20</v>
      </c>
      <c r="F348" s="15"/>
      <c r="G348" s="4" t="s">
        <v>1165</v>
      </c>
      <c r="H348" s="121" t="e">
        <f>+#REF!</f>
        <v>#REF!</v>
      </c>
      <c r="I348" s="133" t="e">
        <f t="shared" si="10"/>
        <v>#REF!</v>
      </c>
      <c r="J348" s="133" t="e">
        <f>+#REF!</f>
        <v>#REF!</v>
      </c>
      <c r="K348" s="133" t="e">
        <f>+#REF!</f>
        <v>#REF!</v>
      </c>
      <c r="L348" s="133">
        <v>74520</v>
      </c>
      <c r="M348" s="101" t="s">
        <v>2136</v>
      </c>
      <c r="N348" s="133" t="e">
        <f t="shared" si="11"/>
        <v>#REF!</v>
      </c>
    </row>
    <row r="349" spans="1:14">
      <c r="A349" s="21">
        <v>305</v>
      </c>
      <c r="B349" s="14">
        <v>200</v>
      </c>
      <c r="C349" s="14">
        <v>100</v>
      </c>
      <c r="D349" s="14">
        <v>600</v>
      </c>
      <c r="E349" s="14"/>
      <c r="F349" s="14"/>
      <c r="G349" s="5" t="s">
        <v>1166</v>
      </c>
      <c r="H349" s="121" t="e">
        <f>+#REF!</f>
        <v>#REF!</v>
      </c>
      <c r="I349" s="133" t="e">
        <f t="shared" si="10"/>
        <v>#REF!</v>
      </c>
      <c r="J349" s="133" t="e">
        <f>+#REF!</f>
        <v>#REF!</v>
      </c>
      <c r="K349" s="133" t="e">
        <f>+#REF!</f>
        <v>#REF!</v>
      </c>
      <c r="L349" s="133">
        <v>0</v>
      </c>
      <c r="M349" s="101"/>
      <c r="N349" s="133" t="e">
        <f t="shared" si="11"/>
        <v>#REF!</v>
      </c>
    </row>
    <row r="350" spans="1:14" ht="25.5">
      <c r="A350" s="21">
        <v>305</v>
      </c>
      <c r="B350" s="14">
        <v>200</v>
      </c>
      <c r="C350" s="14">
        <v>100</v>
      </c>
      <c r="D350" s="14">
        <v>600</v>
      </c>
      <c r="E350" s="15">
        <v>10</v>
      </c>
      <c r="F350" s="15"/>
      <c r="G350" s="4" t="s">
        <v>1167</v>
      </c>
      <c r="H350" s="121" t="e">
        <f>+#REF!</f>
        <v>#REF!</v>
      </c>
      <c r="I350" s="133" t="e">
        <f t="shared" si="10"/>
        <v>#REF!</v>
      </c>
      <c r="J350" s="133" t="e">
        <f>+#REF!</f>
        <v>#REF!</v>
      </c>
      <c r="K350" s="133" t="e">
        <f>+#REF!</f>
        <v>#REF!</v>
      </c>
      <c r="L350" s="133">
        <v>172009</v>
      </c>
      <c r="M350" s="101" t="s">
        <v>2137</v>
      </c>
      <c r="N350" s="133" t="e">
        <f t="shared" si="11"/>
        <v>#REF!</v>
      </c>
    </row>
    <row r="351" spans="1:14">
      <c r="A351" s="21">
        <v>305</v>
      </c>
      <c r="B351" s="14">
        <v>200</v>
      </c>
      <c r="C351" s="14">
        <v>100</v>
      </c>
      <c r="D351" s="14">
        <v>600</v>
      </c>
      <c r="E351" s="14">
        <v>20</v>
      </c>
      <c r="F351" s="14"/>
      <c r="G351" s="5" t="s">
        <v>1168</v>
      </c>
      <c r="H351" s="121" t="e">
        <f>+#REF!</f>
        <v>#REF!</v>
      </c>
      <c r="I351" s="133" t="e">
        <f t="shared" si="10"/>
        <v>#REF!</v>
      </c>
      <c r="J351" s="133" t="e">
        <f>+#REF!</f>
        <v>#REF!</v>
      </c>
      <c r="K351" s="133" t="e">
        <f>+#REF!</f>
        <v>#REF!</v>
      </c>
      <c r="L351" s="133">
        <v>0</v>
      </c>
      <c r="M351" s="101" t="s">
        <v>2138</v>
      </c>
      <c r="N351" s="133" t="e">
        <f t="shared" si="11"/>
        <v>#REF!</v>
      </c>
    </row>
    <row r="352" spans="1:14">
      <c r="A352" s="21">
        <v>305</v>
      </c>
      <c r="B352" s="14">
        <v>200</v>
      </c>
      <c r="C352" s="14">
        <v>100</v>
      </c>
      <c r="D352" s="14">
        <v>600</v>
      </c>
      <c r="E352" s="14">
        <v>20</v>
      </c>
      <c r="F352" s="15">
        <v>5</v>
      </c>
      <c r="G352" s="4" t="s">
        <v>1169</v>
      </c>
      <c r="H352" s="121" t="e">
        <f>+#REF!</f>
        <v>#REF!</v>
      </c>
      <c r="I352" s="133" t="e">
        <f t="shared" si="10"/>
        <v>#REF!</v>
      </c>
      <c r="J352" s="133" t="e">
        <f>+#REF!</f>
        <v>#REF!</v>
      </c>
      <c r="K352" s="133" t="e">
        <f>+#REF!</f>
        <v>#REF!</v>
      </c>
      <c r="L352" s="133">
        <v>0</v>
      </c>
      <c r="M352" s="101"/>
      <c r="N352" s="133" t="e">
        <f t="shared" si="11"/>
        <v>#REF!</v>
      </c>
    </row>
    <row r="353" spans="1:14" s="98" customFormat="1">
      <c r="A353" s="21">
        <v>305</v>
      </c>
      <c r="B353" s="14">
        <v>200</v>
      </c>
      <c r="C353" s="14">
        <v>100</v>
      </c>
      <c r="D353" s="14">
        <v>600</v>
      </c>
      <c r="E353" s="14">
        <v>20</v>
      </c>
      <c r="F353" s="15">
        <v>10</v>
      </c>
      <c r="G353" s="4" t="s">
        <v>1170</v>
      </c>
      <c r="H353" s="121" t="e">
        <f>+#REF!</f>
        <v>#REF!</v>
      </c>
      <c r="I353" s="133" t="e">
        <f t="shared" si="10"/>
        <v>#REF!</v>
      </c>
      <c r="J353" s="133" t="e">
        <f>+#REF!</f>
        <v>#REF!</v>
      </c>
      <c r="K353" s="133" t="e">
        <f>+#REF!</f>
        <v>#REF!</v>
      </c>
      <c r="L353" s="133">
        <v>0</v>
      </c>
      <c r="M353" s="101"/>
      <c r="N353" s="133" t="e">
        <f t="shared" si="11"/>
        <v>#REF!</v>
      </c>
    </row>
    <row r="354" spans="1:14">
      <c r="A354" s="21">
        <v>305</v>
      </c>
      <c r="B354" s="14">
        <v>200</v>
      </c>
      <c r="C354" s="14">
        <v>100</v>
      </c>
      <c r="D354" s="14">
        <v>600</v>
      </c>
      <c r="E354" s="14">
        <v>30</v>
      </c>
      <c r="F354" s="14"/>
      <c r="G354" s="5" t="s">
        <v>1171</v>
      </c>
      <c r="H354" s="121" t="e">
        <f>+#REF!</f>
        <v>#REF!</v>
      </c>
      <c r="I354" s="133" t="e">
        <f t="shared" si="10"/>
        <v>#REF!</v>
      </c>
      <c r="J354" s="133" t="e">
        <f>+#REF!</f>
        <v>#REF!</v>
      </c>
      <c r="K354" s="133" t="e">
        <f>+#REF!</f>
        <v>#REF!</v>
      </c>
      <c r="L354" s="133">
        <v>0</v>
      </c>
      <c r="M354" s="101" t="s">
        <v>993</v>
      </c>
      <c r="N354" s="133" t="e">
        <f t="shared" si="11"/>
        <v>#REF!</v>
      </c>
    </row>
    <row r="355" spans="1:14">
      <c r="A355" s="21">
        <v>305</v>
      </c>
      <c r="B355" s="14">
        <v>200</v>
      </c>
      <c r="C355" s="14">
        <v>100</v>
      </c>
      <c r="D355" s="14">
        <v>600</v>
      </c>
      <c r="E355" s="14">
        <v>30</v>
      </c>
      <c r="F355" s="15">
        <v>5</v>
      </c>
      <c r="G355" s="90" t="s">
        <v>1172</v>
      </c>
      <c r="H355" s="121" t="e">
        <f>+#REF!</f>
        <v>#REF!</v>
      </c>
      <c r="I355" s="121" t="e">
        <f t="shared" si="10"/>
        <v>#REF!</v>
      </c>
      <c r="J355" s="121" t="e">
        <f>+#REF!</f>
        <v>#REF!</v>
      </c>
      <c r="K355" s="121" t="e">
        <f>+#REF!</f>
        <v>#REF!</v>
      </c>
      <c r="L355" s="121">
        <v>424402</v>
      </c>
      <c r="M355" s="101"/>
      <c r="N355" s="121" t="e">
        <f t="shared" si="11"/>
        <v>#REF!</v>
      </c>
    </row>
    <row r="356" spans="1:14">
      <c r="A356" s="21">
        <v>305</v>
      </c>
      <c r="B356" s="14">
        <v>200</v>
      </c>
      <c r="C356" s="14">
        <v>100</v>
      </c>
      <c r="D356" s="14">
        <v>600</v>
      </c>
      <c r="E356" s="14">
        <v>30</v>
      </c>
      <c r="F356" s="15">
        <v>10</v>
      </c>
      <c r="G356" s="4" t="s">
        <v>1173</v>
      </c>
      <c r="H356" s="121" t="e">
        <f>+#REF!</f>
        <v>#REF!</v>
      </c>
      <c r="I356" s="133" t="e">
        <f t="shared" si="10"/>
        <v>#REF!</v>
      </c>
      <c r="J356" s="133" t="e">
        <f>+#REF!</f>
        <v>#REF!</v>
      </c>
      <c r="K356" s="133" t="e">
        <f>+#REF!</f>
        <v>#REF!</v>
      </c>
      <c r="L356" s="133">
        <v>28332</v>
      </c>
      <c r="M356" s="101"/>
      <c r="N356" s="133" t="e">
        <f t="shared" si="11"/>
        <v>#REF!</v>
      </c>
    </row>
    <row r="357" spans="1:14">
      <c r="A357" s="21">
        <v>305</v>
      </c>
      <c r="B357" s="14">
        <v>200</v>
      </c>
      <c r="C357" s="14">
        <v>100</v>
      </c>
      <c r="D357" s="14">
        <v>600</v>
      </c>
      <c r="E357" s="14">
        <v>30</v>
      </c>
      <c r="F357" s="28">
        <v>15</v>
      </c>
      <c r="G357" s="84" t="s">
        <v>1174</v>
      </c>
      <c r="H357" s="124" t="e">
        <f>+#REF!</f>
        <v>#REF!</v>
      </c>
      <c r="I357" s="136" t="e">
        <f t="shared" si="10"/>
        <v>#REF!</v>
      </c>
      <c r="J357" s="136" t="e">
        <f>+#REF!</f>
        <v>#REF!</v>
      </c>
      <c r="K357" s="136" t="e">
        <f>+#REF!</f>
        <v>#REF!</v>
      </c>
      <c r="L357" s="136">
        <v>0</v>
      </c>
      <c r="M357" s="103"/>
      <c r="N357" s="136" t="e">
        <f t="shared" si="11"/>
        <v>#REF!</v>
      </c>
    </row>
    <row r="358" spans="1:14">
      <c r="A358" s="21">
        <v>305</v>
      </c>
      <c r="B358" s="14">
        <v>200</v>
      </c>
      <c r="C358" s="14">
        <v>100</v>
      </c>
      <c r="D358" s="14">
        <v>600</v>
      </c>
      <c r="E358" s="14">
        <v>30</v>
      </c>
      <c r="F358" s="28">
        <v>20</v>
      </c>
      <c r="G358" s="84" t="s">
        <v>1175</v>
      </c>
      <c r="H358" s="124" t="e">
        <f>+#REF!</f>
        <v>#REF!</v>
      </c>
      <c r="I358" s="136" t="e">
        <f t="shared" si="10"/>
        <v>#REF!</v>
      </c>
      <c r="J358" s="136" t="e">
        <f>+#REF!</f>
        <v>#REF!</v>
      </c>
      <c r="K358" s="136" t="e">
        <f>+#REF!</f>
        <v>#REF!</v>
      </c>
      <c r="L358" s="136">
        <v>0</v>
      </c>
      <c r="M358" s="103"/>
      <c r="N358" s="136" t="e">
        <f t="shared" si="11"/>
        <v>#REF!</v>
      </c>
    </row>
    <row r="359" spans="1:14">
      <c r="A359" s="21">
        <v>305</v>
      </c>
      <c r="B359" s="14">
        <v>200</v>
      </c>
      <c r="C359" s="14">
        <v>100</v>
      </c>
      <c r="D359" s="14">
        <v>600</v>
      </c>
      <c r="E359" s="14">
        <v>30</v>
      </c>
      <c r="F359" s="15">
        <v>25</v>
      </c>
      <c r="G359" s="4" t="s">
        <v>1176</v>
      </c>
      <c r="H359" s="121" t="e">
        <f>+#REF!</f>
        <v>#REF!</v>
      </c>
      <c r="I359" s="133" t="e">
        <f t="shared" si="10"/>
        <v>#REF!</v>
      </c>
      <c r="J359" s="133" t="e">
        <f>+#REF!</f>
        <v>#REF!</v>
      </c>
      <c r="K359" s="133" t="e">
        <f>+#REF!</f>
        <v>#REF!</v>
      </c>
      <c r="L359" s="133">
        <v>0</v>
      </c>
      <c r="M359" s="101"/>
      <c r="N359" s="133" t="e">
        <f t="shared" si="11"/>
        <v>#REF!</v>
      </c>
    </row>
    <row r="360" spans="1:14">
      <c r="A360" s="21">
        <v>305</v>
      </c>
      <c r="B360" s="14">
        <v>200</v>
      </c>
      <c r="C360" s="14">
        <v>100</v>
      </c>
      <c r="D360" s="14">
        <v>600</v>
      </c>
      <c r="E360" s="14">
        <v>30</v>
      </c>
      <c r="F360" s="15">
        <v>30</v>
      </c>
      <c r="G360" s="4" t="s">
        <v>1177</v>
      </c>
      <c r="H360" s="121" t="e">
        <f>+#REF!</f>
        <v>#REF!</v>
      </c>
      <c r="I360" s="133" t="e">
        <f t="shared" si="10"/>
        <v>#REF!</v>
      </c>
      <c r="J360" s="133" t="e">
        <f>+#REF!</f>
        <v>#REF!</v>
      </c>
      <c r="K360" s="133" t="e">
        <f>+#REF!</f>
        <v>#REF!</v>
      </c>
      <c r="L360" s="133">
        <v>2946</v>
      </c>
      <c r="M360" s="101"/>
      <c r="N360" s="133" t="e">
        <f t="shared" si="11"/>
        <v>#REF!</v>
      </c>
    </row>
    <row r="361" spans="1:14">
      <c r="A361" s="21">
        <v>305</v>
      </c>
      <c r="B361" s="14">
        <v>200</v>
      </c>
      <c r="C361" s="14">
        <v>100</v>
      </c>
      <c r="D361" s="14">
        <v>600</v>
      </c>
      <c r="E361" s="14">
        <v>30</v>
      </c>
      <c r="F361" s="15">
        <v>35</v>
      </c>
      <c r="G361" s="4" t="s">
        <v>1178</v>
      </c>
      <c r="H361" s="121" t="e">
        <f>+#REF!</f>
        <v>#REF!</v>
      </c>
      <c r="I361" s="133" t="e">
        <f t="shared" si="10"/>
        <v>#REF!</v>
      </c>
      <c r="J361" s="133" t="e">
        <f>+#REF!</f>
        <v>#REF!</v>
      </c>
      <c r="K361" s="133" t="e">
        <f>+#REF!</f>
        <v>#REF!</v>
      </c>
      <c r="L361" s="133">
        <v>1100555</v>
      </c>
      <c r="M361" s="101"/>
      <c r="N361" s="133" t="e">
        <f t="shared" si="11"/>
        <v>#REF!</v>
      </c>
    </row>
    <row r="362" spans="1:14">
      <c r="A362" s="21">
        <v>305</v>
      </c>
      <c r="B362" s="14">
        <v>200</v>
      </c>
      <c r="C362" s="14">
        <v>100</v>
      </c>
      <c r="D362" s="14">
        <v>600</v>
      </c>
      <c r="E362" s="14">
        <v>30</v>
      </c>
      <c r="F362" s="15">
        <v>40</v>
      </c>
      <c r="G362" s="4" t="s">
        <v>1179</v>
      </c>
      <c r="H362" s="121" t="e">
        <f>+#REF!</f>
        <v>#REF!</v>
      </c>
      <c r="I362" s="133" t="e">
        <f t="shared" si="10"/>
        <v>#REF!</v>
      </c>
      <c r="J362" s="133" t="e">
        <f>+#REF!</f>
        <v>#REF!</v>
      </c>
      <c r="K362" s="133" t="e">
        <f>+#REF!</f>
        <v>#REF!</v>
      </c>
      <c r="L362" s="133">
        <v>20584</v>
      </c>
      <c r="M362" s="101"/>
      <c r="N362" s="133" t="e">
        <f t="shared" si="11"/>
        <v>#REF!</v>
      </c>
    </row>
    <row r="363" spans="1:14">
      <c r="A363" s="21">
        <v>305</v>
      </c>
      <c r="B363" s="14">
        <v>200</v>
      </c>
      <c r="C363" s="14">
        <v>100</v>
      </c>
      <c r="D363" s="14">
        <v>600</v>
      </c>
      <c r="E363" s="14">
        <v>30</v>
      </c>
      <c r="F363" s="15">
        <v>45</v>
      </c>
      <c r="G363" s="4" t="s">
        <v>1180</v>
      </c>
      <c r="H363" s="121" t="e">
        <f>+#REF!</f>
        <v>#REF!</v>
      </c>
      <c r="I363" s="133" t="e">
        <f t="shared" si="10"/>
        <v>#REF!</v>
      </c>
      <c r="J363" s="133" t="e">
        <f>+#REF!</f>
        <v>#REF!</v>
      </c>
      <c r="K363" s="133" t="e">
        <f>+#REF!</f>
        <v>#REF!</v>
      </c>
      <c r="L363" s="133">
        <v>783</v>
      </c>
      <c r="M363" s="101"/>
      <c r="N363" s="133" t="e">
        <f t="shared" si="11"/>
        <v>#REF!</v>
      </c>
    </row>
    <row r="364" spans="1:14">
      <c r="A364" s="21">
        <v>305</v>
      </c>
      <c r="B364" s="14">
        <v>200</v>
      </c>
      <c r="C364" s="14">
        <v>100</v>
      </c>
      <c r="D364" s="14">
        <v>600</v>
      </c>
      <c r="E364" s="14">
        <v>30</v>
      </c>
      <c r="F364" s="15">
        <v>50</v>
      </c>
      <c r="G364" s="4" t="s">
        <v>1181</v>
      </c>
      <c r="H364" s="121" t="e">
        <f>+#REF!</f>
        <v>#REF!</v>
      </c>
      <c r="I364" s="133" t="e">
        <f t="shared" si="10"/>
        <v>#REF!</v>
      </c>
      <c r="J364" s="133" t="e">
        <f>+#REF!</f>
        <v>#REF!</v>
      </c>
      <c r="K364" s="133" t="e">
        <f>+#REF!</f>
        <v>#REF!</v>
      </c>
      <c r="L364" s="133">
        <v>181599</v>
      </c>
      <c r="M364" s="101"/>
      <c r="N364" s="133" t="e">
        <f t="shared" si="11"/>
        <v>#REF!</v>
      </c>
    </row>
    <row r="365" spans="1:14">
      <c r="A365" s="21">
        <v>305</v>
      </c>
      <c r="B365" s="14">
        <v>200</v>
      </c>
      <c r="C365" s="14">
        <v>100</v>
      </c>
      <c r="D365" s="14">
        <v>600</v>
      </c>
      <c r="E365" s="14">
        <v>30</v>
      </c>
      <c r="F365" s="15">
        <v>55</v>
      </c>
      <c r="G365" s="4" t="s">
        <v>1182</v>
      </c>
      <c r="H365" s="121" t="e">
        <f>+#REF!</f>
        <v>#REF!</v>
      </c>
      <c r="I365" s="133" t="e">
        <f t="shared" si="10"/>
        <v>#REF!</v>
      </c>
      <c r="J365" s="133" t="e">
        <f>+#REF!</f>
        <v>#REF!</v>
      </c>
      <c r="K365" s="133" t="e">
        <f>+#REF!</f>
        <v>#REF!</v>
      </c>
      <c r="L365" s="133">
        <v>4229</v>
      </c>
      <c r="M365" s="101"/>
      <c r="N365" s="133" t="e">
        <f t="shared" si="11"/>
        <v>#REF!</v>
      </c>
    </row>
    <row r="366" spans="1:14">
      <c r="A366" s="21">
        <v>305</v>
      </c>
      <c r="B366" s="14">
        <v>200</v>
      </c>
      <c r="C366" s="14">
        <v>100</v>
      </c>
      <c r="D366" s="14">
        <v>600</v>
      </c>
      <c r="E366" s="14">
        <v>30</v>
      </c>
      <c r="F366" s="15">
        <v>60</v>
      </c>
      <c r="G366" s="4" t="s">
        <v>1183</v>
      </c>
      <c r="H366" s="121" t="e">
        <f>+#REF!</f>
        <v>#REF!</v>
      </c>
      <c r="I366" s="133" t="e">
        <f t="shared" si="10"/>
        <v>#REF!</v>
      </c>
      <c r="J366" s="133" t="e">
        <f>+#REF!</f>
        <v>#REF!</v>
      </c>
      <c r="K366" s="133" t="e">
        <f>+#REF!</f>
        <v>#REF!</v>
      </c>
      <c r="L366" s="133">
        <v>0</v>
      </c>
      <c r="M366" s="101"/>
      <c r="N366" s="133" t="e">
        <f t="shared" si="11"/>
        <v>#REF!</v>
      </c>
    </row>
    <row r="367" spans="1:14">
      <c r="A367" s="21">
        <v>305</v>
      </c>
      <c r="B367" s="14">
        <v>200</v>
      </c>
      <c r="C367" s="14">
        <v>100</v>
      </c>
      <c r="D367" s="14">
        <v>600</v>
      </c>
      <c r="E367" s="14">
        <v>30</v>
      </c>
      <c r="F367" s="15">
        <v>65</v>
      </c>
      <c r="G367" s="4" t="s">
        <v>1184</v>
      </c>
      <c r="H367" s="121" t="e">
        <f>+#REF!</f>
        <v>#REF!</v>
      </c>
      <c r="I367" s="133" t="e">
        <f t="shared" si="10"/>
        <v>#REF!</v>
      </c>
      <c r="J367" s="133" t="e">
        <f>+#REF!</f>
        <v>#REF!</v>
      </c>
      <c r="K367" s="133" t="e">
        <f>+#REF!</f>
        <v>#REF!</v>
      </c>
      <c r="L367" s="133">
        <v>57876</v>
      </c>
      <c r="M367" s="101"/>
      <c r="N367" s="133" t="e">
        <f t="shared" si="11"/>
        <v>#REF!</v>
      </c>
    </row>
    <row r="368" spans="1:14">
      <c r="A368" s="21">
        <v>305</v>
      </c>
      <c r="B368" s="14">
        <v>200</v>
      </c>
      <c r="C368" s="14">
        <v>100</v>
      </c>
      <c r="D368" s="14">
        <v>600</v>
      </c>
      <c r="E368" s="14">
        <v>30</v>
      </c>
      <c r="F368" s="15">
        <v>80</v>
      </c>
      <c r="G368" s="4" t="s">
        <v>1185</v>
      </c>
      <c r="H368" s="121" t="e">
        <f>+#REF!</f>
        <v>#REF!</v>
      </c>
      <c r="I368" s="133" t="e">
        <f t="shared" si="10"/>
        <v>#REF!</v>
      </c>
      <c r="J368" s="133" t="e">
        <f>+#REF!</f>
        <v>#REF!</v>
      </c>
      <c r="K368" s="133" t="e">
        <f>+#REF!</f>
        <v>#REF!</v>
      </c>
      <c r="L368" s="133">
        <v>2172</v>
      </c>
      <c r="M368" s="101"/>
      <c r="N368" s="133" t="e">
        <f t="shared" si="11"/>
        <v>#REF!</v>
      </c>
    </row>
    <row r="369" spans="1:14">
      <c r="A369" s="21">
        <v>305</v>
      </c>
      <c r="B369" s="14">
        <v>200</v>
      </c>
      <c r="C369" s="14">
        <v>100</v>
      </c>
      <c r="D369" s="14">
        <v>600</v>
      </c>
      <c r="E369" s="14">
        <v>30</v>
      </c>
      <c r="F369" s="15">
        <v>90</v>
      </c>
      <c r="G369" s="4" t="s">
        <v>1171</v>
      </c>
      <c r="H369" s="121" t="e">
        <f>+#REF!</f>
        <v>#REF!</v>
      </c>
      <c r="I369" s="133" t="e">
        <f t="shared" si="10"/>
        <v>#REF!</v>
      </c>
      <c r="J369" s="133" t="e">
        <f>+#REF!</f>
        <v>#REF!</v>
      </c>
      <c r="K369" s="133" t="e">
        <f>+#REF!</f>
        <v>#REF!</v>
      </c>
      <c r="L369" s="133">
        <v>299005</v>
      </c>
      <c r="M369" s="101"/>
      <c r="N369" s="133" t="e">
        <f t="shared" si="11"/>
        <v>#REF!</v>
      </c>
    </row>
    <row r="370" spans="1:14" ht="25.5">
      <c r="A370" s="21">
        <v>305</v>
      </c>
      <c r="B370" s="14">
        <v>200</v>
      </c>
      <c r="C370" s="14">
        <v>200</v>
      </c>
      <c r="D370" s="14"/>
      <c r="E370" s="14"/>
      <c r="F370" s="14"/>
      <c r="G370" s="5" t="s">
        <v>1186</v>
      </c>
      <c r="H370" s="121" t="e">
        <f>+#REF!</f>
        <v>#REF!</v>
      </c>
      <c r="I370" s="133" t="e">
        <f t="shared" si="10"/>
        <v>#REF!</v>
      </c>
      <c r="J370" s="133" t="e">
        <f>+#REF!</f>
        <v>#REF!</v>
      </c>
      <c r="K370" s="133" t="e">
        <f>+#REF!</f>
        <v>#REF!</v>
      </c>
      <c r="L370" s="133">
        <v>0</v>
      </c>
      <c r="M370" s="101"/>
      <c r="N370" s="133" t="e">
        <f t="shared" si="11"/>
        <v>#REF!</v>
      </c>
    </row>
    <row r="371" spans="1:14" ht="25.5">
      <c r="A371" s="21">
        <v>305</v>
      </c>
      <c r="B371" s="14">
        <v>200</v>
      </c>
      <c r="C371" s="14">
        <v>200</v>
      </c>
      <c r="D371" s="15">
        <v>100</v>
      </c>
      <c r="E371" s="15"/>
      <c r="F371" s="15"/>
      <c r="G371" s="4" t="s">
        <v>1187</v>
      </c>
      <c r="H371" s="121" t="e">
        <f>+#REF!</f>
        <v>#REF!</v>
      </c>
      <c r="I371" s="133" t="e">
        <f t="shared" si="10"/>
        <v>#REF!</v>
      </c>
      <c r="J371" s="133" t="e">
        <f>+#REF!</f>
        <v>#REF!</v>
      </c>
      <c r="K371" s="133" t="e">
        <f>+#REF!</f>
        <v>#REF!</v>
      </c>
      <c r="L371" s="133">
        <v>1179</v>
      </c>
      <c r="M371" s="101" t="s">
        <v>994</v>
      </c>
      <c r="N371" s="133" t="e">
        <f t="shared" si="11"/>
        <v>#REF!</v>
      </c>
    </row>
    <row r="372" spans="1:14" ht="25.5">
      <c r="A372" s="21">
        <v>305</v>
      </c>
      <c r="B372" s="14">
        <v>200</v>
      </c>
      <c r="C372" s="14">
        <v>200</v>
      </c>
      <c r="D372" s="15">
        <v>200</v>
      </c>
      <c r="E372" s="15"/>
      <c r="F372" s="15"/>
      <c r="G372" s="4" t="s">
        <v>1188</v>
      </c>
      <c r="H372" s="121" t="e">
        <f>+#REF!</f>
        <v>#REF!</v>
      </c>
      <c r="I372" s="133" t="e">
        <f t="shared" si="10"/>
        <v>#REF!</v>
      </c>
      <c r="J372" s="133" t="e">
        <f>+#REF!</f>
        <v>#REF!</v>
      </c>
      <c r="K372" s="133" t="e">
        <f>+#REF!</f>
        <v>#REF!</v>
      </c>
      <c r="L372" s="133">
        <v>2218</v>
      </c>
      <c r="M372" s="101" t="s">
        <v>2139</v>
      </c>
      <c r="N372" s="133" t="e">
        <f t="shared" si="11"/>
        <v>#REF!</v>
      </c>
    </row>
    <row r="373" spans="1:14" ht="25.5">
      <c r="A373" s="21">
        <v>305</v>
      </c>
      <c r="B373" s="14">
        <v>200</v>
      </c>
      <c r="C373" s="14">
        <v>200</v>
      </c>
      <c r="D373" s="14">
        <v>300</v>
      </c>
      <c r="E373" s="14"/>
      <c r="F373" s="14"/>
      <c r="G373" s="5" t="s">
        <v>1189</v>
      </c>
      <c r="H373" s="121" t="e">
        <f>+#REF!</f>
        <v>#REF!</v>
      </c>
      <c r="I373" s="133" t="e">
        <f t="shared" si="10"/>
        <v>#REF!</v>
      </c>
      <c r="J373" s="133" t="e">
        <f>+#REF!</f>
        <v>#REF!</v>
      </c>
      <c r="K373" s="133" t="e">
        <f>+#REF!</f>
        <v>#REF!</v>
      </c>
      <c r="L373" s="133">
        <v>0</v>
      </c>
      <c r="M373" s="101"/>
      <c r="N373" s="133" t="e">
        <f t="shared" si="11"/>
        <v>#REF!</v>
      </c>
    </row>
    <row r="374" spans="1:14">
      <c r="A374" s="21">
        <v>305</v>
      </c>
      <c r="B374" s="14">
        <v>200</v>
      </c>
      <c r="C374" s="14">
        <v>200</v>
      </c>
      <c r="D374" s="14">
        <v>300</v>
      </c>
      <c r="E374" s="14">
        <v>10</v>
      </c>
      <c r="F374" s="14"/>
      <c r="G374" s="5" t="s">
        <v>1190</v>
      </c>
      <c r="H374" s="121" t="e">
        <f>+#REF!</f>
        <v>#REF!</v>
      </c>
      <c r="I374" s="133" t="e">
        <f t="shared" si="10"/>
        <v>#REF!</v>
      </c>
      <c r="J374" s="133" t="e">
        <f>+#REF!</f>
        <v>#REF!</v>
      </c>
      <c r="K374" s="133" t="e">
        <f>+#REF!</f>
        <v>#REF!</v>
      </c>
      <c r="L374" s="133">
        <v>0</v>
      </c>
      <c r="M374" s="101" t="s">
        <v>548</v>
      </c>
      <c r="N374" s="133" t="e">
        <f t="shared" si="11"/>
        <v>#REF!</v>
      </c>
    </row>
    <row r="375" spans="1:14">
      <c r="A375" s="21">
        <v>305</v>
      </c>
      <c r="B375" s="14">
        <v>200</v>
      </c>
      <c r="C375" s="14">
        <v>200</v>
      </c>
      <c r="D375" s="14">
        <v>300</v>
      </c>
      <c r="E375" s="14">
        <v>10</v>
      </c>
      <c r="F375" s="15">
        <v>5</v>
      </c>
      <c r="G375" s="4" t="s">
        <v>1191</v>
      </c>
      <c r="H375" s="121" t="e">
        <f>+#REF!</f>
        <v>#REF!</v>
      </c>
      <c r="I375" s="133" t="e">
        <f t="shared" si="10"/>
        <v>#REF!</v>
      </c>
      <c r="J375" s="133" t="e">
        <f>+#REF!</f>
        <v>#REF!</v>
      </c>
      <c r="K375" s="133" t="e">
        <f>+#REF!</f>
        <v>#REF!</v>
      </c>
      <c r="L375" s="133">
        <v>5673</v>
      </c>
      <c r="M375" s="101"/>
      <c r="N375" s="133" t="e">
        <f t="shared" si="11"/>
        <v>#REF!</v>
      </c>
    </row>
    <row r="376" spans="1:14">
      <c r="A376" s="21">
        <v>305</v>
      </c>
      <c r="B376" s="14">
        <v>200</v>
      </c>
      <c r="C376" s="14">
        <v>200</v>
      </c>
      <c r="D376" s="14">
        <v>300</v>
      </c>
      <c r="E376" s="14">
        <v>10</v>
      </c>
      <c r="F376" s="15">
        <v>10</v>
      </c>
      <c r="G376" s="4" t="s">
        <v>1192</v>
      </c>
      <c r="H376" s="121" t="e">
        <f>+#REF!</f>
        <v>#REF!</v>
      </c>
      <c r="I376" s="133" t="e">
        <f t="shared" si="10"/>
        <v>#REF!</v>
      </c>
      <c r="J376" s="133" t="e">
        <f>+#REF!</f>
        <v>#REF!</v>
      </c>
      <c r="K376" s="133" t="e">
        <f>+#REF!</f>
        <v>#REF!</v>
      </c>
      <c r="L376" s="133">
        <v>0</v>
      </c>
      <c r="M376" s="101"/>
      <c r="N376" s="133" t="e">
        <f t="shared" si="11"/>
        <v>#REF!</v>
      </c>
    </row>
    <row r="377" spans="1:14">
      <c r="A377" s="21">
        <v>305</v>
      </c>
      <c r="B377" s="14">
        <v>200</v>
      </c>
      <c r="C377" s="14">
        <v>200</v>
      </c>
      <c r="D377" s="14">
        <v>300</v>
      </c>
      <c r="E377" s="14">
        <v>10</v>
      </c>
      <c r="F377" s="15">
        <v>15</v>
      </c>
      <c r="G377" s="4" t="s">
        <v>1193</v>
      </c>
      <c r="H377" s="121" t="e">
        <f>+#REF!</f>
        <v>#REF!</v>
      </c>
      <c r="I377" s="133" t="e">
        <f t="shared" si="10"/>
        <v>#REF!</v>
      </c>
      <c r="J377" s="133" t="e">
        <f>+#REF!</f>
        <v>#REF!</v>
      </c>
      <c r="K377" s="133" t="e">
        <f>+#REF!</f>
        <v>#REF!</v>
      </c>
      <c r="L377" s="133">
        <v>976</v>
      </c>
      <c r="M377" s="101"/>
      <c r="N377" s="133" t="e">
        <f t="shared" si="11"/>
        <v>#REF!</v>
      </c>
    </row>
    <row r="378" spans="1:14">
      <c r="A378" s="21">
        <v>305</v>
      </c>
      <c r="B378" s="14">
        <v>200</v>
      </c>
      <c r="C378" s="14">
        <v>200</v>
      </c>
      <c r="D378" s="14">
        <v>300</v>
      </c>
      <c r="E378" s="14">
        <v>10</v>
      </c>
      <c r="F378" s="15">
        <v>20</v>
      </c>
      <c r="G378" s="4" t="s">
        <v>1194</v>
      </c>
      <c r="H378" s="121" t="e">
        <f>+#REF!</f>
        <v>#REF!</v>
      </c>
      <c r="I378" s="133" t="e">
        <f t="shared" si="10"/>
        <v>#REF!</v>
      </c>
      <c r="J378" s="133" t="e">
        <f>+#REF!</f>
        <v>#REF!</v>
      </c>
      <c r="K378" s="133" t="e">
        <f>+#REF!</f>
        <v>#REF!</v>
      </c>
      <c r="L378" s="133">
        <v>0</v>
      </c>
      <c r="M378" s="101"/>
      <c r="N378" s="133" t="e">
        <f t="shared" si="11"/>
        <v>#REF!</v>
      </c>
    </row>
    <row r="379" spans="1:14">
      <c r="A379" s="21">
        <v>305</v>
      </c>
      <c r="B379" s="14">
        <v>200</v>
      </c>
      <c r="C379" s="14">
        <v>200</v>
      </c>
      <c r="D379" s="14">
        <v>300</v>
      </c>
      <c r="E379" s="14">
        <v>10</v>
      </c>
      <c r="F379" s="15">
        <v>90</v>
      </c>
      <c r="G379" s="4" t="s">
        <v>1195</v>
      </c>
      <c r="H379" s="121" t="e">
        <f>+#REF!</f>
        <v>#REF!</v>
      </c>
      <c r="I379" s="133" t="e">
        <f t="shared" si="10"/>
        <v>#REF!</v>
      </c>
      <c r="J379" s="133" t="e">
        <f>+#REF!</f>
        <v>#REF!</v>
      </c>
      <c r="K379" s="133" t="e">
        <f>+#REF!</f>
        <v>#REF!</v>
      </c>
      <c r="L379" s="133">
        <v>0</v>
      </c>
      <c r="M379" s="101"/>
      <c r="N379" s="133" t="e">
        <f t="shared" si="11"/>
        <v>#REF!</v>
      </c>
    </row>
    <row r="380" spans="1:14" ht="25.5">
      <c r="A380" s="21">
        <v>305</v>
      </c>
      <c r="B380" s="14">
        <v>200</v>
      </c>
      <c r="C380" s="14">
        <v>200</v>
      </c>
      <c r="D380" s="14">
        <v>300</v>
      </c>
      <c r="E380" s="15">
        <v>20</v>
      </c>
      <c r="F380" s="15"/>
      <c r="G380" s="4" t="s">
        <v>1196</v>
      </c>
      <c r="H380" s="121" t="e">
        <f>+#REF!</f>
        <v>#REF!</v>
      </c>
      <c r="I380" s="133" t="e">
        <f t="shared" si="10"/>
        <v>#REF!</v>
      </c>
      <c r="J380" s="133" t="e">
        <f>+#REF!</f>
        <v>#REF!</v>
      </c>
      <c r="K380" s="133" t="e">
        <f>+#REF!</f>
        <v>#REF!</v>
      </c>
      <c r="L380" s="133">
        <v>0</v>
      </c>
      <c r="M380" s="101" t="s">
        <v>549</v>
      </c>
      <c r="N380" s="133" t="e">
        <f t="shared" si="11"/>
        <v>#REF!</v>
      </c>
    </row>
    <row r="381" spans="1:14" ht="25.5">
      <c r="A381" s="21">
        <v>305</v>
      </c>
      <c r="B381" s="14">
        <v>200</v>
      </c>
      <c r="C381" s="14">
        <v>200</v>
      </c>
      <c r="D381" s="14">
        <v>300</v>
      </c>
      <c r="E381" s="15">
        <v>30</v>
      </c>
      <c r="F381" s="15"/>
      <c r="G381" s="4" t="s">
        <v>377</v>
      </c>
      <c r="H381" s="121" t="e">
        <f>+#REF!</f>
        <v>#REF!</v>
      </c>
      <c r="I381" s="133" t="e">
        <f t="shared" si="10"/>
        <v>#REF!</v>
      </c>
      <c r="J381" s="133" t="e">
        <f>+#REF!</f>
        <v>#REF!</v>
      </c>
      <c r="K381" s="133" t="e">
        <f>+#REF!</f>
        <v>#REF!</v>
      </c>
      <c r="L381" s="133">
        <v>0</v>
      </c>
      <c r="M381" s="101" t="s">
        <v>550</v>
      </c>
      <c r="N381" s="133" t="e">
        <f t="shared" si="11"/>
        <v>#REF!</v>
      </c>
    </row>
    <row r="382" spans="1:14">
      <c r="A382" s="21">
        <v>305</v>
      </c>
      <c r="B382" s="14">
        <v>200</v>
      </c>
      <c r="C382" s="14">
        <v>200</v>
      </c>
      <c r="D382" s="14">
        <v>300</v>
      </c>
      <c r="E382" s="15">
        <v>40</v>
      </c>
      <c r="F382" s="15"/>
      <c r="G382" s="4" t="s">
        <v>378</v>
      </c>
      <c r="H382" s="121" t="e">
        <f>+#REF!</f>
        <v>#REF!</v>
      </c>
      <c r="I382" s="133" t="e">
        <f t="shared" si="10"/>
        <v>#REF!</v>
      </c>
      <c r="J382" s="133" t="e">
        <f>+#REF!</f>
        <v>#REF!</v>
      </c>
      <c r="K382" s="133" t="e">
        <f>+#REF!</f>
        <v>#REF!</v>
      </c>
      <c r="L382" s="133">
        <v>74090</v>
      </c>
      <c r="M382" s="101" t="s">
        <v>551</v>
      </c>
      <c r="N382" s="133" t="e">
        <f t="shared" si="11"/>
        <v>#REF!</v>
      </c>
    </row>
    <row r="383" spans="1:14" ht="25.5">
      <c r="A383" s="21">
        <v>305</v>
      </c>
      <c r="B383" s="14">
        <v>200</v>
      </c>
      <c r="C383" s="14">
        <v>200</v>
      </c>
      <c r="D383" s="14">
        <v>300</v>
      </c>
      <c r="E383" s="14">
        <v>50</v>
      </c>
      <c r="F383" s="14"/>
      <c r="G383" s="5" t="s">
        <v>379</v>
      </c>
      <c r="H383" s="121" t="e">
        <f>+#REF!</f>
        <v>#REF!</v>
      </c>
      <c r="I383" s="133" t="e">
        <f t="shared" si="10"/>
        <v>#REF!</v>
      </c>
      <c r="J383" s="133" t="e">
        <f>+#REF!</f>
        <v>#REF!</v>
      </c>
      <c r="K383" s="133" t="e">
        <f>+#REF!</f>
        <v>#REF!</v>
      </c>
      <c r="L383" s="133">
        <v>0</v>
      </c>
      <c r="M383" s="101" t="s">
        <v>552</v>
      </c>
      <c r="N383" s="133" t="e">
        <f t="shared" si="11"/>
        <v>#REF!</v>
      </c>
    </row>
    <row r="384" spans="1:14">
      <c r="A384" s="21">
        <v>305</v>
      </c>
      <c r="B384" s="14">
        <v>200</v>
      </c>
      <c r="C384" s="14">
        <v>200</v>
      </c>
      <c r="D384" s="14">
        <v>300</v>
      </c>
      <c r="E384" s="14">
        <v>50</v>
      </c>
      <c r="F384" s="15">
        <v>10</v>
      </c>
      <c r="G384" s="4" t="s">
        <v>380</v>
      </c>
      <c r="H384" s="121" t="e">
        <f>+#REF!</f>
        <v>#REF!</v>
      </c>
      <c r="I384" s="133" t="e">
        <f t="shared" si="10"/>
        <v>#REF!</v>
      </c>
      <c r="J384" s="133" t="e">
        <f>+#REF!</f>
        <v>#REF!</v>
      </c>
      <c r="K384" s="133" t="e">
        <f>+#REF!</f>
        <v>#REF!</v>
      </c>
      <c r="L384" s="133">
        <v>0</v>
      </c>
      <c r="M384" s="101"/>
      <c r="N384" s="133" t="e">
        <f t="shared" si="11"/>
        <v>#REF!</v>
      </c>
    </row>
    <row r="385" spans="1:14" ht="25.5">
      <c r="A385" s="21">
        <v>305</v>
      </c>
      <c r="B385" s="14">
        <v>200</v>
      </c>
      <c r="C385" s="14">
        <v>200</v>
      </c>
      <c r="D385" s="14">
        <v>300</v>
      </c>
      <c r="E385" s="14">
        <v>50</v>
      </c>
      <c r="F385" s="15">
        <v>20</v>
      </c>
      <c r="G385" s="4" t="s">
        <v>381</v>
      </c>
      <c r="H385" s="121" t="e">
        <f>+#REF!</f>
        <v>#REF!</v>
      </c>
      <c r="I385" s="133" t="e">
        <f t="shared" si="10"/>
        <v>#REF!</v>
      </c>
      <c r="J385" s="133" t="e">
        <f>+#REF!</f>
        <v>#REF!</v>
      </c>
      <c r="K385" s="133" t="e">
        <f>+#REF!</f>
        <v>#REF!</v>
      </c>
      <c r="L385" s="133">
        <v>10000</v>
      </c>
      <c r="M385" s="101"/>
      <c r="N385" s="133" t="e">
        <f t="shared" si="11"/>
        <v>#REF!</v>
      </c>
    </row>
    <row r="386" spans="1:14">
      <c r="A386" s="21">
        <v>305</v>
      </c>
      <c r="B386" s="14">
        <v>200</v>
      </c>
      <c r="C386" s="14">
        <v>200</v>
      </c>
      <c r="D386" s="14">
        <v>300</v>
      </c>
      <c r="E386" s="14">
        <v>50</v>
      </c>
      <c r="F386" s="15">
        <v>30</v>
      </c>
      <c r="G386" s="4" t="s">
        <v>382</v>
      </c>
      <c r="H386" s="121" t="e">
        <f>+#REF!</f>
        <v>#REF!</v>
      </c>
      <c r="I386" s="133" t="e">
        <f t="shared" si="10"/>
        <v>#REF!</v>
      </c>
      <c r="J386" s="133" t="e">
        <f>+#REF!</f>
        <v>#REF!</v>
      </c>
      <c r="K386" s="133" t="e">
        <f>+#REF!</f>
        <v>#REF!</v>
      </c>
      <c r="L386" s="133">
        <v>0</v>
      </c>
      <c r="M386" s="101"/>
      <c r="N386" s="133" t="e">
        <f t="shared" si="11"/>
        <v>#REF!</v>
      </c>
    </row>
    <row r="387" spans="1:14">
      <c r="A387" s="21">
        <v>305</v>
      </c>
      <c r="B387" s="14">
        <v>200</v>
      </c>
      <c r="C387" s="14">
        <v>200</v>
      </c>
      <c r="D387" s="14">
        <v>300</v>
      </c>
      <c r="E387" s="14">
        <v>50</v>
      </c>
      <c r="F387" s="15">
        <v>40</v>
      </c>
      <c r="G387" s="4" t="s">
        <v>383</v>
      </c>
      <c r="H387" s="121" t="e">
        <f>+#REF!</f>
        <v>#REF!</v>
      </c>
      <c r="I387" s="133" t="e">
        <f t="shared" si="10"/>
        <v>#REF!</v>
      </c>
      <c r="J387" s="133" t="e">
        <f>+#REF!</f>
        <v>#REF!</v>
      </c>
      <c r="K387" s="133" t="e">
        <f>+#REF!</f>
        <v>#REF!</v>
      </c>
      <c r="L387" s="133">
        <v>1286</v>
      </c>
      <c r="M387" s="101"/>
      <c r="N387" s="133" t="e">
        <f t="shared" si="11"/>
        <v>#REF!</v>
      </c>
    </row>
    <row r="388" spans="1:14" ht="25.5">
      <c r="A388" s="21">
        <v>305</v>
      </c>
      <c r="B388" s="14">
        <v>200</v>
      </c>
      <c r="C388" s="14">
        <v>200</v>
      </c>
      <c r="D388" s="14">
        <v>300</v>
      </c>
      <c r="E388" s="14">
        <v>50</v>
      </c>
      <c r="F388" s="15">
        <v>90</v>
      </c>
      <c r="G388" s="4" t="s">
        <v>379</v>
      </c>
      <c r="H388" s="121" t="e">
        <f>+#REF!</f>
        <v>#REF!</v>
      </c>
      <c r="I388" s="133" t="e">
        <f t="shared" si="10"/>
        <v>#REF!</v>
      </c>
      <c r="J388" s="133" t="e">
        <f>+#REF!</f>
        <v>#REF!</v>
      </c>
      <c r="K388" s="133" t="e">
        <f>+#REF!</f>
        <v>#REF!</v>
      </c>
      <c r="L388" s="133">
        <v>0</v>
      </c>
      <c r="M388" s="101"/>
      <c r="N388" s="133" t="e">
        <f t="shared" si="11"/>
        <v>#REF!</v>
      </c>
    </row>
    <row r="389" spans="1:14" ht="25.5">
      <c r="A389" s="21">
        <v>305</v>
      </c>
      <c r="B389" s="14">
        <v>200</v>
      </c>
      <c r="C389" s="14">
        <v>200</v>
      </c>
      <c r="D389" s="14">
        <v>400</v>
      </c>
      <c r="E389" s="14"/>
      <c r="F389" s="14"/>
      <c r="G389" s="5" t="s">
        <v>384</v>
      </c>
      <c r="H389" s="121" t="e">
        <f>+#REF!</f>
        <v>#REF!</v>
      </c>
      <c r="I389" s="133" t="e">
        <f t="shared" si="10"/>
        <v>#REF!</v>
      </c>
      <c r="J389" s="133" t="e">
        <f>+#REF!</f>
        <v>#REF!</v>
      </c>
      <c r="K389" s="133" t="e">
        <f>+#REF!</f>
        <v>#REF!</v>
      </c>
      <c r="L389" s="133">
        <v>0</v>
      </c>
      <c r="M389" s="101"/>
      <c r="N389" s="133" t="e">
        <f t="shared" si="11"/>
        <v>#REF!</v>
      </c>
    </row>
    <row r="390" spans="1:14" ht="38.25">
      <c r="A390" s="21">
        <v>305</v>
      </c>
      <c r="B390" s="14">
        <v>200</v>
      </c>
      <c r="C390" s="14">
        <v>200</v>
      </c>
      <c r="D390" s="14">
        <v>400</v>
      </c>
      <c r="E390" s="15">
        <v>10</v>
      </c>
      <c r="F390" s="15"/>
      <c r="G390" s="4" t="s">
        <v>385</v>
      </c>
      <c r="H390" s="121" t="e">
        <f>+#REF!</f>
        <v>#REF!</v>
      </c>
      <c r="I390" s="133" t="e">
        <f t="shared" ref="I390:I453" si="12">+J390/2</f>
        <v>#REF!</v>
      </c>
      <c r="J390" s="133" t="e">
        <f>+#REF!</f>
        <v>#REF!</v>
      </c>
      <c r="K390" s="133" t="e">
        <f>+#REF!</f>
        <v>#REF!</v>
      </c>
      <c r="L390" s="133">
        <v>0</v>
      </c>
      <c r="M390" s="101" t="s">
        <v>553</v>
      </c>
      <c r="N390" s="133" t="e">
        <f t="shared" ref="N390:N453" si="13">+H390-J390</f>
        <v>#REF!</v>
      </c>
    </row>
    <row r="391" spans="1:14" ht="38.25">
      <c r="A391" s="21">
        <v>305</v>
      </c>
      <c r="B391" s="14">
        <v>200</v>
      </c>
      <c r="C391" s="14">
        <v>200</v>
      </c>
      <c r="D391" s="14">
        <v>400</v>
      </c>
      <c r="E391" s="15">
        <v>20</v>
      </c>
      <c r="F391" s="15"/>
      <c r="G391" s="4" t="s">
        <v>386</v>
      </c>
      <c r="H391" s="121" t="e">
        <f>+#REF!</f>
        <v>#REF!</v>
      </c>
      <c r="I391" s="133" t="e">
        <f t="shared" si="12"/>
        <v>#REF!</v>
      </c>
      <c r="J391" s="133" t="e">
        <f>+#REF!</f>
        <v>#REF!</v>
      </c>
      <c r="K391" s="133" t="e">
        <f>+#REF!</f>
        <v>#REF!</v>
      </c>
      <c r="L391" s="133">
        <v>0</v>
      </c>
      <c r="M391" s="101" t="s">
        <v>554</v>
      </c>
      <c r="N391" s="133" t="e">
        <f t="shared" si="13"/>
        <v>#REF!</v>
      </c>
    </row>
    <row r="392" spans="1:14" ht="25.5">
      <c r="A392" s="21">
        <v>305</v>
      </c>
      <c r="B392" s="14">
        <v>200</v>
      </c>
      <c r="C392" s="14">
        <v>200</v>
      </c>
      <c r="D392" s="14">
        <v>400</v>
      </c>
      <c r="E392" s="15">
        <v>30</v>
      </c>
      <c r="F392" s="15"/>
      <c r="G392" s="4" t="s">
        <v>387</v>
      </c>
      <c r="H392" s="121" t="e">
        <f>+#REF!</f>
        <v>#REF!</v>
      </c>
      <c r="I392" s="133" t="e">
        <f t="shared" si="12"/>
        <v>#REF!</v>
      </c>
      <c r="J392" s="133" t="e">
        <f>+#REF!</f>
        <v>#REF!</v>
      </c>
      <c r="K392" s="133" t="e">
        <f>+#REF!</f>
        <v>#REF!</v>
      </c>
      <c r="L392" s="133">
        <v>0</v>
      </c>
      <c r="M392" s="101" t="s">
        <v>555</v>
      </c>
      <c r="N392" s="133" t="e">
        <f t="shared" si="13"/>
        <v>#REF!</v>
      </c>
    </row>
    <row r="393" spans="1:14">
      <c r="A393" s="21">
        <v>305</v>
      </c>
      <c r="B393" s="14">
        <v>200</v>
      </c>
      <c r="C393" s="14">
        <v>300</v>
      </c>
      <c r="D393" s="14"/>
      <c r="E393" s="14"/>
      <c r="F393" s="14"/>
      <c r="G393" s="5" t="s">
        <v>388</v>
      </c>
      <c r="H393" s="121" t="e">
        <f>+#REF!</f>
        <v>#REF!</v>
      </c>
      <c r="I393" s="133" t="e">
        <f t="shared" si="12"/>
        <v>#REF!</v>
      </c>
      <c r="J393" s="133" t="e">
        <f>+#REF!</f>
        <v>#REF!</v>
      </c>
      <c r="K393" s="133" t="e">
        <f>+#REF!</f>
        <v>#REF!</v>
      </c>
      <c r="L393" s="133">
        <v>0</v>
      </c>
      <c r="M393" s="101"/>
      <c r="N393" s="133" t="e">
        <f t="shared" si="13"/>
        <v>#REF!</v>
      </c>
    </row>
    <row r="394" spans="1:14">
      <c r="A394" s="21">
        <v>305</v>
      </c>
      <c r="B394" s="14">
        <v>200</v>
      </c>
      <c r="C394" s="14">
        <v>300</v>
      </c>
      <c r="D394" s="15">
        <v>100</v>
      </c>
      <c r="E394" s="15"/>
      <c r="F394" s="15"/>
      <c r="G394" s="4" t="s">
        <v>1668</v>
      </c>
      <c r="H394" s="121" t="e">
        <f>+#REF!</f>
        <v>#REF!</v>
      </c>
      <c r="I394" s="133" t="e">
        <f t="shared" si="12"/>
        <v>#REF!</v>
      </c>
      <c r="J394" s="133" t="e">
        <f>+#REF!</f>
        <v>#REF!</v>
      </c>
      <c r="K394" s="133" t="e">
        <f>+#REF!</f>
        <v>#REF!</v>
      </c>
      <c r="L394" s="133">
        <v>164</v>
      </c>
      <c r="M394" s="101" t="s">
        <v>574</v>
      </c>
      <c r="N394" s="133" t="e">
        <f t="shared" si="13"/>
        <v>#REF!</v>
      </c>
    </row>
    <row r="395" spans="1:14">
      <c r="A395" s="21">
        <v>305</v>
      </c>
      <c r="B395" s="14">
        <v>200</v>
      </c>
      <c r="C395" s="14">
        <v>300</v>
      </c>
      <c r="D395" s="15">
        <v>200</v>
      </c>
      <c r="E395" s="15"/>
      <c r="F395" s="15"/>
      <c r="G395" s="4" t="s">
        <v>1669</v>
      </c>
      <c r="H395" s="121" t="e">
        <f>+#REF!</f>
        <v>#REF!</v>
      </c>
      <c r="I395" s="133" t="e">
        <f t="shared" si="12"/>
        <v>#REF!</v>
      </c>
      <c r="J395" s="133" t="e">
        <f>+#REF!</f>
        <v>#REF!</v>
      </c>
      <c r="K395" s="133" t="e">
        <f>+#REF!</f>
        <v>#REF!</v>
      </c>
      <c r="L395" s="133">
        <v>22990</v>
      </c>
      <c r="M395" s="101" t="s">
        <v>575</v>
      </c>
      <c r="N395" s="133" t="e">
        <f t="shared" si="13"/>
        <v>#REF!</v>
      </c>
    </row>
    <row r="396" spans="1:14" s="93" customFormat="1" ht="25.5">
      <c r="A396" s="9">
        <v>310</v>
      </c>
      <c r="B396" s="10">
        <v>0</v>
      </c>
      <c r="C396" s="10">
        <v>0</v>
      </c>
      <c r="D396" s="10">
        <v>0</v>
      </c>
      <c r="E396" s="10">
        <v>0</v>
      </c>
      <c r="F396" s="10">
        <v>0</v>
      </c>
      <c r="G396" s="11" t="s">
        <v>1670</v>
      </c>
      <c r="H396" s="143" t="e">
        <f>+#REF!</f>
        <v>#REF!</v>
      </c>
      <c r="I396" s="132" t="e">
        <f t="shared" si="12"/>
        <v>#REF!</v>
      </c>
      <c r="J396" s="132" t="e">
        <f>+#REF!</f>
        <v>#REF!</v>
      </c>
      <c r="K396" s="132" t="e">
        <f>+#REF!</f>
        <v>#REF!</v>
      </c>
      <c r="L396" s="132">
        <v>0</v>
      </c>
      <c r="M396" s="100"/>
      <c r="N396" s="132" t="e">
        <f t="shared" si="13"/>
        <v>#REF!</v>
      </c>
    </row>
    <row r="397" spans="1:14" ht="25.5">
      <c r="A397" s="21">
        <v>310</v>
      </c>
      <c r="B397" s="15">
        <v>100</v>
      </c>
      <c r="C397" s="15"/>
      <c r="D397" s="15"/>
      <c r="E397" s="15"/>
      <c r="F397" s="15"/>
      <c r="G397" s="4" t="s">
        <v>1671</v>
      </c>
      <c r="H397" s="121" t="e">
        <f>+#REF!</f>
        <v>#REF!</v>
      </c>
      <c r="I397" s="133" t="e">
        <f t="shared" si="12"/>
        <v>#REF!</v>
      </c>
      <c r="J397" s="133" t="e">
        <f>+#REF!</f>
        <v>#REF!</v>
      </c>
      <c r="K397" s="133" t="e">
        <f>+#REF!</f>
        <v>#REF!</v>
      </c>
      <c r="L397" s="133">
        <v>50000</v>
      </c>
      <c r="M397" s="101" t="s">
        <v>576</v>
      </c>
      <c r="N397" s="133" t="e">
        <f t="shared" si="13"/>
        <v>#REF!</v>
      </c>
    </row>
    <row r="398" spans="1:14">
      <c r="A398" s="21">
        <v>310</v>
      </c>
      <c r="B398" s="14">
        <v>200</v>
      </c>
      <c r="C398" s="14"/>
      <c r="D398" s="14"/>
      <c r="E398" s="14"/>
      <c r="F398" s="14"/>
      <c r="G398" s="5" t="s">
        <v>1672</v>
      </c>
      <c r="H398" s="121" t="e">
        <f>+#REF!</f>
        <v>#REF!</v>
      </c>
      <c r="I398" s="133" t="e">
        <f t="shared" si="12"/>
        <v>#REF!</v>
      </c>
      <c r="J398" s="133" t="e">
        <f>+#REF!</f>
        <v>#REF!</v>
      </c>
      <c r="K398" s="133" t="e">
        <f>+#REF!</f>
        <v>#REF!</v>
      </c>
      <c r="L398" s="133">
        <v>0</v>
      </c>
      <c r="M398" s="101" t="s">
        <v>577</v>
      </c>
      <c r="N398" s="133" t="e">
        <f t="shared" si="13"/>
        <v>#REF!</v>
      </c>
    </row>
    <row r="399" spans="1:14">
      <c r="A399" s="21">
        <v>310</v>
      </c>
      <c r="B399" s="14">
        <v>200</v>
      </c>
      <c r="C399" s="15">
        <v>100</v>
      </c>
      <c r="D399" s="15"/>
      <c r="E399" s="15"/>
      <c r="F399" s="15"/>
      <c r="G399" s="4" t="s">
        <v>1673</v>
      </c>
      <c r="H399" s="121" t="e">
        <f>+#REF!</f>
        <v>#REF!</v>
      </c>
      <c r="I399" s="133" t="e">
        <f t="shared" si="12"/>
        <v>#REF!</v>
      </c>
      <c r="J399" s="133" t="e">
        <f>+#REF!</f>
        <v>#REF!</v>
      </c>
      <c r="K399" s="133" t="e">
        <f>+#REF!</f>
        <v>#REF!</v>
      </c>
      <c r="L399" s="133">
        <v>35088</v>
      </c>
      <c r="M399" s="101"/>
      <c r="N399" s="133" t="e">
        <f t="shared" si="13"/>
        <v>#REF!</v>
      </c>
    </row>
    <row r="400" spans="1:14">
      <c r="A400" s="21">
        <v>310</v>
      </c>
      <c r="B400" s="14">
        <v>200</v>
      </c>
      <c r="C400" s="15">
        <v>200</v>
      </c>
      <c r="D400" s="15"/>
      <c r="E400" s="15"/>
      <c r="F400" s="15"/>
      <c r="G400" s="4" t="s">
        <v>1674</v>
      </c>
      <c r="H400" s="121" t="e">
        <f>+#REF!</f>
        <v>#REF!</v>
      </c>
      <c r="I400" s="133" t="e">
        <f t="shared" si="12"/>
        <v>#REF!</v>
      </c>
      <c r="J400" s="133" t="e">
        <f>+#REF!</f>
        <v>#REF!</v>
      </c>
      <c r="K400" s="133" t="e">
        <f>+#REF!</f>
        <v>#REF!</v>
      </c>
      <c r="L400" s="133">
        <v>187656</v>
      </c>
      <c r="M400" s="101"/>
      <c r="N400" s="133" t="e">
        <f t="shared" si="13"/>
        <v>#REF!</v>
      </c>
    </row>
    <row r="401" spans="1:14" ht="25.5">
      <c r="A401" s="21">
        <v>310</v>
      </c>
      <c r="B401" s="14">
        <v>200</v>
      </c>
      <c r="C401" s="15">
        <v>300</v>
      </c>
      <c r="D401" s="15"/>
      <c r="E401" s="15"/>
      <c r="F401" s="15"/>
      <c r="G401" s="4" t="s">
        <v>1675</v>
      </c>
      <c r="H401" s="121" t="e">
        <f>+#REF!</f>
        <v>#REF!</v>
      </c>
      <c r="I401" s="133" t="e">
        <f t="shared" si="12"/>
        <v>#REF!</v>
      </c>
      <c r="J401" s="133" t="e">
        <f>+#REF!</f>
        <v>#REF!</v>
      </c>
      <c r="K401" s="133" t="e">
        <f>+#REF!</f>
        <v>#REF!</v>
      </c>
      <c r="L401" s="133">
        <v>0</v>
      </c>
      <c r="M401" s="101"/>
      <c r="N401" s="133" t="e">
        <f t="shared" si="13"/>
        <v>#REF!</v>
      </c>
    </row>
    <row r="402" spans="1:14" ht="25.5">
      <c r="A402" s="21">
        <v>310</v>
      </c>
      <c r="B402" s="15">
        <v>300</v>
      </c>
      <c r="C402" s="15"/>
      <c r="D402" s="15"/>
      <c r="E402" s="15"/>
      <c r="F402" s="15"/>
      <c r="G402" s="4" t="s">
        <v>1676</v>
      </c>
      <c r="H402" s="121" t="e">
        <f>+#REF!</f>
        <v>#REF!</v>
      </c>
      <c r="I402" s="133" t="e">
        <f t="shared" si="12"/>
        <v>#REF!</v>
      </c>
      <c r="J402" s="133" t="e">
        <f>+#REF!</f>
        <v>#REF!</v>
      </c>
      <c r="K402" s="133" t="e">
        <f>+#REF!</f>
        <v>#REF!</v>
      </c>
      <c r="L402" s="133">
        <v>1139724</v>
      </c>
      <c r="M402" s="101" t="s">
        <v>586</v>
      </c>
      <c r="N402" s="133" t="e">
        <f t="shared" si="13"/>
        <v>#REF!</v>
      </c>
    </row>
    <row r="403" spans="1:14">
      <c r="A403" s="21">
        <v>310</v>
      </c>
      <c r="B403" s="15">
        <v>400</v>
      </c>
      <c r="C403" s="15"/>
      <c r="D403" s="15"/>
      <c r="E403" s="15"/>
      <c r="F403" s="15"/>
      <c r="G403" s="4" t="s">
        <v>1677</v>
      </c>
      <c r="H403" s="121" t="e">
        <f>+#REF!</f>
        <v>#REF!</v>
      </c>
      <c r="I403" s="133" t="e">
        <f t="shared" si="12"/>
        <v>#REF!</v>
      </c>
      <c r="J403" s="133" t="e">
        <f>+#REF!</f>
        <v>#REF!</v>
      </c>
      <c r="K403" s="133" t="e">
        <f>+#REF!</f>
        <v>#REF!</v>
      </c>
      <c r="L403" s="133">
        <v>0</v>
      </c>
      <c r="M403" s="101" t="s">
        <v>587</v>
      </c>
      <c r="N403" s="133" t="e">
        <f t="shared" si="13"/>
        <v>#REF!</v>
      </c>
    </row>
    <row r="404" spans="1:14">
      <c r="A404" s="21">
        <v>310</v>
      </c>
      <c r="B404" s="15">
        <v>500</v>
      </c>
      <c r="C404" s="15"/>
      <c r="D404" s="15"/>
      <c r="E404" s="15"/>
      <c r="F404" s="15"/>
      <c r="G404" s="4" t="s">
        <v>1678</v>
      </c>
      <c r="H404" s="121" t="e">
        <f>+#REF!</f>
        <v>#REF!</v>
      </c>
      <c r="I404" s="133" t="e">
        <f t="shared" si="12"/>
        <v>#REF!</v>
      </c>
      <c r="J404" s="133" t="e">
        <f>+#REF!</f>
        <v>#REF!</v>
      </c>
      <c r="K404" s="133" t="e">
        <f>+#REF!</f>
        <v>#REF!</v>
      </c>
      <c r="L404" s="133">
        <v>6935</v>
      </c>
      <c r="M404" s="101" t="s">
        <v>588</v>
      </c>
      <c r="N404" s="133" t="e">
        <f t="shared" si="13"/>
        <v>#REF!</v>
      </c>
    </row>
    <row r="405" spans="1:14">
      <c r="A405" s="21">
        <v>310</v>
      </c>
      <c r="B405" s="14">
        <v>600</v>
      </c>
      <c r="C405" s="14"/>
      <c r="D405" s="14"/>
      <c r="E405" s="14"/>
      <c r="F405" s="14"/>
      <c r="G405" s="5" t="s">
        <v>1679</v>
      </c>
      <c r="H405" s="121" t="e">
        <f>+#REF!</f>
        <v>#REF!</v>
      </c>
      <c r="I405" s="133" t="e">
        <f t="shared" si="12"/>
        <v>#REF!</v>
      </c>
      <c r="J405" s="133" t="e">
        <f>+#REF!</f>
        <v>#REF!</v>
      </c>
      <c r="K405" s="133" t="e">
        <f>+#REF!</f>
        <v>#REF!</v>
      </c>
      <c r="L405" s="133">
        <v>0</v>
      </c>
      <c r="M405" s="101" t="s">
        <v>589</v>
      </c>
      <c r="N405" s="133" t="e">
        <f t="shared" si="13"/>
        <v>#REF!</v>
      </c>
    </row>
    <row r="406" spans="1:14">
      <c r="A406" s="21">
        <v>310</v>
      </c>
      <c r="B406" s="14">
        <v>600</v>
      </c>
      <c r="C406" s="15">
        <v>100</v>
      </c>
      <c r="D406" s="15"/>
      <c r="E406" s="15"/>
      <c r="F406" s="15"/>
      <c r="G406" s="4" t="s">
        <v>1680</v>
      </c>
      <c r="H406" s="121" t="e">
        <f>+#REF!</f>
        <v>#REF!</v>
      </c>
      <c r="I406" s="133" t="e">
        <f t="shared" si="12"/>
        <v>#REF!</v>
      </c>
      <c r="J406" s="133" t="e">
        <f>+#REF!</f>
        <v>#REF!</v>
      </c>
      <c r="K406" s="133" t="e">
        <f>+#REF!</f>
        <v>#REF!</v>
      </c>
      <c r="L406" s="133">
        <v>77377</v>
      </c>
      <c r="M406" s="101"/>
      <c r="N406" s="133" t="e">
        <f t="shared" si="13"/>
        <v>#REF!</v>
      </c>
    </row>
    <row r="407" spans="1:14">
      <c r="A407" s="21">
        <v>310</v>
      </c>
      <c r="B407" s="14">
        <v>600</v>
      </c>
      <c r="C407" s="15">
        <v>200</v>
      </c>
      <c r="D407" s="15"/>
      <c r="E407" s="15"/>
      <c r="F407" s="15"/>
      <c r="G407" s="4" t="s">
        <v>1681</v>
      </c>
      <c r="H407" s="121" t="e">
        <f>+#REF!</f>
        <v>#REF!</v>
      </c>
      <c r="I407" s="133" t="e">
        <f t="shared" si="12"/>
        <v>#REF!</v>
      </c>
      <c r="J407" s="133" t="e">
        <f>+#REF!</f>
        <v>#REF!</v>
      </c>
      <c r="K407" s="133" t="e">
        <f>+#REF!</f>
        <v>#REF!</v>
      </c>
      <c r="L407" s="133">
        <v>1559</v>
      </c>
      <c r="M407" s="101"/>
      <c r="N407" s="133" t="e">
        <f t="shared" si="13"/>
        <v>#REF!</v>
      </c>
    </row>
    <row r="408" spans="1:14">
      <c r="A408" s="21">
        <v>310</v>
      </c>
      <c r="B408" s="14">
        <v>600</v>
      </c>
      <c r="C408" s="15">
        <v>300</v>
      </c>
      <c r="D408" s="15"/>
      <c r="E408" s="15"/>
      <c r="F408" s="15"/>
      <c r="G408" s="4" t="s">
        <v>1679</v>
      </c>
      <c r="H408" s="121" t="e">
        <f>+#REF!</f>
        <v>#REF!</v>
      </c>
      <c r="I408" s="133" t="e">
        <f t="shared" si="12"/>
        <v>#REF!</v>
      </c>
      <c r="J408" s="133" t="e">
        <f>+#REF!</f>
        <v>#REF!</v>
      </c>
      <c r="K408" s="133" t="e">
        <f>+#REF!</f>
        <v>#REF!</v>
      </c>
      <c r="L408" s="133">
        <v>9905</v>
      </c>
      <c r="M408" s="101"/>
      <c r="N408" s="133" t="e">
        <f t="shared" si="13"/>
        <v>#REF!</v>
      </c>
    </row>
    <row r="409" spans="1:14" ht="25.5">
      <c r="A409" s="21">
        <v>310</v>
      </c>
      <c r="B409" s="15">
        <v>700</v>
      </c>
      <c r="C409" s="15"/>
      <c r="D409" s="15"/>
      <c r="E409" s="15"/>
      <c r="F409" s="15"/>
      <c r="G409" s="4" t="s">
        <v>1682</v>
      </c>
      <c r="H409" s="121" t="e">
        <f>+#REF!</f>
        <v>#REF!</v>
      </c>
      <c r="I409" s="133" t="e">
        <f t="shared" si="12"/>
        <v>#REF!</v>
      </c>
      <c r="J409" s="133" t="e">
        <f>+#REF!</f>
        <v>#REF!</v>
      </c>
      <c r="K409" s="133" t="e">
        <f>+#REF!</f>
        <v>#REF!</v>
      </c>
      <c r="L409" s="133">
        <v>0</v>
      </c>
      <c r="M409" s="101" t="s">
        <v>590</v>
      </c>
      <c r="N409" s="133" t="e">
        <f t="shared" si="13"/>
        <v>#REF!</v>
      </c>
    </row>
    <row r="410" spans="1:14" s="93" customFormat="1">
      <c r="A410" s="9">
        <v>315</v>
      </c>
      <c r="B410" s="10">
        <v>0</v>
      </c>
      <c r="C410" s="10">
        <v>0</v>
      </c>
      <c r="D410" s="10">
        <v>0</v>
      </c>
      <c r="E410" s="10">
        <v>0</v>
      </c>
      <c r="F410" s="10">
        <v>0</v>
      </c>
      <c r="G410" s="11" t="s">
        <v>1368</v>
      </c>
      <c r="H410" s="143" t="e">
        <f>+#REF!</f>
        <v>#REF!</v>
      </c>
      <c r="I410" s="132" t="e">
        <f t="shared" si="12"/>
        <v>#REF!</v>
      </c>
      <c r="J410" s="132" t="e">
        <f>+#REF!</f>
        <v>#REF!</v>
      </c>
      <c r="K410" s="132" t="e">
        <f>+#REF!</f>
        <v>#REF!</v>
      </c>
      <c r="L410" s="132">
        <v>0</v>
      </c>
      <c r="M410" s="100"/>
      <c r="N410" s="132" t="e">
        <f t="shared" si="13"/>
        <v>#REF!</v>
      </c>
    </row>
    <row r="411" spans="1:14">
      <c r="A411" s="21">
        <v>315</v>
      </c>
      <c r="B411" s="14">
        <v>100</v>
      </c>
      <c r="C411" s="14"/>
      <c r="D411" s="14"/>
      <c r="E411" s="14"/>
      <c r="F411" s="14"/>
      <c r="G411" s="5" t="s">
        <v>1683</v>
      </c>
      <c r="H411" s="121" t="e">
        <f>+#REF!</f>
        <v>#REF!</v>
      </c>
      <c r="I411" s="133" t="e">
        <f t="shared" si="12"/>
        <v>#REF!</v>
      </c>
      <c r="J411" s="133" t="e">
        <f>+#REF!</f>
        <v>#REF!</v>
      </c>
      <c r="K411" s="133" t="e">
        <f>+#REF!</f>
        <v>#REF!</v>
      </c>
      <c r="L411" s="133">
        <v>0</v>
      </c>
      <c r="M411" s="101" t="s">
        <v>611</v>
      </c>
      <c r="N411" s="133" t="e">
        <f t="shared" si="13"/>
        <v>#REF!</v>
      </c>
    </row>
    <row r="412" spans="1:14">
      <c r="A412" s="21">
        <v>315</v>
      </c>
      <c r="B412" s="14">
        <v>100</v>
      </c>
      <c r="C412" s="15">
        <v>100</v>
      </c>
      <c r="D412" s="15"/>
      <c r="E412" s="15"/>
      <c r="F412" s="15"/>
      <c r="G412" s="4" t="s">
        <v>1684</v>
      </c>
      <c r="H412" s="121" t="e">
        <f>+#REF!</f>
        <v>#REF!</v>
      </c>
      <c r="I412" s="133" t="e">
        <f t="shared" si="12"/>
        <v>#REF!</v>
      </c>
      <c r="J412" s="133" t="e">
        <f>+#REF!</f>
        <v>#REF!</v>
      </c>
      <c r="K412" s="133" t="e">
        <f>+#REF!</f>
        <v>#REF!</v>
      </c>
      <c r="L412" s="133">
        <v>111552</v>
      </c>
      <c r="M412" s="101"/>
      <c r="N412" s="133" t="e">
        <f t="shared" si="13"/>
        <v>#REF!</v>
      </c>
    </row>
    <row r="413" spans="1:14">
      <c r="A413" s="21">
        <v>315</v>
      </c>
      <c r="B413" s="14">
        <v>100</v>
      </c>
      <c r="C413" s="15">
        <v>200</v>
      </c>
      <c r="D413" s="15"/>
      <c r="E413" s="15"/>
      <c r="F413" s="15"/>
      <c r="G413" s="4" t="s">
        <v>1685</v>
      </c>
      <c r="H413" s="121" t="e">
        <f>+#REF!</f>
        <v>#REF!</v>
      </c>
      <c r="I413" s="133" t="e">
        <f t="shared" si="12"/>
        <v>#REF!</v>
      </c>
      <c r="J413" s="133" t="e">
        <f>+#REF!</f>
        <v>#REF!</v>
      </c>
      <c r="K413" s="133" t="e">
        <f>+#REF!</f>
        <v>#REF!</v>
      </c>
      <c r="L413" s="133">
        <v>7624</v>
      </c>
      <c r="M413" s="101"/>
      <c r="N413" s="133" t="e">
        <f t="shared" si="13"/>
        <v>#REF!</v>
      </c>
    </row>
    <row r="414" spans="1:14">
      <c r="A414" s="21">
        <v>315</v>
      </c>
      <c r="B414" s="14">
        <v>200</v>
      </c>
      <c r="C414" s="14"/>
      <c r="D414" s="14"/>
      <c r="E414" s="14"/>
      <c r="F414" s="14"/>
      <c r="G414" s="5" t="s">
        <v>1686</v>
      </c>
      <c r="H414" s="121" t="e">
        <f>+#REF!</f>
        <v>#REF!</v>
      </c>
      <c r="I414" s="133" t="e">
        <f t="shared" si="12"/>
        <v>#REF!</v>
      </c>
      <c r="J414" s="133" t="e">
        <f>+#REF!</f>
        <v>#REF!</v>
      </c>
      <c r="K414" s="133" t="e">
        <f>+#REF!</f>
        <v>#REF!</v>
      </c>
      <c r="L414" s="133">
        <v>0</v>
      </c>
      <c r="M414" s="101"/>
      <c r="N414" s="133" t="e">
        <f t="shared" si="13"/>
        <v>#REF!</v>
      </c>
    </row>
    <row r="415" spans="1:14">
      <c r="A415" s="21">
        <v>315</v>
      </c>
      <c r="B415" s="14">
        <v>200</v>
      </c>
      <c r="C415" s="15">
        <v>100</v>
      </c>
      <c r="D415" s="15"/>
      <c r="E415" s="15"/>
      <c r="F415" s="15"/>
      <c r="G415" s="4" t="s">
        <v>1687</v>
      </c>
      <c r="H415" s="121" t="e">
        <f>+#REF!</f>
        <v>#REF!</v>
      </c>
      <c r="I415" s="133" t="e">
        <f t="shared" si="12"/>
        <v>#REF!</v>
      </c>
      <c r="J415" s="133" t="e">
        <f>+#REF!</f>
        <v>#REF!</v>
      </c>
      <c r="K415" s="133" t="e">
        <f>+#REF!</f>
        <v>#REF!</v>
      </c>
      <c r="L415" s="133">
        <v>188633</v>
      </c>
      <c r="M415" s="101" t="s">
        <v>612</v>
      </c>
      <c r="N415" s="133" t="e">
        <f t="shared" si="13"/>
        <v>#REF!</v>
      </c>
    </row>
    <row r="416" spans="1:14">
      <c r="A416" s="21">
        <v>315</v>
      </c>
      <c r="B416" s="14">
        <v>200</v>
      </c>
      <c r="C416" s="14">
        <v>200</v>
      </c>
      <c r="D416" s="14"/>
      <c r="E416" s="14"/>
      <c r="F416" s="14"/>
      <c r="G416" s="5" t="s">
        <v>1688</v>
      </c>
      <c r="H416" s="121" t="e">
        <f>+#REF!</f>
        <v>#REF!</v>
      </c>
      <c r="I416" s="133" t="e">
        <f t="shared" si="12"/>
        <v>#REF!</v>
      </c>
      <c r="J416" s="133" t="e">
        <f>+#REF!</f>
        <v>#REF!</v>
      </c>
      <c r="K416" s="133" t="e">
        <f>+#REF!</f>
        <v>#REF!</v>
      </c>
      <c r="L416" s="133">
        <v>0</v>
      </c>
      <c r="M416" s="101" t="s">
        <v>613</v>
      </c>
      <c r="N416" s="133" t="e">
        <f t="shared" si="13"/>
        <v>#REF!</v>
      </c>
    </row>
    <row r="417" spans="1:14">
      <c r="A417" s="21">
        <v>315</v>
      </c>
      <c r="B417" s="14">
        <v>200</v>
      </c>
      <c r="C417" s="14">
        <v>200</v>
      </c>
      <c r="D417" s="15">
        <v>100</v>
      </c>
      <c r="E417" s="15"/>
      <c r="F417" s="15"/>
      <c r="G417" s="4" t="s">
        <v>1689</v>
      </c>
      <c r="H417" s="121" t="e">
        <f>+#REF!</f>
        <v>#REF!</v>
      </c>
      <c r="I417" s="133" t="e">
        <f t="shared" si="12"/>
        <v>#REF!</v>
      </c>
      <c r="J417" s="133" t="e">
        <f>+#REF!</f>
        <v>#REF!</v>
      </c>
      <c r="K417" s="133" t="e">
        <f>+#REF!</f>
        <v>#REF!</v>
      </c>
      <c r="L417" s="133">
        <v>0</v>
      </c>
      <c r="M417" s="101"/>
      <c r="N417" s="133" t="e">
        <f t="shared" si="13"/>
        <v>#REF!</v>
      </c>
    </row>
    <row r="418" spans="1:14">
      <c r="A418" s="21">
        <v>315</v>
      </c>
      <c r="B418" s="14">
        <v>200</v>
      </c>
      <c r="C418" s="14">
        <v>200</v>
      </c>
      <c r="D418" s="15">
        <v>200</v>
      </c>
      <c r="E418" s="15"/>
      <c r="F418" s="15"/>
      <c r="G418" s="4" t="s">
        <v>1690</v>
      </c>
      <c r="H418" s="121" t="e">
        <f>+#REF!</f>
        <v>#REF!</v>
      </c>
      <c r="I418" s="133" t="e">
        <f t="shared" si="12"/>
        <v>#REF!</v>
      </c>
      <c r="J418" s="133" t="e">
        <f>+#REF!</f>
        <v>#REF!</v>
      </c>
      <c r="K418" s="133" t="e">
        <f>+#REF!</f>
        <v>#REF!</v>
      </c>
      <c r="L418" s="133">
        <v>16791</v>
      </c>
      <c r="M418" s="101"/>
      <c r="N418" s="133" t="e">
        <f t="shared" si="13"/>
        <v>#REF!</v>
      </c>
    </row>
    <row r="419" spans="1:14">
      <c r="A419" s="21">
        <v>315</v>
      </c>
      <c r="B419" s="14">
        <v>200</v>
      </c>
      <c r="C419" s="14">
        <v>200</v>
      </c>
      <c r="D419" s="15">
        <v>300</v>
      </c>
      <c r="E419" s="15"/>
      <c r="F419" s="15"/>
      <c r="G419" s="4" t="s">
        <v>1691</v>
      </c>
      <c r="H419" s="121" t="e">
        <f>+#REF!</f>
        <v>#REF!</v>
      </c>
      <c r="I419" s="133" t="e">
        <f t="shared" si="12"/>
        <v>#REF!</v>
      </c>
      <c r="J419" s="133" t="e">
        <f>+#REF!</f>
        <v>#REF!</v>
      </c>
      <c r="K419" s="133" t="e">
        <f>+#REF!</f>
        <v>#REF!</v>
      </c>
      <c r="L419" s="133">
        <v>0</v>
      </c>
      <c r="M419" s="101"/>
      <c r="N419" s="133" t="e">
        <f t="shared" si="13"/>
        <v>#REF!</v>
      </c>
    </row>
    <row r="420" spans="1:14">
      <c r="A420" s="21">
        <v>315</v>
      </c>
      <c r="B420" s="14">
        <v>200</v>
      </c>
      <c r="C420" s="14">
        <v>200</v>
      </c>
      <c r="D420" s="15">
        <v>900</v>
      </c>
      <c r="E420" s="15"/>
      <c r="F420" s="15"/>
      <c r="G420" s="4" t="s">
        <v>1692</v>
      </c>
      <c r="H420" s="121" t="e">
        <f>+#REF!</f>
        <v>#REF!</v>
      </c>
      <c r="I420" s="133" t="e">
        <f t="shared" si="12"/>
        <v>#REF!</v>
      </c>
      <c r="J420" s="133" t="e">
        <f>+#REF!</f>
        <v>#REF!</v>
      </c>
      <c r="K420" s="133" t="e">
        <f>+#REF!</f>
        <v>#REF!</v>
      </c>
      <c r="L420" s="133">
        <v>0</v>
      </c>
      <c r="M420" s="101"/>
      <c r="N420" s="133" t="e">
        <f t="shared" si="13"/>
        <v>#REF!</v>
      </c>
    </row>
    <row r="421" spans="1:14">
      <c r="A421" s="21">
        <v>315</v>
      </c>
      <c r="B421" s="14">
        <v>300</v>
      </c>
      <c r="C421" s="14"/>
      <c r="D421" s="14"/>
      <c r="E421" s="14"/>
      <c r="F421" s="14"/>
      <c r="G421" s="5" t="s">
        <v>1693</v>
      </c>
      <c r="H421" s="121" t="e">
        <f>+#REF!</f>
        <v>#REF!</v>
      </c>
      <c r="I421" s="133" t="e">
        <f t="shared" si="12"/>
        <v>#REF!</v>
      </c>
      <c r="J421" s="133" t="e">
        <f>+#REF!</f>
        <v>#REF!</v>
      </c>
      <c r="K421" s="133" t="e">
        <f>+#REF!</f>
        <v>#REF!</v>
      </c>
      <c r="L421" s="133">
        <v>0</v>
      </c>
      <c r="M421" s="101"/>
      <c r="N421" s="133" t="e">
        <f t="shared" si="13"/>
        <v>#REF!</v>
      </c>
    </row>
    <row r="422" spans="1:14">
      <c r="A422" s="21">
        <v>315</v>
      </c>
      <c r="B422" s="14">
        <v>300</v>
      </c>
      <c r="C422" s="14">
        <v>100</v>
      </c>
      <c r="D422" s="14"/>
      <c r="E422" s="14"/>
      <c r="F422" s="14"/>
      <c r="G422" s="5" t="s">
        <v>1694</v>
      </c>
      <c r="H422" s="121" t="e">
        <f>+#REF!</f>
        <v>#REF!</v>
      </c>
      <c r="I422" s="133" t="e">
        <f t="shared" si="12"/>
        <v>#REF!</v>
      </c>
      <c r="J422" s="133" t="e">
        <f>+#REF!</f>
        <v>#REF!</v>
      </c>
      <c r="K422" s="133" t="e">
        <f>+#REF!</f>
        <v>#REF!</v>
      </c>
      <c r="L422" s="133">
        <v>0</v>
      </c>
      <c r="M422" s="101" t="s">
        <v>1055</v>
      </c>
      <c r="N422" s="133" t="e">
        <f t="shared" si="13"/>
        <v>#REF!</v>
      </c>
    </row>
    <row r="423" spans="1:14">
      <c r="A423" s="21">
        <v>315</v>
      </c>
      <c r="B423" s="14">
        <v>300</v>
      </c>
      <c r="C423" s="14">
        <v>100</v>
      </c>
      <c r="D423" s="15">
        <v>100</v>
      </c>
      <c r="E423" s="15"/>
      <c r="F423" s="15"/>
      <c r="G423" s="4" t="s">
        <v>1695</v>
      </c>
      <c r="H423" s="121" t="e">
        <f>+#REF!</f>
        <v>#REF!</v>
      </c>
      <c r="I423" s="133" t="e">
        <f t="shared" si="12"/>
        <v>#REF!</v>
      </c>
      <c r="J423" s="133" t="e">
        <f>+#REF!</f>
        <v>#REF!</v>
      </c>
      <c r="K423" s="133" t="e">
        <f>+#REF!</f>
        <v>#REF!</v>
      </c>
      <c r="L423" s="133">
        <v>0</v>
      </c>
      <c r="M423" s="101"/>
      <c r="N423" s="133" t="e">
        <f t="shared" si="13"/>
        <v>#REF!</v>
      </c>
    </row>
    <row r="424" spans="1:14">
      <c r="A424" s="21">
        <v>315</v>
      </c>
      <c r="B424" s="14">
        <v>300</v>
      </c>
      <c r="C424" s="14">
        <v>100</v>
      </c>
      <c r="D424" s="15">
        <v>200</v>
      </c>
      <c r="E424" s="15"/>
      <c r="F424" s="15"/>
      <c r="G424" s="4" t="s">
        <v>1696</v>
      </c>
      <c r="H424" s="121" t="e">
        <f>+#REF!</f>
        <v>#REF!</v>
      </c>
      <c r="I424" s="133" t="e">
        <f t="shared" si="12"/>
        <v>#REF!</v>
      </c>
      <c r="J424" s="133" t="e">
        <f>+#REF!</f>
        <v>#REF!</v>
      </c>
      <c r="K424" s="133" t="e">
        <f>+#REF!</f>
        <v>#REF!</v>
      </c>
      <c r="L424" s="133">
        <v>66881</v>
      </c>
      <c r="M424" s="101"/>
      <c r="N424" s="133" t="e">
        <f t="shared" si="13"/>
        <v>#REF!</v>
      </c>
    </row>
    <row r="425" spans="1:14">
      <c r="A425" s="21">
        <v>315</v>
      </c>
      <c r="B425" s="14">
        <v>300</v>
      </c>
      <c r="C425" s="14">
        <v>200</v>
      </c>
      <c r="D425" s="14"/>
      <c r="E425" s="14"/>
      <c r="F425" s="14"/>
      <c r="G425" s="5" t="s">
        <v>1697</v>
      </c>
      <c r="H425" s="121" t="e">
        <f>+#REF!</f>
        <v>#REF!</v>
      </c>
      <c r="I425" s="133" t="e">
        <f t="shared" si="12"/>
        <v>#REF!</v>
      </c>
      <c r="J425" s="133" t="e">
        <f>+#REF!</f>
        <v>#REF!</v>
      </c>
      <c r="K425" s="133" t="e">
        <f>+#REF!</f>
        <v>#REF!</v>
      </c>
      <c r="L425" s="133">
        <v>0</v>
      </c>
      <c r="M425" s="101" t="s">
        <v>1056</v>
      </c>
      <c r="N425" s="133" t="e">
        <f t="shared" si="13"/>
        <v>#REF!</v>
      </c>
    </row>
    <row r="426" spans="1:14">
      <c r="A426" s="21">
        <v>315</v>
      </c>
      <c r="B426" s="14">
        <v>300</v>
      </c>
      <c r="C426" s="14">
        <v>200</v>
      </c>
      <c r="D426" s="15">
        <v>100</v>
      </c>
      <c r="E426" s="15"/>
      <c r="F426" s="15"/>
      <c r="G426" s="4" t="s">
        <v>1695</v>
      </c>
      <c r="H426" s="121" t="e">
        <f>+#REF!</f>
        <v>#REF!</v>
      </c>
      <c r="I426" s="133" t="e">
        <f t="shared" si="12"/>
        <v>#REF!</v>
      </c>
      <c r="J426" s="133" t="e">
        <f>+#REF!</f>
        <v>#REF!</v>
      </c>
      <c r="K426" s="133" t="e">
        <f>+#REF!</f>
        <v>#REF!</v>
      </c>
      <c r="L426" s="133">
        <v>0</v>
      </c>
      <c r="M426" s="101"/>
      <c r="N426" s="133" t="e">
        <f t="shared" si="13"/>
        <v>#REF!</v>
      </c>
    </row>
    <row r="427" spans="1:14">
      <c r="A427" s="21">
        <v>315</v>
      </c>
      <c r="B427" s="14">
        <v>300</v>
      </c>
      <c r="C427" s="14">
        <v>200</v>
      </c>
      <c r="D427" s="15">
        <v>200</v>
      </c>
      <c r="E427" s="15"/>
      <c r="F427" s="15"/>
      <c r="G427" s="4" t="s">
        <v>1696</v>
      </c>
      <c r="H427" s="121" t="e">
        <f>+#REF!</f>
        <v>#REF!</v>
      </c>
      <c r="I427" s="133" t="e">
        <f t="shared" si="12"/>
        <v>#REF!</v>
      </c>
      <c r="J427" s="133" t="e">
        <f>+#REF!</f>
        <v>#REF!</v>
      </c>
      <c r="K427" s="133" t="e">
        <f>+#REF!</f>
        <v>#REF!</v>
      </c>
      <c r="L427" s="133">
        <v>0</v>
      </c>
      <c r="M427" s="101"/>
      <c r="N427" s="133" t="e">
        <f t="shared" si="13"/>
        <v>#REF!</v>
      </c>
    </row>
    <row r="428" spans="1:14" ht="25.5">
      <c r="A428" s="21">
        <v>315</v>
      </c>
      <c r="B428" s="15">
        <v>400</v>
      </c>
      <c r="C428" s="15"/>
      <c r="D428" s="15"/>
      <c r="E428" s="15"/>
      <c r="F428" s="15"/>
      <c r="G428" s="4" t="s">
        <v>1698</v>
      </c>
      <c r="H428" s="121" t="e">
        <f>+#REF!</f>
        <v>#REF!</v>
      </c>
      <c r="I428" s="133" t="e">
        <f t="shared" si="12"/>
        <v>#REF!</v>
      </c>
      <c r="J428" s="133" t="e">
        <f>+#REF!</f>
        <v>#REF!</v>
      </c>
      <c r="K428" s="133" t="e">
        <f>+#REF!</f>
        <v>#REF!</v>
      </c>
      <c r="L428" s="133">
        <v>0</v>
      </c>
      <c r="M428" s="101" t="s">
        <v>1057</v>
      </c>
      <c r="N428" s="133" t="e">
        <f t="shared" si="13"/>
        <v>#REF!</v>
      </c>
    </row>
    <row r="429" spans="1:14" s="93" customFormat="1">
      <c r="A429" s="9">
        <v>320</v>
      </c>
      <c r="B429" s="10">
        <v>0</v>
      </c>
      <c r="C429" s="10">
        <v>0</v>
      </c>
      <c r="D429" s="10">
        <v>0</v>
      </c>
      <c r="E429" s="10">
        <v>0</v>
      </c>
      <c r="F429" s="10">
        <v>0</v>
      </c>
      <c r="G429" s="11" t="s">
        <v>1699</v>
      </c>
      <c r="H429" s="143" t="e">
        <f>+#REF!</f>
        <v>#REF!</v>
      </c>
      <c r="I429" s="132" t="e">
        <f t="shared" si="12"/>
        <v>#REF!</v>
      </c>
      <c r="J429" s="132" t="e">
        <f>+#REF!</f>
        <v>#REF!</v>
      </c>
      <c r="K429" s="132" t="e">
        <f>+#REF!</f>
        <v>#REF!</v>
      </c>
      <c r="L429" s="132">
        <v>0</v>
      </c>
      <c r="M429" s="100"/>
      <c r="N429" s="132" t="e">
        <f t="shared" si="13"/>
        <v>#REF!</v>
      </c>
    </row>
    <row r="430" spans="1:14">
      <c r="A430" s="21">
        <v>320</v>
      </c>
      <c r="B430" s="14">
        <v>100</v>
      </c>
      <c r="C430" s="14"/>
      <c r="D430" s="14"/>
      <c r="E430" s="14"/>
      <c r="F430" s="14"/>
      <c r="G430" s="5" t="s">
        <v>1700</v>
      </c>
      <c r="H430" s="121" t="e">
        <f>+#REF!</f>
        <v>#REF!</v>
      </c>
      <c r="I430" s="133" t="e">
        <f t="shared" si="12"/>
        <v>#REF!</v>
      </c>
      <c r="J430" s="133" t="e">
        <f>+#REF!</f>
        <v>#REF!</v>
      </c>
      <c r="K430" s="133" t="e">
        <f>+#REF!</f>
        <v>#REF!</v>
      </c>
      <c r="L430" s="133">
        <v>0</v>
      </c>
      <c r="M430" s="101"/>
      <c r="N430" s="133" t="e">
        <f t="shared" si="13"/>
        <v>#REF!</v>
      </c>
    </row>
    <row r="431" spans="1:14">
      <c r="A431" s="21">
        <v>320</v>
      </c>
      <c r="B431" s="14">
        <v>100</v>
      </c>
      <c r="C431" s="14">
        <v>100</v>
      </c>
      <c r="D431" s="14"/>
      <c r="E431" s="14"/>
      <c r="F431" s="14"/>
      <c r="G431" s="5" t="s">
        <v>1701</v>
      </c>
      <c r="H431" s="121" t="e">
        <f>+#REF!</f>
        <v>#REF!</v>
      </c>
      <c r="I431" s="133" t="e">
        <f t="shared" si="12"/>
        <v>#REF!</v>
      </c>
      <c r="J431" s="133" t="e">
        <f>+#REF!</f>
        <v>#REF!</v>
      </c>
      <c r="K431" s="133" t="e">
        <f>+#REF!</f>
        <v>#REF!</v>
      </c>
      <c r="L431" s="133">
        <v>0</v>
      </c>
      <c r="M431" s="101"/>
      <c r="N431" s="133" t="e">
        <f t="shared" si="13"/>
        <v>#REF!</v>
      </c>
    </row>
    <row r="432" spans="1:14">
      <c r="A432" s="21">
        <v>320</v>
      </c>
      <c r="B432" s="14">
        <v>100</v>
      </c>
      <c r="C432" s="14">
        <v>100</v>
      </c>
      <c r="D432" s="14">
        <v>100</v>
      </c>
      <c r="E432" s="14"/>
      <c r="F432" s="14"/>
      <c r="G432" s="5" t="s">
        <v>1702</v>
      </c>
      <c r="H432" s="121" t="e">
        <f>+#REF!</f>
        <v>#REF!</v>
      </c>
      <c r="I432" s="133" t="e">
        <f t="shared" si="12"/>
        <v>#REF!</v>
      </c>
      <c r="J432" s="133" t="e">
        <f>+#REF!</f>
        <v>#REF!</v>
      </c>
      <c r="K432" s="133" t="e">
        <f>+#REF!</f>
        <v>#REF!</v>
      </c>
      <c r="L432" s="133">
        <v>0</v>
      </c>
      <c r="M432" s="101" t="s">
        <v>1058</v>
      </c>
      <c r="N432" s="133" t="e">
        <f t="shared" si="13"/>
        <v>#REF!</v>
      </c>
    </row>
    <row r="433" spans="1:14">
      <c r="A433" s="21">
        <v>320</v>
      </c>
      <c r="B433" s="14">
        <v>100</v>
      </c>
      <c r="C433" s="14">
        <v>100</v>
      </c>
      <c r="D433" s="14">
        <v>100</v>
      </c>
      <c r="E433" s="15">
        <v>10</v>
      </c>
      <c r="F433" s="15"/>
      <c r="G433" s="23" t="s">
        <v>1703</v>
      </c>
      <c r="H433" s="145" t="e">
        <f>+#REF!</f>
        <v>#REF!</v>
      </c>
      <c r="I433" s="137" t="e">
        <f t="shared" si="12"/>
        <v>#REF!</v>
      </c>
      <c r="J433" s="137" t="e">
        <f>+#REF!</f>
        <v>#REF!</v>
      </c>
      <c r="K433" s="137" t="e">
        <f>+#REF!</f>
        <v>#REF!</v>
      </c>
      <c r="L433" s="137">
        <v>6035541</v>
      </c>
      <c r="M433" s="101"/>
      <c r="N433" s="137" t="e">
        <f t="shared" si="13"/>
        <v>#REF!</v>
      </c>
    </row>
    <row r="434" spans="1:14">
      <c r="A434" s="21">
        <v>320</v>
      </c>
      <c r="B434" s="14">
        <v>100</v>
      </c>
      <c r="C434" s="14">
        <v>100</v>
      </c>
      <c r="D434" s="14">
        <v>100</v>
      </c>
      <c r="E434" s="15">
        <v>20</v>
      </c>
      <c r="F434" s="15"/>
      <c r="G434" s="23" t="s">
        <v>1704</v>
      </c>
      <c r="H434" s="145" t="e">
        <f>+#REF!</f>
        <v>#REF!</v>
      </c>
      <c r="I434" s="137" t="e">
        <f t="shared" si="12"/>
        <v>#REF!</v>
      </c>
      <c r="J434" s="137" t="e">
        <f>+#REF!</f>
        <v>#REF!</v>
      </c>
      <c r="K434" s="137" t="e">
        <f>+#REF!</f>
        <v>#REF!</v>
      </c>
      <c r="L434" s="137">
        <v>2320534</v>
      </c>
      <c r="M434" s="101"/>
      <c r="N434" s="137" t="e">
        <f t="shared" si="13"/>
        <v>#REF!</v>
      </c>
    </row>
    <row r="435" spans="1:14">
      <c r="A435" s="21">
        <v>320</v>
      </c>
      <c r="B435" s="14">
        <v>100</v>
      </c>
      <c r="C435" s="14">
        <v>100</v>
      </c>
      <c r="D435" s="14">
        <v>100</v>
      </c>
      <c r="E435" s="14">
        <v>30</v>
      </c>
      <c r="F435" s="14"/>
      <c r="G435" s="29" t="s">
        <v>1705</v>
      </c>
      <c r="H435" s="145" t="e">
        <f>+#REF!</f>
        <v>#REF!</v>
      </c>
      <c r="I435" s="137" t="e">
        <f t="shared" si="12"/>
        <v>#REF!</v>
      </c>
      <c r="J435" s="137" t="e">
        <f>+#REF!</f>
        <v>#REF!</v>
      </c>
      <c r="K435" s="137" t="e">
        <f>+#REF!</f>
        <v>#REF!</v>
      </c>
      <c r="L435" s="137">
        <v>0</v>
      </c>
      <c r="M435" s="101"/>
      <c r="N435" s="137" t="e">
        <f t="shared" si="13"/>
        <v>#REF!</v>
      </c>
    </row>
    <row r="436" spans="1:14">
      <c r="A436" s="21">
        <v>320</v>
      </c>
      <c r="B436" s="14">
        <v>100</v>
      </c>
      <c r="C436" s="14">
        <v>100</v>
      </c>
      <c r="D436" s="14">
        <v>100</v>
      </c>
      <c r="E436" s="14">
        <v>30</v>
      </c>
      <c r="F436" s="15">
        <v>5</v>
      </c>
      <c r="G436" s="23" t="s">
        <v>1706</v>
      </c>
      <c r="H436" s="145" t="e">
        <f>+#REF!</f>
        <v>#REF!</v>
      </c>
      <c r="I436" s="137" t="e">
        <f t="shared" si="12"/>
        <v>#REF!</v>
      </c>
      <c r="J436" s="137" t="e">
        <f>+#REF!</f>
        <v>#REF!</v>
      </c>
      <c r="K436" s="137" t="e">
        <f>+#REF!</f>
        <v>#REF!</v>
      </c>
      <c r="L436" s="137">
        <v>485466</v>
      </c>
      <c r="M436" s="101"/>
      <c r="N436" s="137" t="e">
        <f t="shared" si="13"/>
        <v>#REF!</v>
      </c>
    </row>
    <row r="437" spans="1:14">
      <c r="A437" s="21">
        <v>320</v>
      </c>
      <c r="B437" s="14">
        <v>100</v>
      </c>
      <c r="C437" s="14">
        <v>100</v>
      </c>
      <c r="D437" s="14">
        <v>100</v>
      </c>
      <c r="E437" s="14">
        <v>30</v>
      </c>
      <c r="F437" s="15">
        <v>10</v>
      </c>
      <c r="G437" s="23" t="s">
        <v>1707</v>
      </c>
      <c r="H437" s="145" t="e">
        <f>+#REF!</f>
        <v>#REF!</v>
      </c>
      <c r="I437" s="137" t="e">
        <f t="shared" si="12"/>
        <v>#REF!</v>
      </c>
      <c r="J437" s="137" t="e">
        <f>+#REF!</f>
        <v>#REF!</v>
      </c>
      <c r="K437" s="137" t="e">
        <f>+#REF!</f>
        <v>#REF!</v>
      </c>
      <c r="L437" s="137">
        <v>0</v>
      </c>
      <c r="M437" s="101"/>
      <c r="N437" s="137" t="e">
        <f t="shared" si="13"/>
        <v>#REF!</v>
      </c>
    </row>
    <row r="438" spans="1:14">
      <c r="A438" s="21">
        <v>320</v>
      </c>
      <c r="B438" s="14">
        <v>100</v>
      </c>
      <c r="C438" s="14">
        <v>100</v>
      </c>
      <c r="D438" s="14">
        <v>100</v>
      </c>
      <c r="E438" s="14">
        <v>40</v>
      </c>
      <c r="F438" s="14"/>
      <c r="G438" s="29" t="s">
        <v>1708</v>
      </c>
      <c r="H438" s="145" t="e">
        <f>+#REF!</f>
        <v>#REF!</v>
      </c>
      <c r="I438" s="137" t="e">
        <f t="shared" si="12"/>
        <v>#REF!</v>
      </c>
      <c r="J438" s="137" t="e">
        <f>+#REF!</f>
        <v>#REF!</v>
      </c>
      <c r="K438" s="137" t="e">
        <f>+#REF!</f>
        <v>#REF!</v>
      </c>
      <c r="L438" s="137">
        <v>0</v>
      </c>
      <c r="M438" s="101"/>
      <c r="N438" s="137" t="e">
        <f t="shared" si="13"/>
        <v>#REF!</v>
      </c>
    </row>
    <row r="439" spans="1:14">
      <c r="A439" s="21">
        <v>320</v>
      </c>
      <c r="B439" s="14">
        <v>100</v>
      </c>
      <c r="C439" s="14">
        <v>100</v>
      </c>
      <c r="D439" s="14">
        <v>100</v>
      </c>
      <c r="E439" s="14">
        <v>40</v>
      </c>
      <c r="F439" s="15">
        <v>5</v>
      </c>
      <c r="G439" s="23" t="s">
        <v>1709</v>
      </c>
      <c r="H439" s="145" t="e">
        <f>+#REF!</f>
        <v>#REF!</v>
      </c>
      <c r="I439" s="137" t="e">
        <f t="shared" si="12"/>
        <v>#REF!</v>
      </c>
      <c r="J439" s="137" t="e">
        <f>+#REF!</f>
        <v>#REF!</v>
      </c>
      <c r="K439" s="137" t="e">
        <f>+#REF!</f>
        <v>#REF!</v>
      </c>
      <c r="L439" s="137">
        <v>342965</v>
      </c>
      <c r="M439" s="101"/>
      <c r="N439" s="137" t="e">
        <f t="shared" si="13"/>
        <v>#REF!</v>
      </c>
    </row>
    <row r="440" spans="1:14">
      <c r="A440" s="21">
        <v>320</v>
      </c>
      <c r="B440" s="14">
        <v>100</v>
      </c>
      <c r="C440" s="14">
        <v>100</v>
      </c>
      <c r="D440" s="14">
        <v>100</v>
      </c>
      <c r="E440" s="14">
        <v>40</v>
      </c>
      <c r="F440" s="15">
        <v>10</v>
      </c>
      <c r="G440" s="23" t="s">
        <v>1710</v>
      </c>
      <c r="H440" s="145" t="e">
        <f>+#REF!</f>
        <v>#REF!</v>
      </c>
      <c r="I440" s="137" t="e">
        <f t="shared" si="12"/>
        <v>#REF!</v>
      </c>
      <c r="J440" s="137" t="e">
        <f>+#REF!</f>
        <v>#REF!</v>
      </c>
      <c r="K440" s="137" t="e">
        <f>+#REF!</f>
        <v>#REF!</v>
      </c>
      <c r="L440" s="137">
        <v>0</v>
      </c>
      <c r="M440" s="101"/>
      <c r="N440" s="137" t="e">
        <f t="shared" si="13"/>
        <v>#REF!</v>
      </c>
    </row>
    <row r="441" spans="1:14">
      <c r="A441" s="21">
        <v>320</v>
      </c>
      <c r="B441" s="14">
        <v>100</v>
      </c>
      <c r="C441" s="14">
        <v>100</v>
      </c>
      <c r="D441" s="14">
        <v>100</v>
      </c>
      <c r="E441" s="14">
        <v>50</v>
      </c>
      <c r="F441" s="14"/>
      <c r="G441" s="29" t="s">
        <v>1711</v>
      </c>
      <c r="H441" s="145" t="e">
        <f>+#REF!</f>
        <v>#REF!</v>
      </c>
      <c r="I441" s="137" t="e">
        <f t="shared" si="12"/>
        <v>#REF!</v>
      </c>
      <c r="J441" s="137" t="e">
        <f>+#REF!</f>
        <v>#REF!</v>
      </c>
      <c r="K441" s="137" t="e">
        <f>+#REF!</f>
        <v>#REF!</v>
      </c>
      <c r="L441" s="137">
        <v>0</v>
      </c>
      <c r="M441" s="101"/>
      <c r="N441" s="137" t="e">
        <f t="shared" si="13"/>
        <v>#REF!</v>
      </c>
    </row>
    <row r="442" spans="1:14">
      <c r="A442" s="21">
        <v>320</v>
      </c>
      <c r="B442" s="14">
        <v>100</v>
      </c>
      <c r="C442" s="14">
        <v>100</v>
      </c>
      <c r="D442" s="14">
        <v>100</v>
      </c>
      <c r="E442" s="14">
        <v>50</v>
      </c>
      <c r="F442" s="15">
        <v>5</v>
      </c>
      <c r="G442" s="23" t="s">
        <v>1714</v>
      </c>
      <c r="H442" s="145" t="e">
        <f>+#REF!</f>
        <v>#REF!</v>
      </c>
      <c r="I442" s="137" t="e">
        <f t="shared" si="12"/>
        <v>#REF!</v>
      </c>
      <c r="J442" s="137" t="e">
        <f>+#REF!</f>
        <v>#REF!</v>
      </c>
      <c r="K442" s="137" t="e">
        <f>+#REF!</f>
        <v>#REF!</v>
      </c>
      <c r="L442" s="137">
        <v>0</v>
      </c>
      <c r="M442" s="101"/>
      <c r="N442" s="137" t="e">
        <f t="shared" si="13"/>
        <v>#REF!</v>
      </c>
    </row>
    <row r="443" spans="1:14">
      <c r="A443" s="21">
        <v>320</v>
      </c>
      <c r="B443" s="14">
        <v>100</v>
      </c>
      <c r="C443" s="14">
        <v>100</v>
      </c>
      <c r="D443" s="14">
        <v>100</v>
      </c>
      <c r="E443" s="14">
        <v>50</v>
      </c>
      <c r="F443" s="15">
        <v>10</v>
      </c>
      <c r="G443" s="23" t="s">
        <v>1715</v>
      </c>
      <c r="H443" s="145" t="e">
        <f>+#REF!</f>
        <v>#REF!</v>
      </c>
      <c r="I443" s="137" t="e">
        <f t="shared" si="12"/>
        <v>#REF!</v>
      </c>
      <c r="J443" s="137" t="e">
        <f>+#REF!</f>
        <v>#REF!</v>
      </c>
      <c r="K443" s="137" t="e">
        <f>+#REF!</f>
        <v>#REF!</v>
      </c>
      <c r="L443" s="137">
        <v>0</v>
      </c>
      <c r="M443" s="101"/>
      <c r="N443" s="137" t="e">
        <f t="shared" si="13"/>
        <v>#REF!</v>
      </c>
    </row>
    <row r="444" spans="1:14">
      <c r="A444" s="21">
        <v>320</v>
      </c>
      <c r="B444" s="14">
        <v>100</v>
      </c>
      <c r="C444" s="14">
        <v>100</v>
      </c>
      <c r="D444" s="14">
        <v>100</v>
      </c>
      <c r="E444" s="14">
        <v>50</v>
      </c>
      <c r="F444" s="15">
        <v>15</v>
      </c>
      <c r="G444" s="23" t="s">
        <v>1712</v>
      </c>
      <c r="H444" s="145" t="e">
        <f>+#REF!</f>
        <v>#REF!</v>
      </c>
      <c r="I444" s="137" t="e">
        <f t="shared" si="12"/>
        <v>#REF!</v>
      </c>
      <c r="J444" s="137" t="e">
        <f>+#REF!</f>
        <v>#REF!</v>
      </c>
      <c r="K444" s="137" t="e">
        <f>+#REF!</f>
        <v>#REF!</v>
      </c>
      <c r="L444" s="137">
        <v>15003</v>
      </c>
      <c r="M444" s="101"/>
      <c r="N444" s="137" t="e">
        <f t="shared" si="13"/>
        <v>#REF!</v>
      </c>
    </row>
    <row r="445" spans="1:14">
      <c r="A445" s="21">
        <v>320</v>
      </c>
      <c r="B445" s="14">
        <v>100</v>
      </c>
      <c r="C445" s="14">
        <v>100</v>
      </c>
      <c r="D445" s="14">
        <v>100</v>
      </c>
      <c r="E445" s="14">
        <v>50</v>
      </c>
      <c r="F445" s="15">
        <v>20</v>
      </c>
      <c r="G445" s="23" t="s">
        <v>1713</v>
      </c>
      <c r="H445" s="145" t="e">
        <f>+#REF!</f>
        <v>#REF!</v>
      </c>
      <c r="I445" s="137" t="e">
        <f t="shared" si="12"/>
        <v>#REF!</v>
      </c>
      <c r="J445" s="137" t="e">
        <f>+#REF!</f>
        <v>#REF!</v>
      </c>
      <c r="K445" s="137" t="e">
        <f>+#REF!</f>
        <v>#REF!</v>
      </c>
      <c r="L445" s="137">
        <v>0</v>
      </c>
      <c r="M445" s="101"/>
      <c r="N445" s="137" t="e">
        <f t="shared" si="13"/>
        <v>#REF!</v>
      </c>
    </row>
    <row r="446" spans="1:14">
      <c r="A446" s="21">
        <v>320</v>
      </c>
      <c r="B446" s="14">
        <v>100</v>
      </c>
      <c r="C446" s="14">
        <v>100</v>
      </c>
      <c r="D446" s="14">
        <v>100</v>
      </c>
      <c r="E446" s="14">
        <v>90</v>
      </c>
      <c r="F446" s="14"/>
      <c r="G446" s="29" t="s">
        <v>1716</v>
      </c>
      <c r="H446" s="145" t="e">
        <f>+#REF!</f>
        <v>#REF!</v>
      </c>
      <c r="I446" s="137" t="e">
        <f t="shared" si="12"/>
        <v>#REF!</v>
      </c>
      <c r="J446" s="137" t="e">
        <f>+#REF!</f>
        <v>#REF!</v>
      </c>
      <c r="K446" s="137" t="e">
        <f>+#REF!</f>
        <v>#REF!</v>
      </c>
      <c r="L446" s="137">
        <v>0</v>
      </c>
      <c r="M446" s="101"/>
      <c r="N446" s="137" t="e">
        <f t="shared" si="13"/>
        <v>#REF!</v>
      </c>
    </row>
    <row r="447" spans="1:14">
      <c r="A447" s="21">
        <v>320</v>
      </c>
      <c r="B447" s="14">
        <v>100</v>
      </c>
      <c r="C447" s="14">
        <v>100</v>
      </c>
      <c r="D447" s="14">
        <v>100</v>
      </c>
      <c r="E447" s="14">
        <v>90</v>
      </c>
      <c r="F447" s="15">
        <v>5</v>
      </c>
      <c r="G447" s="23" t="s">
        <v>1717</v>
      </c>
      <c r="H447" s="145" t="e">
        <f>+#REF!</f>
        <v>#REF!</v>
      </c>
      <c r="I447" s="137" t="e">
        <f t="shared" si="12"/>
        <v>#REF!</v>
      </c>
      <c r="J447" s="137" t="e">
        <f>+#REF!</f>
        <v>#REF!</v>
      </c>
      <c r="K447" s="137" t="e">
        <f>+#REF!</f>
        <v>#REF!</v>
      </c>
      <c r="L447" s="137">
        <v>2561643</v>
      </c>
      <c r="M447" s="101"/>
      <c r="N447" s="137" t="e">
        <f t="shared" si="13"/>
        <v>#REF!</v>
      </c>
    </row>
    <row r="448" spans="1:14">
      <c r="A448" s="21">
        <v>320</v>
      </c>
      <c r="B448" s="14">
        <v>100</v>
      </c>
      <c r="C448" s="14">
        <v>100</v>
      </c>
      <c r="D448" s="14">
        <v>100</v>
      </c>
      <c r="E448" s="14">
        <v>90</v>
      </c>
      <c r="F448" s="15">
        <v>10</v>
      </c>
      <c r="G448" s="23" t="s">
        <v>1718</v>
      </c>
      <c r="H448" s="145" t="e">
        <f>+#REF!</f>
        <v>#REF!</v>
      </c>
      <c r="I448" s="137" t="e">
        <f t="shared" si="12"/>
        <v>#REF!</v>
      </c>
      <c r="J448" s="137" t="e">
        <f>+#REF!</f>
        <v>#REF!</v>
      </c>
      <c r="K448" s="137" t="e">
        <f>+#REF!</f>
        <v>#REF!</v>
      </c>
      <c r="L448" s="137">
        <v>0</v>
      </c>
      <c r="M448" s="101"/>
      <c r="N448" s="137" t="e">
        <f t="shared" si="13"/>
        <v>#REF!</v>
      </c>
    </row>
    <row r="449" spans="1:14">
      <c r="A449" s="21">
        <v>320</v>
      </c>
      <c r="B449" s="14">
        <v>100</v>
      </c>
      <c r="C449" s="14">
        <v>100</v>
      </c>
      <c r="D449" s="14">
        <v>200</v>
      </c>
      <c r="E449" s="14"/>
      <c r="F449" s="14"/>
      <c r="G449" s="5" t="s">
        <v>1719</v>
      </c>
      <c r="H449" s="121" t="e">
        <f>+#REF!</f>
        <v>#REF!</v>
      </c>
      <c r="I449" s="133" t="e">
        <f t="shared" si="12"/>
        <v>#REF!</v>
      </c>
      <c r="J449" s="133" t="e">
        <f>+#REF!</f>
        <v>#REF!</v>
      </c>
      <c r="K449" s="133" t="e">
        <f>+#REF!</f>
        <v>#REF!</v>
      </c>
      <c r="L449" s="133">
        <v>0</v>
      </c>
      <c r="M449" s="101" t="s">
        <v>1059</v>
      </c>
      <c r="N449" s="133" t="e">
        <f t="shared" si="13"/>
        <v>#REF!</v>
      </c>
    </row>
    <row r="450" spans="1:14">
      <c r="A450" s="21">
        <v>320</v>
      </c>
      <c r="B450" s="14">
        <v>100</v>
      </c>
      <c r="C450" s="14">
        <v>100</v>
      </c>
      <c r="D450" s="14">
        <v>200</v>
      </c>
      <c r="E450" s="15">
        <v>10</v>
      </c>
      <c r="F450" s="15"/>
      <c r="G450" s="23" t="s">
        <v>1703</v>
      </c>
      <c r="H450" s="145" t="e">
        <f>+#REF!</f>
        <v>#REF!</v>
      </c>
      <c r="I450" s="137" t="e">
        <f t="shared" si="12"/>
        <v>#REF!</v>
      </c>
      <c r="J450" s="137" t="e">
        <f>+#REF!</f>
        <v>#REF!</v>
      </c>
      <c r="K450" s="137" t="e">
        <f>+#REF!</f>
        <v>#REF!</v>
      </c>
      <c r="L450" s="137">
        <v>651750</v>
      </c>
      <c r="M450" s="101"/>
      <c r="N450" s="137" t="e">
        <f t="shared" si="13"/>
        <v>#REF!</v>
      </c>
    </row>
    <row r="451" spans="1:14">
      <c r="A451" s="21">
        <v>320</v>
      </c>
      <c r="B451" s="14">
        <v>100</v>
      </c>
      <c r="C451" s="14">
        <v>100</v>
      </c>
      <c r="D451" s="14">
        <v>200</v>
      </c>
      <c r="E451" s="15">
        <v>20</v>
      </c>
      <c r="F451" s="15"/>
      <c r="G451" s="23" t="s">
        <v>1704</v>
      </c>
      <c r="H451" s="145" t="e">
        <f>+#REF!</f>
        <v>#REF!</v>
      </c>
      <c r="I451" s="137" t="e">
        <f t="shared" si="12"/>
        <v>#REF!</v>
      </c>
      <c r="J451" s="137" t="e">
        <f>+#REF!</f>
        <v>#REF!</v>
      </c>
      <c r="K451" s="137" t="e">
        <f>+#REF!</f>
        <v>#REF!</v>
      </c>
      <c r="L451" s="137">
        <v>157119</v>
      </c>
      <c r="M451" s="101"/>
      <c r="N451" s="137" t="e">
        <f t="shared" si="13"/>
        <v>#REF!</v>
      </c>
    </row>
    <row r="452" spans="1:14">
      <c r="A452" s="21">
        <v>320</v>
      </c>
      <c r="B452" s="14">
        <v>100</v>
      </c>
      <c r="C452" s="14">
        <v>100</v>
      </c>
      <c r="D452" s="14">
        <v>200</v>
      </c>
      <c r="E452" s="14">
        <v>30</v>
      </c>
      <c r="F452" s="14"/>
      <c r="G452" s="29" t="s">
        <v>1705</v>
      </c>
      <c r="H452" s="145" t="e">
        <f>+#REF!</f>
        <v>#REF!</v>
      </c>
      <c r="I452" s="137" t="e">
        <f t="shared" si="12"/>
        <v>#REF!</v>
      </c>
      <c r="J452" s="137" t="e">
        <f>+#REF!</f>
        <v>#REF!</v>
      </c>
      <c r="K452" s="137" t="e">
        <f>+#REF!</f>
        <v>#REF!</v>
      </c>
      <c r="L452" s="137">
        <v>0</v>
      </c>
      <c r="M452" s="101"/>
      <c r="N452" s="137" t="e">
        <f t="shared" si="13"/>
        <v>#REF!</v>
      </c>
    </row>
    <row r="453" spans="1:14">
      <c r="A453" s="21">
        <v>320</v>
      </c>
      <c r="B453" s="14">
        <v>100</v>
      </c>
      <c r="C453" s="14">
        <v>100</v>
      </c>
      <c r="D453" s="14">
        <v>200</v>
      </c>
      <c r="E453" s="14">
        <v>30</v>
      </c>
      <c r="F453" s="15">
        <v>5</v>
      </c>
      <c r="G453" s="23" t="s">
        <v>1706</v>
      </c>
      <c r="H453" s="145" t="e">
        <f>+#REF!</f>
        <v>#REF!</v>
      </c>
      <c r="I453" s="137" t="e">
        <f t="shared" si="12"/>
        <v>#REF!</v>
      </c>
      <c r="J453" s="137" t="e">
        <f>+#REF!</f>
        <v>#REF!</v>
      </c>
      <c r="K453" s="137" t="e">
        <f>+#REF!</f>
        <v>#REF!</v>
      </c>
      <c r="L453" s="137">
        <v>69857</v>
      </c>
      <c r="M453" s="101"/>
      <c r="N453" s="137" t="e">
        <f t="shared" si="13"/>
        <v>#REF!</v>
      </c>
    </row>
    <row r="454" spans="1:14">
      <c r="A454" s="21">
        <v>320</v>
      </c>
      <c r="B454" s="14">
        <v>100</v>
      </c>
      <c r="C454" s="14">
        <v>100</v>
      </c>
      <c r="D454" s="14">
        <v>200</v>
      </c>
      <c r="E454" s="14">
        <v>30</v>
      </c>
      <c r="F454" s="15">
        <v>10</v>
      </c>
      <c r="G454" s="23" t="s">
        <v>1707</v>
      </c>
      <c r="H454" s="145" t="e">
        <f>+#REF!</f>
        <v>#REF!</v>
      </c>
      <c r="I454" s="137" t="e">
        <f t="shared" ref="I454:I517" si="14">+J454/2</f>
        <v>#REF!</v>
      </c>
      <c r="J454" s="137" t="e">
        <f>+#REF!</f>
        <v>#REF!</v>
      </c>
      <c r="K454" s="137" t="e">
        <f>+#REF!</f>
        <v>#REF!</v>
      </c>
      <c r="L454" s="137">
        <v>33746</v>
      </c>
      <c r="M454" s="101"/>
      <c r="N454" s="137" t="e">
        <f t="shared" ref="N454:N517" si="15">+H454-J454</f>
        <v>#REF!</v>
      </c>
    </row>
    <row r="455" spans="1:14">
      <c r="A455" s="21">
        <v>320</v>
      </c>
      <c r="B455" s="14">
        <v>100</v>
      </c>
      <c r="C455" s="14">
        <v>100</v>
      </c>
      <c r="D455" s="14">
        <v>200</v>
      </c>
      <c r="E455" s="14">
        <v>40</v>
      </c>
      <c r="F455" s="14"/>
      <c r="G455" s="29" t="s">
        <v>1708</v>
      </c>
      <c r="H455" s="145" t="e">
        <f>+#REF!</f>
        <v>#REF!</v>
      </c>
      <c r="I455" s="137" t="e">
        <f t="shared" si="14"/>
        <v>#REF!</v>
      </c>
      <c r="J455" s="137" t="e">
        <f>+#REF!</f>
        <v>#REF!</v>
      </c>
      <c r="K455" s="137" t="e">
        <f>+#REF!</f>
        <v>#REF!</v>
      </c>
      <c r="L455" s="137">
        <v>0</v>
      </c>
      <c r="M455" s="101"/>
      <c r="N455" s="137" t="e">
        <f t="shared" si="15"/>
        <v>#REF!</v>
      </c>
    </row>
    <row r="456" spans="1:14">
      <c r="A456" s="21">
        <v>320</v>
      </c>
      <c r="B456" s="14">
        <v>100</v>
      </c>
      <c r="C456" s="14">
        <v>100</v>
      </c>
      <c r="D456" s="14">
        <v>200</v>
      </c>
      <c r="E456" s="14">
        <v>40</v>
      </c>
      <c r="F456" s="15">
        <v>5</v>
      </c>
      <c r="G456" s="23" t="s">
        <v>1709</v>
      </c>
      <c r="H456" s="145" t="e">
        <f>+#REF!</f>
        <v>#REF!</v>
      </c>
      <c r="I456" s="137" t="e">
        <f t="shared" si="14"/>
        <v>#REF!</v>
      </c>
      <c r="J456" s="137" t="e">
        <f>+#REF!</f>
        <v>#REF!</v>
      </c>
      <c r="K456" s="137" t="e">
        <f>+#REF!</f>
        <v>#REF!</v>
      </c>
      <c r="L456" s="137">
        <v>68459</v>
      </c>
      <c r="M456" s="101"/>
      <c r="N456" s="137" t="e">
        <f t="shared" si="15"/>
        <v>#REF!</v>
      </c>
    </row>
    <row r="457" spans="1:14">
      <c r="A457" s="21">
        <v>320</v>
      </c>
      <c r="B457" s="14">
        <v>100</v>
      </c>
      <c r="C457" s="14">
        <v>100</v>
      </c>
      <c r="D457" s="14">
        <v>200</v>
      </c>
      <c r="E457" s="14">
        <v>40</v>
      </c>
      <c r="F457" s="15">
        <v>10</v>
      </c>
      <c r="G457" s="23" t="s">
        <v>1710</v>
      </c>
      <c r="H457" s="145" t="e">
        <f>+#REF!</f>
        <v>#REF!</v>
      </c>
      <c r="I457" s="137" t="e">
        <f t="shared" si="14"/>
        <v>#REF!</v>
      </c>
      <c r="J457" s="137" t="e">
        <f>+#REF!</f>
        <v>#REF!</v>
      </c>
      <c r="K457" s="137" t="e">
        <f>+#REF!</f>
        <v>#REF!</v>
      </c>
      <c r="L457" s="137">
        <v>4226</v>
      </c>
      <c r="M457" s="101"/>
      <c r="N457" s="137" t="e">
        <f t="shared" si="15"/>
        <v>#REF!</v>
      </c>
    </row>
    <row r="458" spans="1:14">
      <c r="A458" s="21">
        <v>320</v>
      </c>
      <c r="B458" s="14">
        <v>100</v>
      </c>
      <c r="C458" s="14">
        <v>100</v>
      </c>
      <c r="D458" s="14">
        <v>200</v>
      </c>
      <c r="E458" s="14">
        <v>50</v>
      </c>
      <c r="F458" s="14"/>
      <c r="G458" s="29" t="s">
        <v>1711</v>
      </c>
      <c r="H458" s="145" t="e">
        <f>+#REF!</f>
        <v>#REF!</v>
      </c>
      <c r="I458" s="137" t="e">
        <f t="shared" si="14"/>
        <v>#REF!</v>
      </c>
      <c r="J458" s="137" t="e">
        <f>+#REF!</f>
        <v>#REF!</v>
      </c>
      <c r="K458" s="137" t="e">
        <f>+#REF!</f>
        <v>#REF!</v>
      </c>
      <c r="L458" s="137">
        <v>0</v>
      </c>
      <c r="M458" s="101"/>
      <c r="N458" s="137" t="e">
        <f t="shared" si="15"/>
        <v>#REF!</v>
      </c>
    </row>
    <row r="459" spans="1:14">
      <c r="A459" s="21">
        <v>320</v>
      </c>
      <c r="B459" s="14">
        <v>100</v>
      </c>
      <c r="C459" s="14">
        <v>100</v>
      </c>
      <c r="D459" s="14">
        <v>200</v>
      </c>
      <c r="E459" s="14">
        <v>50</v>
      </c>
      <c r="F459" s="15">
        <v>5</v>
      </c>
      <c r="G459" s="23" t="s">
        <v>1714</v>
      </c>
      <c r="H459" s="145" t="e">
        <f>+#REF!</f>
        <v>#REF!</v>
      </c>
      <c r="I459" s="137" t="e">
        <f t="shared" si="14"/>
        <v>#REF!</v>
      </c>
      <c r="J459" s="137" t="e">
        <f>+#REF!</f>
        <v>#REF!</v>
      </c>
      <c r="K459" s="137" t="e">
        <f>+#REF!</f>
        <v>#REF!</v>
      </c>
      <c r="L459" s="137">
        <v>0</v>
      </c>
      <c r="M459" s="101"/>
      <c r="N459" s="137" t="e">
        <f t="shared" si="15"/>
        <v>#REF!</v>
      </c>
    </row>
    <row r="460" spans="1:14">
      <c r="A460" s="21">
        <v>320</v>
      </c>
      <c r="B460" s="14">
        <v>100</v>
      </c>
      <c r="C460" s="14">
        <v>100</v>
      </c>
      <c r="D460" s="14">
        <v>200</v>
      </c>
      <c r="E460" s="14">
        <v>50</v>
      </c>
      <c r="F460" s="15">
        <v>10</v>
      </c>
      <c r="G460" s="23" t="s">
        <v>1715</v>
      </c>
      <c r="H460" s="145" t="e">
        <f>+#REF!</f>
        <v>#REF!</v>
      </c>
      <c r="I460" s="137" t="e">
        <f t="shared" si="14"/>
        <v>#REF!</v>
      </c>
      <c r="J460" s="137" t="e">
        <f>+#REF!</f>
        <v>#REF!</v>
      </c>
      <c r="K460" s="137" t="e">
        <f>+#REF!</f>
        <v>#REF!</v>
      </c>
      <c r="L460" s="137">
        <v>0</v>
      </c>
      <c r="M460" s="101"/>
      <c r="N460" s="137" t="e">
        <f t="shared" si="15"/>
        <v>#REF!</v>
      </c>
    </row>
    <row r="461" spans="1:14">
      <c r="A461" s="21">
        <v>320</v>
      </c>
      <c r="B461" s="14">
        <v>100</v>
      </c>
      <c r="C461" s="14">
        <v>100</v>
      </c>
      <c r="D461" s="14">
        <v>200</v>
      </c>
      <c r="E461" s="14">
        <v>50</v>
      </c>
      <c r="F461" s="15">
        <v>15</v>
      </c>
      <c r="G461" s="23" t="s">
        <v>1712</v>
      </c>
      <c r="H461" s="145" t="e">
        <f>+#REF!</f>
        <v>#REF!</v>
      </c>
      <c r="I461" s="137" t="e">
        <f t="shared" si="14"/>
        <v>#REF!</v>
      </c>
      <c r="J461" s="137" t="e">
        <f>+#REF!</f>
        <v>#REF!</v>
      </c>
      <c r="K461" s="137" t="e">
        <f>+#REF!</f>
        <v>#REF!</v>
      </c>
      <c r="L461" s="137">
        <v>3260</v>
      </c>
      <c r="M461" s="101"/>
      <c r="N461" s="137" t="e">
        <f t="shared" si="15"/>
        <v>#REF!</v>
      </c>
    </row>
    <row r="462" spans="1:14">
      <c r="A462" s="21">
        <v>320</v>
      </c>
      <c r="B462" s="14">
        <v>100</v>
      </c>
      <c r="C462" s="14">
        <v>100</v>
      </c>
      <c r="D462" s="14">
        <v>200</v>
      </c>
      <c r="E462" s="14">
        <v>50</v>
      </c>
      <c r="F462" s="15">
        <v>20</v>
      </c>
      <c r="G462" s="23" t="s">
        <v>1713</v>
      </c>
      <c r="H462" s="145" t="e">
        <f>+#REF!</f>
        <v>#REF!</v>
      </c>
      <c r="I462" s="137" t="e">
        <f t="shared" si="14"/>
        <v>#REF!</v>
      </c>
      <c r="J462" s="137" t="e">
        <f>+#REF!</f>
        <v>#REF!</v>
      </c>
      <c r="K462" s="137" t="e">
        <f>+#REF!</f>
        <v>#REF!</v>
      </c>
      <c r="L462" s="137">
        <v>3780</v>
      </c>
      <c r="M462" s="101"/>
      <c r="N462" s="137" t="e">
        <f t="shared" si="15"/>
        <v>#REF!</v>
      </c>
    </row>
    <row r="463" spans="1:14">
      <c r="A463" s="21">
        <v>320</v>
      </c>
      <c r="B463" s="14">
        <v>100</v>
      </c>
      <c r="C463" s="14">
        <v>100</v>
      </c>
      <c r="D463" s="14">
        <v>200</v>
      </c>
      <c r="E463" s="14">
        <v>90</v>
      </c>
      <c r="F463" s="14"/>
      <c r="G463" s="29" t="s">
        <v>1716</v>
      </c>
      <c r="H463" s="145" t="e">
        <f>+#REF!</f>
        <v>#REF!</v>
      </c>
      <c r="I463" s="137" t="e">
        <f t="shared" si="14"/>
        <v>#REF!</v>
      </c>
      <c r="J463" s="137" t="e">
        <f>+#REF!</f>
        <v>#REF!</v>
      </c>
      <c r="K463" s="137" t="e">
        <f>+#REF!</f>
        <v>#REF!</v>
      </c>
      <c r="L463" s="137">
        <v>0</v>
      </c>
      <c r="M463" s="101"/>
      <c r="N463" s="137" t="e">
        <f t="shared" si="15"/>
        <v>#REF!</v>
      </c>
    </row>
    <row r="464" spans="1:14">
      <c r="A464" s="21">
        <v>320</v>
      </c>
      <c r="B464" s="14">
        <v>100</v>
      </c>
      <c r="C464" s="14">
        <v>100</v>
      </c>
      <c r="D464" s="14">
        <v>200</v>
      </c>
      <c r="E464" s="14">
        <v>90</v>
      </c>
      <c r="F464" s="15">
        <v>5</v>
      </c>
      <c r="G464" s="23" t="s">
        <v>1717</v>
      </c>
      <c r="H464" s="145" t="e">
        <f>+#REF!</f>
        <v>#REF!</v>
      </c>
      <c r="I464" s="137" t="e">
        <f t="shared" si="14"/>
        <v>#REF!</v>
      </c>
      <c r="J464" s="137" t="e">
        <f>+#REF!</f>
        <v>#REF!</v>
      </c>
      <c r="K464" s="137" t="e">
        <f>+#REF!</f>
        <v>#REF!</v>
      </c>
      <c r="L464" s="137">
        <v>309102</v>
      </c>
      <c r="M464" s="101"/>
      <c r="N464" s="137" t="e">
        <f t="shared" si="15"/>
        <v>#REF!</v>
      </c>
    </row>
    <row r="465" spans="1:14">
      <c r="A465" s="21">
        <v>320</v>
      </c>
      <c r="B465" s="14">
        <v>100</v>
      </c>
      <c r="C465" s="14">
        <v>100</v>
      </c>
      <c r="D465" s="14">
        <v>200</v>
      </c>
      <c r="E465" s="14">
        <v>90</v>
      </c>
      <c r="F465" s="15">
        <v>10</v>
      </c>
      <c r="G465" s="23" t="s">
        <v>1718</v>
      </c>
      <c r="H465" s="145" t="e">
        <f>+#REF!</f>
        <v>#REF!</v>
      </c>
      <c r="I465" s="137" t="e">
        <f t="shared" si="14"/>
        <v>#REF!</v>
      </c>
      <c r="J465" s="137" t="e">
        <f>+#REF!</f>
        <v>#REF!</v>
      </c>
      <c r="K465" s="137" t="e">
        <f>+#REF!</f>
        <v>#REF!</v>
      </c>
      <c r="L465" s="137">
        <v>5863</v>
      </c>
      <c r="M465" s="101"/>
      <c r="N465" s="137" t="e">
        <f t="shared" si="15"/>
        <v>#REF!</v>
      </c>
    </row>
    <row r="466" spans="1:14">
      <c r="A466" s="21">
        <v>320</v>
      </c>
      <c r="B466" s="14">
        <v>100</v>
      </c>
      <c r="C466" s="14">
        <v>100</v>
      </c>
      <c r="D466" s="15">
        <v>300</v>
      </c>
      <c r="E466" s="15"/>
      <c r="F466" s="15"/>
      <c r="G466" s="4" t="s">
        <v>1720</v>
      </c>
      <c r="H466" s="121" t="e">
        <f>+#REF!</f>
        <v>#REF!</v>
      </c>
      <c r="I466" s="133" t="e">
        <f t="shared" si="14"/>
        <v>#REF!</v>
      </c>
      <c r="J466" s="133" t="e">
        <f>+#REF!</f>
        <v>#REF!</v>
      </c>
      <c r="K466" s="133" t="e">
        <f>+#REF!</f>
        <v>#REF!</v>
      </c>
      <c r="L466" s="133">
        <v>0</v>
      </c>
      <c r="M466" s="101" t="s">
        <v>1060</v>
      </c>
      <c r="N466" s="133" t="e">
        <f t="shared" si="15"/>
        <v>#REF!</v>
      </c>
    </row>
    <row r="467" spans="1:14">
      <c r="A467" s="21">
        <v>320</v>
      </c>
      <c r="B467" s="14">
        <v>100</v>
      </c>
      <c r="C467" s="14">
        <v>200</v>
      </c>
      <c r="D467" s="14"/>
      <c r="E467" s="14"/>
      <c r="F467" s="14"/>
      <c r="G467" s="5" t="s">
        <v>1721</v>
      </c>
      <c r="H467" s="121" t="e">
        <f>+#REF!</f>
        <v>#REF!</v>
      </c>
      <c r="I467" s="133" t="e">
        <f t="shared" si="14"/>
        <v>#REF!</v>
      </c>
      <c r="J467" s="133" t="e">
        <f>+#REF!</f>
        <v>#REF!</v>
      </c>
      <c r="K467" s="133" t="e">
        <f>+#REF!</f>
        <v>#REF!</v>
      </c>
      <c r="L467" s="133">
        <v>0</v>
      </c>
      <c r="M467" s="101"/>
      <c r="N467" s="133" t="e">
        <f t="shared" si="15"/>
        <v>#REF!</v>
      </c>
    </row>
    <row r="468" spans="1:14" ht="25.5">
      <c r="A468" s="21">
        <v>320</v>
      </c>
      <c r="B468" s="14">
        <v>100</v>
      </c>
      <c r="C468" s="14">
        <v>200</v>
      </c>
      <c r="D468" s="14">
        <v>100</v>
      </c>
      <c r="E468" s="14"/>
      <c r="F468" s="14"/>
      <c r="G468" s="5" t="s">
        <v>1248</v>
      </c>
      <c r="H468" s="121" t="e">
        <f>+#REF!</f>
        <v>#REF!</v>
      </c>
      <c r="I468" s="133" t="e">
        <f t="shared" si="14"/>
        <v>#REF!</v>
      </c>
      <c r="J468" s="133" t="e">
        <f>+#REF!</f>
        <v>#REF!</v>
      </c>
      <c r="K468" s="133" t="e">
        <f>+#REF!</f>
        <v>#REF!</v>
      </c>
      <c r="L468" s="133">
        <v>0</v>
      </c>
      <c r="M468" s="101" t="s">
        <v>1061</v>
      </c>
      <c r="N468" s="133" t="e">
        <f t="shared" si="15"/>
        <v>#REF!</v>
      </c>
    </row>
    <row r="469" spans="1:14">
      <c r="A469" s="21">
        <v>320</v>
      </c>
      <c r="B469" s="14">
        <v>100</v>
      </c>
      <c r="C469" s="14">
        <v>200</v>
      </c>
      <c r="D469" s="14">
        <v>100</v>
      </c>
      <c r="E469" s="15">
        <v>10</v>
      </c>
      <c r="F469" s="15"/>
      <c r="G469" s="23" t="s">
        <v>1703</v>
      </c>
      <c r="H469" s="121" t="e">
        <f>+#REF!</f>
        <v>#REF!</v>
      </c>
      <c r="I469" s="133" t="e">
        <f t="shared" si="14"/>
        <v>#REF!</v>
      </c>
      <c r="J469" s="133" t="e">
        <f>+#REF!</f>
        <v>#REF!</v>
      </c>
      <c r="K469" s="133" t="e">
        <f>+#REF!</f>
        <v>#REF!</v>
      </c>
      <c r="L469" s="133">
        <v>730624</v>
      </c>
      <c r="M469" s="101"/>
      <c r="N469" s="133" t="e">
        <f t="shared" si="15"/>
        <v>#REF!</v>
      </c>
    </row>
    <row r="470" spans="1:14">
      <c r="A470" s="21">
        <v>320</v>
      </c>
      <c r="B470" s="14">
        <v>100</v>
      </c>
      <c r="C470" s="14">
        <v>200</v>
      </c>
      <c r="D470" s="14">
        <v>100</v>
      </c>
      <c r="E470" s="15">
        <v>20</v>
      </c>
      <c r="F470" s="15"/>
      <c r="G470" s="23" t="s">
        <v>1704</v>
      </c>
      <c r="H470" s="145" t="e">
        <f>+#REF!</f>
        <v>#REF!</v>
      </c>
      <c r="I470" s="137" t="e">
        <f t="shared" si="14"/>
        <v>#REF!</v>
      </c>
      <c r="J470" s="137" t="e">
        <f>+#REF!</f>
        <v>#REF!</v>
      </c>
      <c r="K470" s="137" t="e">
        <f>+#REF!</f>
        <v>#REF!</v>
      </c>
      <c r="L470" s="137">
        <v>142685</v>
      </c>
      <c r="M470" s="101"/>
      <c r="N470" s="137" t="e">
        <f t="shared" si="15"/>
        <v>#REF!</v>
      </c>
    </row>
    <row r="471" spans="1:14">
      <c r="A471" s="21">
        <v>320</v>
      </c>
      <c r="B471" s="14">
        <v>100</v>
      </c>
      <c r="C471" s="14">
        <v>200</v>
      </c>
      <c r="D471" s="14">
        <v>100</v>
      </c>
      <c r="E471" s="15">
        <v>30</v>
      </c>
      <c r="F471" s="15"/>
      <c r="G471" s="23" t="s">
        <v>1249</v>
      </c>
      <c r="H471" s="145" t="e">
        <f>+#REF!</f>
        <v>#REF!</v>
      </c>
      <c r="I471" s="137" t="e">
        <f t="shared" si="14"/>
        <v>#REF!</v>
      </c>
      <c r="J471" s="137" t="e">
        <f>+#REF!</f>
        <v>#REF!</v>
      </c>
      <c r="K471" s="137" t="e">
        <f>+#REF!</f>
        <v>#REF!</v>
      </c>
      <c r="L471" s="137">
        <v>48272</v>
      </c>
      <c r="M471" s="101"/>
      <c r="N471" s="137" t="e">
        <f t="shared" si="15"/>
        <v>#REF!</v>
      </c>
    </row>
    <row r="472" spans="1:14">
      <c r="A472" s="21">
        <v>320</v>
      </c>
      <c r="B472" s="14">
        <v>100</v>
      </c>
      <c r="C472" s="14">
        <v>200</v>
      </c>
      <c r="D472" s="14">
        <v>100</v>
      </c>
      <c r="E472" s="15">
        <v>40</v>
      </c>
      <c r="F472" s="15"/>
      <c r="G472" s="23" t="s">
        <v>1250</v>
      </c>
      <c r="H472" s="145" t="e">
        <f>+#REF!</f>
        <v>#REF!</v>
      </c>
      <c r="I472" s="137" t="e">
        <f t="shared" si="14"/>
        <v>#REF!</v>
      </c>
      <c r="J472" s="137" t="e">
        <f>+#REF!</f>
        <v>#REF!</v>
      </c>
      <c r="K472" s="137" t="e">
        <f>+#REF!</f>
        <v>#REF!</v>
      </c>
      <c r="L472" s="137">
        <v>14495</v>
      </c>
      <c r="M472" s="101"/>
      <c r="N472" s="137" t="e">
        <f t="shared" si="15"/>
        <v>#REF!</v>
      </c>
    </row>
    <row r="473" spans="1:14">
      <c r="A473" s="21">
        <v>320</v>
      </c>
      <c r="B473" s="14">
        <v>100</v>
      </c>
      <c r="C473" s="14">
        <v>200</v>
      </c>
      <c r="D473" s="14">
        <v>100</v>
      </c>
      <c r="E473" s="14">
        <v>50</v>
      </c>
      <c r="F473" s="14"/>
      <c r="G473" s="29" t="s">
        <v>1152</v>
      </c>
      <c r="H473" s="145" t="e">
        <f>+#REF!</f>
        <v>#REF!</v>
      </c>
      <c r="I473" s="137" t="e">
        <f t="shared" si="14"/>
        <v>#REF!</v>
      </c>
      <c r="J473" s="137" t="e">
        <f>+#REF!</f>
        <v>#REF!</v>
      </c>
      <c r="K473" s="137" t="e">
        <f>+#REF!</f>
        <v>#REF!</v>
      </c>
      <c r="L473" s="137">
        <v>0</v>
      </c>
      <c r="M473" s="101"/>
      <c r="N473" s="137" t="e">
        <f t="shared" si="15"/>
        <v>#REF!</v>
      </c>
    </row>
    <row r="474" spans="1:14">
      <c r="A474" s="21">
        <v>320</v>
      </c>
      <c r="B474" s="14">
        <v>100</v>
      </c>
      <c r="C474" s="14">
        <v>200</v>
      </c>
      <c r="D474" s="14">
        <v>100</v>
      </c>
      <c r="E474" s="14">
        <v>50</v>
      </c>
      <c r="F474" s="15">
        <v>5</v>
      </c>
      <c r="G474" s="23" t="s">
        <v>1714</v>
      </c>
      <c r="H474" s="145" t="e">
        <f>+#REF!</f>
        <v>#REF!</v>
      </c>
      <c r="I474" s="137" t="e">
        <f t="shared" si="14"/>
        <v>#REF!</v>
      </c>
      <c r="J474" s="137" t="e">
        <f>+#REF!</f>
        <v>#REF!</v>
      </c>
      <c r="K474" s="137" t="e">
        <f>+#REF!</f>
        <v>#REF!</v>
      </c>
      <c r="L474" s="137">
        <v>0</v>
      </c>
      <c r="M474" s="101"/>
      <c r="N474" s="137" t="e">
        <f t="shared" si="15"/>
        <v>#REF!</v>
      </c>
    </row>
    <row r="475" spans="1:14">
      <c r="A475" s="21">
        <v>320</v>
      </c>
      <c r="B475" s="14">
        <v>100</v>
      </c>
      <c r="C475" s="14">
        <v>200</v>
      </c>
      <c r="D475" s="14">
        <v>100</v>
      </c>
      <c r="E475" s="14">
        <v>50</v>
      </c>
      <c r="F475" s="15">
        <v>10</v>
      </c>
      <c r="G475" s="23" t="s">
        <v>1715</v>
      </c>
      <c r="H475" s="145" t="e">
        <f>+#REF!</f>
        <v>#REF!</v>
      </c>
      <c r="I475" s="137" t="e">
        <f t="shared" si="14"/>
        <v>#REF!</v>
      </c>
      <c r="J475" s="137" t="e">
        <f>+#REF!</f>
        <v>#REF!</v>
      </c>
      <c r="K475" s="137" t="e">
        <f>+#REF!</f>
        <v>#REF!</v>
      </c>
      <c r="L475" s="137">
        <v>0</v>
      </c>
      <c r="M475" s="101"/>
      <c r="N475" s="137" t="e">
        <f t="shared" si="15"/>
        <v>#REF!</v>
      </c>
    </row>
    <row r="476" spans="1:14">
      <c r="A476" s="21">
        <v>320</v>
      </c>
      <c r="B476" s="14">
        <v>100</v>
      </c>
      <c r="C476" s="14">
        <v>200</v>
      </c>
      <c r="D476" s="14">
        <v>100</v>
      </c>
      <c r="E476" s="14">
        <v>50</v>
      </c>
      <c r="F476" s="15">
        <v>15</v>
      </c>
      <c r="G476" s="23" t="s">
        <v>1197</v>
      </c>
      <c r="H476" s="145" t="e">
        <f>+#REF!</f>
        <v>#REF!</v>
      </c>
      <c r="I476" s="137" t="e">
        <f t="shared" si="14"/>
        <v>#REF!</v>
      </c>
      <c r="J476" s="137" t="e">
        <f>+#REF!</f>
        <v>#REF!</v>
      </c>
      <c r="K476" s="137" t="e">
        <f>+#REF!</f>
        <v>#REF!</v>
      </c>
      <c r="L476" s="137">
        <v>1257</v>
      </c>
      <c r="M476" s="101"/>
      <c r="N476" s="137" t="e">
        <f t="shared" si="15"/>
        <v>#REF!</v>
      </c>
    </row>
    <row r="477" spans="1:14">
      <c r="A477" s="21">
        <v>320</v>
      </c>
      <c r="B477" s="14">
        <v>100</v>
      </c>
      <c r="C477" s="14">
        <v>200</v>
      </c>
      <c r="D477" s="14">
        <v>100</v>
      </c>
      <c r="E477" s="15">
        <v>90</v>
      </c>
      <c r="F477" s="15"/>
      <c r="G477" s="23" t="s">
        <v>1251</v>
      </c>
      <c r="H477" s="145" t="e">
        <f>+#REF!</f>
        <v>#REF!</v>
      </c>
      <c r="I477" s="137" t="e">
        <f t="shared" si="14"/>
        <v>#REF!</v>
      </c>
      <c r="J477" s="137" t="e">
        <f>+#REF!</f>
        <v>#REF!</v>
      </c>
      <c r="K477" s="137" t="e">
        <f>+#REF!</f>
        <v>#REF!</v>
      </c>
      <c r="L477" s="137">
        <v>236437</v>
      </c>
      <c r="M477" s="101"/>
      <c r="N477" s="137" t="e">
        <f t="shared" si="15"/>
        <v>#REF!</v>
      </c>
    </row>
    <row r="478" spans="1:14" ht="25.5">
      <c r="A478" s="21">
        <v>320</v>
      </c>
      <c r="B478" s="14">
        <v>100</v>
      </c>
      <c r="C478" s="14">
        <v>200</v>
      </c>
      <c r="D478" s="14">
        <v>200</v>
      </c>
      <c r="E478" s="14"/>
      <c r="F478" s="14"/>
      <c r="G478" s="5" t="s">
        <v>1252</v>
      </c>
      <c r="H478" s="121" t="e">
        <f>+#REF!</f>
        <v>#REF!</v>
      </c>
      <c r="I478" s="133" t="e">
        <f t="shared" si="14"/>
        <v>#REF!</v>
      </c>
      <c r="J478" s="133" t="e">
        <f>+#REF!</f>
        <v>#REF!</v>
      </c>
      <c r="K478" s="133" t="e">
        <f>+#REF!</f>
        <v>#REF!</v>
      </c>
      <c r="L478" s="133">
        <v>0</v>
      </c>
      <c r="M478" s="101" t="s">
        <v>1062</v>
      </c>
      <c r="N478" s="133" t="e">
        <f t="shared" si="15"/>
        <v>#REF!</v>
      </c>
    </row>
    <row r="479" spans="1:14">
      <c r="A479" s="21">
        <v>320</v>
      </c>
      <c r="B479" s="14">
        <v>100</v>
      </c>
      <c r="C479" s="14">
        <v>200</v>
      </c>
      <c r="D479" s="14">
        <v>200</v>
      </c>
      <c r="E479" s="15">
        <v>10</v>
      </c>
      <c r="F479" s="15"/>
      <c r="G479" s="23" t="s">
        <v>1703</v>
      </c>
      <c r="H479" s="145" t="e">
        <f>+#REF!</f>
        <v>#REF!</v>
      </c>
      <c r="I479" s="137" t="e">
        <f t="shared" si="14"/>
        <v>#REF!</v>
      </c>
      <c r="J479" s="137" t="e">
        <f>+#REF!</f>
        <v>#REF!</v>
      </c>
      <c r="K479" s="137" t="e">
        <f>+#REF!</f>
        <v>#REF!</v>
      </c>
      <c r="L479" s="137">
        <v>76719</v>
      </c>
      <c r="M479" s="101"/>
      <c r="N479" s="137" t="e">
        <f t="shared" si="15"/>
        <v>#REF!</v>
      </c>
    </row>
    <row r="480" spans="1:14">
      <c r="A480" s="21">
        <v>320</v>
      </c>
      <c r="B480" s="14">
        <v>100</v>
      </c>
      <c r="C480" s="14">
        <v>200</v>
      </c>
      <c r="D480" s="14">
        <v>200</v>
      </c>
      <c r="E480" s="15">
        <v>20</v>
      </c>
      <c r="F480" s="15"/>
      <c r="G480" s="23" t="s">
        <v>1704</v>
      </c>
      <c r="H480" s="145" t="e">
        <f>+#REF!</f>
        <v>#REF!</v>
      </c>
      <c r="I480" s="137" t="e">
        <f t="shared" si="14"/>
        <v>#REF!</v>
      </c>
      <c r="J480" s="137" t="e">
        <f>+#REF!</f>
        <v>#REF!</v>
      </c>
      <c r="K480" s="137" t="e">
        <f>+#REF!</f>
        <v>#REF!</v>
      </c>
      <c r="L480" s="137">
        <v>20229</v>
      </c>
      <c r="M480" s="101"/>
      <c r="N480" s="137" t="e">
        <f t="shared" si="15"/>
        <v>#REF!</v>
      </c>
    </row>
    <row r="481" spans="1:15">
      <c r="A481" s="21">
        <v>320</v>
      </c>
      <c r="B481" s="14">
        <v>100</v>
      </c>
      <c r="C481" s="14">
        <v>200</v>
      </c>
      <c r="D481" s="14">
        <v>200</v>
      </c>
      <c r="E481" s="15">
        <v>30</v>
      </c>
      <c r="F481" s="15"/>
      <c r="G481" s="23" t="s">
        <v>1249</v>
      </c>
      <c r="H481" s="145" t="e">
        <f>+#REF!</f>
        <v>#REF!</v>
      </c>
      <c r="I481" s="137" t="e">
        <f t="shared" si="14"/>
        <v>#REF!</v>
      </c>
      <c r="J481" s="137" t="e">
        <f>+#REF!</f>
        <v>#REF!</v>
      </c>
      <c r="K481" s="137" t="e">
        <f>+#REF!</f>
        <v>#REF!</v>
      </c>
      <c r="L481" s="137">
        <v>17291</v>
      </c>
      <c r="M481" s="101"/>
      <c r="N481" s="137" t="e">
        <f t="shared" si="15"/>
        <v>#REF!</v>
      </c>
    </row>
    <row r="482" spans="1:15">
      <c r="A482" s="21">
        <v>320</v>
      </c>
      <c r="B482" s="14">
        <v>100</v>
      </c>
      <c r="C482" s="14">
        <v>200</v>
      </c>
      <c r="D482" s="14">
        <v>200</v>
      </c>
      <c r="E482" s="15">
        <v>40</v>
      </c>
      <c r="F482" s="15"/>
      <c r="G482" s="23" t="s">
        <v>1250</v>
      </c>
      <c r="H482" s="145" t="e">
        <f>+#REF!</f>
        <v>#REF!</v>
      </c>
      <c r="I482" s="137" t="e">
        <f t="shared" si="14"/>
        <v>#REF!</v>
      </c>
      <c r="J482" s="137" t="e">
        <f>+#REF!</f>
        <v>#REF!</v>
      </c>
      <c r="K482" s="137" t="e">
        <f>+#REF!</f>
        <v>#REF!</v>
      </c>
      <c r="L482" s="137">
        <v>3434</v>
      </c>
      <c r="M482" s="101"/>
      <c r="N482" s="137" t="e">
        <f t="shared" si="15"/>
        <v>#REF!</v>
      </c>
    </row>
    <row r="483" spans="1:15">
      <c r="A483" s="21">
        <v>320</v>
      </c>
      <c r="B483" s="14">
        <v>100</v>
      </c>
      <c r="C483" s="14">
        <v>200</v>
      </c>
      <c r="D483" s="14">
        <v>200</v>
      </c>
      <c r="E483" s="14">
        <v>50</v>
      </c>
      <c r="F483" s="14"/>
      <c r="G483" s="29" t="s">
        <v>1152</v>
      </c>
      <c r="H483" s="145" t="e">
        <f>+#REF!</f>
        <v>#REF!</v>
      </c>
      <c r="I483" s="137" t="e">
        <f t="shared" si="14"/>
        <v>#REF!</v>
      </c>
      <c r="J483" s="137" t="e">
        <f>+#REF!</f>
        <v>#REF!</v>
      </c>
      <c r="K483" s="137" t="e">
        <f>+#REF!</f>
        <v>#REF!</v>
      </c>
      <c r="L483" s="137">
        <v>0</v>
      </c>
      <c r="M483" s="101"/>
      <c r="N483" s="137" t="e">
        <f t="shared" si="15"/>
        <v>#REF!</v>
      </c>
    </row>
    <row r="484" spans="1:15">
      <c r="A484" s="21">
        <v>320</v>
      </c>
      <c r="B484" s="14">
        <v>100</v>
      </c>
      <c r="C484" s="14">
        <v>200</v>
      </c>
      <c r="D484" s="14">
        <v>200</v>
      </c>
      <c r="E484" s="14">
        <v>50</v>
      </c>
      <c r="F484" s="15">
        <v>5</v>
      </c>
      <c r="G484" s="23" t="s">
        <v>1714</v>
      </c>
      <c r="H484" s="145" t="e">
        <f>+#REF!</f>
        <v>#REF!</v>
      </c>
      <c r="I484" s="137" t="e">
        <f t="shared" si="14"/>
        <v>#REF!</v>
      </c>
      <c r="J484" s="137" t="e">
        <f>+#REF!</f>
        <v>#REF!</v>
      </c>
      <c r="K484" s="137" t="e">
        <f>+#REF!</f>
        <v>#REF!</v>
      </c>
      <c r="L484" s="137">
        <v>0</v>
      </c>
      <c r="M484" s="101"/>
      <c r="N484" s="137" t="e">
        <f t="shared" si="15"/>
        <v>#REF!</v>
      </c>
    </row>
    <row r="485" spans="1:15">
      <c r="A485" s="21">
        <v>320</v>
      </c>
      <c r="B485" s="14">
        <v>100</v>
      </c>
      <c r="C485" s="14">
        <v>200</v>
      </c>
      <c r="D485" s="14">
        <v>200</v>
      </c>
      <c r="E485" s="14">
        <v>50</v>
      </c>
      <c r="F485" s="15">
        <v>10</v>
      </c>
      <c r="G485" s="23" t="s">
        <v>1715</v>
      </c>
      <c r="H485" s="145" t="e">
        <f>+#REF!</f>
        <v>#REF!</v>
      </c>
      <c r="I485" s="137" t="e">
        <f t="shared" si="14"/>
        <v>#REF!</v>
      </c>
      <c r="J485" s="137" t="e">
        <f>+#REF!</f>
        <v>#REF!</v>
      </c>
      <c r="K485" s="137" t="e">
        <f>+#REF!</f>
        <v>#REF!</v>
      </c>
      <c r="L485" s="137">
        <v>0</v>
      </c>
      <c r="M485" s="101"/>
      <c r="N485" s="137" t="e">
        <f t="shared" si="15"/>
        <v>#REF!</v>
      </c>
    </row>
    <row r="486" spans="1:15">
      <c r="A486" s="21">
        <v>320</v>
      </c>
      <c r="B486" s="14">
        <v>100</v>
      </c>
      <c r="C486" s="14">
        <v>200</v>
      </c>
      <c r="D486" s="14">
        <v>200</v>
      </c>
      <c r="E486" s="14">
        <v>50</v>
      </c>
      <c r="F486" s="15">
        <v>15</v>
      </c>
      <c r="G486" s="23" t="s">
        <v>1197</v>
      </c>
      <c r="H486" s="145" t="e">
        <f>+#REF!</f>
        <v>#REF!</v>
      </c>
      <c r="I486" s="137" t="e">
        <f t="shared" si="14"/>
        <v>#REF!</v>
      </c>
      <c r="J486" s="137" t="e">
        <f>+#REF!</f>
        <v>#REF!</v>
      </c>
      <c r="K486" s="137" t="e">
        <f>+#REF!</f>
        <v>#REF!</v>
      </c>
      <c r="L486" s="137">
        <v>0</v>
      </c>
      <c r="M486" s="101"/>
      <c r="N486" s="137" t="e">
        <f t="shared" si="15"/>
        <v>#REF!</v>
      </c>
    </row>
    <row r="487" spans="1:15">
      <c r="A487" s="21">
        <v>320</v>
      </c>
      <c r="B487" s="14">
        <v>100</v>
      </c>
      <c r="C487" s="14">
        <v>200</v>
      </c>
      <c r="D487" s="14">
        <v>200</v>
      </c>
      <c r="E487" s="15">
        <v>90</v>
      </c>
      <c r="F487" s="15"/>
      <c r="G487" s="23" t="s">
        <v>1251</v>
      </c>
      <c r="H487" s="145" t="e">
        <f>+#REF!</f>
        <v>#REF!</v>
      </c>
      <c r="I487" s="137" t="e">
        <f t="shared" si="14"/>
        <v>#REF!</v>
      </c>
      <c r="J487" s="137" t="e">
        <f>+#REF!</f>
        <v>#REF!</v>
      </c>
      <c r="K487" s="137" t="e">
        <f>+#REF!</f>
        <v>#REF!</v>
      </c>
      <c r="L487" s="137">
        <v>31773</v>
      </c>
      <c r="M487" s="101"/>
      <c r="N487" s="137" t="e">
        <f t="shared" si="15"/>
        <v>#REF!</v>
      </c>
    </row>
    <row r="488" spans="1:15">
      <c r="A488" s="21">
        <v>320</v>
      </c>
      <c r="B488" s="14">
        <v>100</v>
      </c>
      <c r="C488" s="14">
        <v>200</v>
      </c>
      <c r="D488" s="15">
        <v>300</v>
      </c>
      <c r="E488" s="15"/>
      <c r="F488" s="15"/>
      <c r="G488" s="4" t="s">
        <v>1720</v>
      </c>
      <c r="H488" s="121" t="e">
        <f>+#REF!</f>
        <v>#REF!</v>
      </c>
      <c r="I488" s="133" t="e">
        <f t="shared" si="14"/>
        <v>#REF!</v>
      </c>
      <c r="J488" s="133" t="e">
        <f>+#REF!</f>
        <v>#REF!</v>
      </c>
      <c r="K488" s="133" t="e">
        <f>+#REF!</f>
        <v>#REF!</v>
      </c>
      <c r="L488" s="133">
        <v>0</v>
      </c>
      <c r="M488" s="101" t="s">
        <v>1063</v>
      </c>
      <c r="N488" s="133" t="e">
        <f t="shared" si="15"/>
        <v>#REF!</v>
      </c>
    </row>
    <row r="489" spans="1:15">
      <c r="A489" s="21">
        <v>320</v>
      </c>
      <c r="B489" s="14">
        <v>200</v>
      </c>
      <c r="C489" s="14"/>
      <c r="D489" s="14"/>
      <c r="E489" s="14"/>
      <c r="F489" s="14"/>
      <c r="G489" s="17" t="s">
        <v>1253</v>
      </c>
      <c r="H489" s="121" t="e">
        <f>+#REF!</f>
        <v>#REF!</v>
      </c>
      <c r="I489" s="133" t="e">
        <f t="shared" si="14"/>
        <v>#REF!</v>
      </c>
      <c r="J489" s="133" t="e">
        <f>+#REF!</f>
        <v>#REF!</v>
      </c>
      <c r="K489" s="133" t="e">
        <f>+#REF!</f>
        <v>#REF!</v>
      </c>
      <c r="L489" s="133">
        <v>0</v>
      </c>
      <c r="M489" s="101"/>
      <c r="N489" s="133" t="e">
        <f t="shared" si="15"/>
        <v>#REF!</v>
      </c>
    </row>
    <row r="490" spans="1:15" ht="25.5">
      <c r="A490" s="21">
        <v>320</v>
      </c>
      <c r="B490" s="14">
        <v>200</v>
      </c>
      <c r="C490" s="14">
        <v>100</v>
      </c>
      <c r="D490" s="14"/>
      <c r="E490" s="14"/>
      <c r="F490" s="14"/>
      <c r="G490" s="5" t="s">
        <v>1254</v>
      </c>
      <c r="H490" s="121" t="e">
        <f>+#REF!</f>
        <v>#REF!</v>
      </c>
      <c r="I490" s="133" t="e">
        <f t="shared" si="14"/>
        <v>#REF!</v>
      </c>
      <c r="J490" s="133" t="e">
        <f>+#REF!</f>
        <v>#REF!</v>
      </c>
      <c r="K490" s="133" t="e">
        <f>+#REF!</f>
        <v>#REF!</v>
      </c>
      <c r="L490" s="133">
        <v>0</v>
      </c>
      <c r="M490" s="101" t="s">
        <v>1064</v>
      </c>
      <c r="N490" s="133" t="e">
        <f t="shared" si="15"/>
        <v>#REF!</v>
      </c>
    </row>
    <row r="491" spans="1:15">
      <c r="A491" s="21">
        <v>320</v>
      </c>
      <c r="B491" s="14">
        <v>200</v>
      </c>
      <c r="C491" s="14">
        <v>100</v>
      </c>
      <c r="D491" s="15">
        <v>100</v>
      </c>
      <c r="E491" s="15"/>
      <c r="F491" s="15"/>
      <c r="G491" s="23" t="s">
        <v>1703</v>
      </c>
      <c r="H491" s="121" t="e">
        <f>+#REF!</f>
        <v>#REF!</v>
      </c>
      <c r="I491" s="133" t="e">
        <f t="shared" si="14"/>
        <v>#REF!</v>
      </c>
      <c r="J491" s="133" t="e">
        <f>+#REF!</f>
        <v>#REF!</v>
      </c>
      <c r="K491" s="133" t="e">
        <f>+#REF!</f>
        <v>#REF!</v>
      </c>
      <c r="L491" s="133">
        <v>7335852</v>
      </c>
      <c r="M491" s="101"/>
      <c r="N491" s="133" t="e">
        <f t="shared" si="15"/>
        <v>#REF!</v>
      </c>
      <c r="O491" s="99"/>
    </row>
    <row r="492" spans="1:15">
      <c r="A492" s="21">
        <v>320</v>
      </c>
      <c r="B492" s="14">
        <v>200</v>
      </c>
      <c r="C492" s="14">
        <v>100</v>
      </c>
      <c r="D492" s="15">
        <v>200</v>
      </c>
      <c r="E492" s="15"/>
      <c r="F492" s="15"/>
      <c r="G492" s="23" t="s">
        <v>1198</v>
      </c>
      <c r="H492" s="121" t="e">
        <f>+#REF!</f>
        <v>#REF!</v>
      </c>
      <c r="I492" s="133" t="e">
        <f t="shared" si="14"/>
        <v>#REF!</v>
      </c>
      <c r="J492" s="133" t="e">
        <f>+#REF!</f>
        <v>#REF!</v>
      </c>
      <c r="K492" s="133" t="e">
        <f>+#REF!</f>
        <v>#REF!</v>
      </c>
      <c r="L492" s="133">
        <v>71909</v>
      </c>
      <c r="M492" s="101"/>
      <c r="N492" s="133" t="e">
        <f t="shared" si="15"/>
        <v>#REF!</v>
      </c>
    </row>
    <row r="493" spans="1:15">
      <c r="A493" s="21"/>
      <c r="B493" s="14"/>
      <c r="C493" s="14"/>
      <c r="D493" s="15">
        <v>300</v>
      </c>
      <c r="E493" s="15"/>
      <c r="F493" s="15"/>
      <c r="G493" s="23" t="s">
        <v>1199</v>
      </c>
      <c r="H493" s="121" t="e">
        <f>+#REF!</f>
        <v>#REF!</v>
      </c>
      <c r="I493" s="133" t="e">
        <f t="shared" si="14"/>
        <v>#REF!</v>
      </c>
      <c r="J493" s="133" t="e">
        <f>+#REF!</f>
        <v>#REF!</v>
      </c>
      <c r="K493" s="133" t="e">
        <f>+#REF!</f>
        <v>#REF!</v>
      </c>
      <c r="L493" s="133">
        <v>1576282</v>
      </c>
      <c r="M493" s="101"/>
      <c r="N493" s="133" t="e">
        <f t="shared" si="15"/>
        <v>#REF!</v>
      </c>
    </row>
    <row r="494" spans="1:15">
      <c r="A494" s="21">
        <v>320</v>
      </c>
      <c r="B494" s="14">
        <v>200</v>
      </c>
      <c r="C494" s="14">
        <v>100</v>
      </c>
      <c r="D494" s="15">
        <v>400</v>
      </c>
      <c r="E494" s="15"/>
      <c r="F494" s="15"/>
      <c r="G494" s="23" t="s">
        <v>1200</v>
      </c>
      <c r="H494" s="121" t="e">
        <f>+#REF!</f>
        <v>#REF!</v>
      </c>
      <c r="I494" s="133" t="e">
        <f t="shared" si="14"/>
        <v>#REF!</v>
      </c>
      <c r="J494" s="133" t="e">
        <f>+#REF!</f>
        <v>#REF!</v>
      </c>
      <c r="K494" s="133" t="e">
        <f>+#REF!</f>
        <v>#REF!</v>
      </c>
      <c r="L494" s="133">
        <v>620803</v>
      </c>
      <c r="M494" s="101"/>
      <c r="N494" s="133" t="e">
        <f t="shared" si="15"/>
        <v>#REF!</v>
      </c>
    </row>
    <row r="495" spans="1:15">
      <c r="A495" s="21">
        <v>320</v>
      </c>
      <c r="B495" s="14">
        <v>200</v>
      </c>
      <c r="C495" s="14">
        <v>100</v>
      </c>
      <c r="D495" s="15">
        <v>500</v>
      </c>
      <c r="E495" s="15"/>
      <c r="F495" s="15"/>
      <c r="G495" s="23" t="s">
        <v>1250</v>
      </c>
      <c r="H495" s="121" t="e">
        <f>+#REF!</f>
        <v>#REF!</v>
      </c>
      <c r="I495" s="133" t="e">
        <f t="shared" si="14"/>
        <v>#REF!</v>
      </c>
      <c r="J495" s="133" t="e">
        <f>+#REF!</f>
        <v>#REF!</v>
      </c>
      <c r="K495" s="133" t="e">
        <f>+#REF!</f>
        <v>#REF!</v>
      </c>
      <c r="L495" s="133">
        <v>570296</v>
      </c>
      <c r="M495" s="101"/>
      <c r="N495" s="133" t="e">
        <f t="shared" si="15"/>
        <v>#REF!</v>
      </c>
    </row>
    <row r="496" spans="1:15">
      <c r="A496" s="21">
        <v>320</v>
      </c>
      <c r="B496" s="14">
        <v>200</v>
      </c>
      <c r="C496" s="14">
        <v>100</v>
      </c>
      <c r="D496" s="14">
        <v>600</v>
      </c>
      <c r="E496" s="14"/>
      <c r="F496" s="14"/>
      <c r="G496" s="29" t="s">
        <v>1711</v>
      </c>
      <c r="H496" s="121" t="e">
        <f>+#REF!</f>
        <v>#REF!</v>
      </c>
      <c r="I496" s="133" t="e">
        <f t="shared" si="14"/>
        <v>#REF!</v>
      </c>
      <c r="J496" s="133" t="e">
        <f>+#REF!</f>
        <v>#REF!</v>
      </c>
      <c r="K496" s="133" t="e">
        <f>+#REF!</f>
        <v>#REF!</v>
      </c>
      <c r="L496" s="133">
        <v>0</v>
      </c>
      <c r="M496" s="101"/>
      <c r="N496" s="133" t="e">
        <f t="shared" si="15"/>
        <v>#REF!</v>
      </c>
    </row>
    <row r="497" spans="1:15">
      <c r="A497" s="21">
        <v>320</v>
      </c>
      <c r="B497" s="14">
        <v>200</v>
      </c>
      <c r="C497" s="14">
        <v>100</v>
      </c>
      <c r="D497" s="15"/>
      <c r="E497" s="15">
        <v>5</v>
      </c>
      <c r="F497" s="15"/>
      <c r="G497" s="23" t="s">
        <v>1714</v>
      </c>
      <c r="H497" s="121" t="e">
        <f>+#REF!</f>
        <v>#REF!</v>
      </c>
      <c r="I497" s="133" t="e">
        <f t="shared" si="14"/>
        <v>#REF!</v>
      </c>
      <c r="J497" s="133" t="e">
        <f>+#REF!</f>
        <v>#REF!</v>
      </c>
      <c r="K497" s="133" t="e">
        <f>+#REF!</f>
        <v>#REF!</v>
      </c>
      <c r="L497" s="133">
        <v>0</v>
      </c>
      <c r="M497" s="101"/>
      <c r="N497" s="133" t="e">
        <f t="shared" si="15"/>
        <v>#REF!</v>
      </c>
    </row>
    <row r="498" spans="1:15">
      <c r="A498" s="21">
        <v>320</v>
      </c>
      <c r="B498" s="14">
        <v>200</v>
      </c>
      <c r="C498" s="14">
        <v>100</v>
      </c>
      <c r="D498" s="15"/>
      <c r="E498" s="15">
        <v>10</v>
      </c>
      <c r="F498" s="15"/>
      <c r="G498" s="23" t="s">
        <v>1715</v>
      </c>
      <c r="H498" s="121" t="e">
        <f>+#REF!</f>
        <v>#REF!</v>
      </c>
      <c r="I498" s="133" t="e">
        <f t="shared" si="14"/>
        <v>#REF!</v>
      </c>
      <c r="J498" s="133" t="e">
        <f>+#REF!</f>
        <v>#REF!</v>
      </c>
      <c r="K498" s="133" t="e">
        <f>+#REF!</f>
        <v>#REF!</v>
      </c>
      <c r="L498" s="133">
        <v>0</v>
      </c>
      <c r="M498" s="101"/>
      <c r="N498" s="133" t="e">
        <f t="shared" si="15"/>
        <v>#REF!</v>
      </c>
    </row>
    <row r="499" spans="1:15">
      <c r="A499" s="21"/>
      <c r="B499" s="14"/>
      <c r="C499" s="14"/>
      <c r="D499" s="15"/>
      <c r="E499" s="15">
        <v>15</v>
      </c>
      <c r="F499" s="15"/>
      <c r="G499" s="23" t="s">
        <v>1201</v>
      </c>
      <c r="H499" s="121" t="e">
        <f>+#REF!</f>
        <v>#REF!</v>
      </c>
      <c r="I499" s="133" t="e">
        <f t="shared" si="14"/>
        <v>#REF!</v>
      </c>
      <c r="J499" s="133" t="e">
        <f>+#REF!</f>
        <v>#REF!</v>
      </c>
      <c r="K499" s="133" t="e">
        <f>+#REF!</f>
        <v>#REF!</v>
      </c>
      <c r="L499" s="133">
        <v>62776</v>
      </c>
      <c r="M499" s="101"/>
      <c r="N499" s="133" t="e">
        <f t="shared" si="15"/>
        <v>#REF!</v>
      </c>
    </row>
    <row r="500" spans="1:15">
      <c r="A500" s="21">
        <v>320</v>
      </c>
      <c r="B500" s="14">
        <v>200</v>
      </c>
      <c r="C500" s="14">
        <v>100</v>
      </c>
      <c r="D500" s="15">
        <v>700</v>
      </c>
      <c r="E500" s="15"/>
      <c r="F500" s="15"/>
      <c r="G500" s="23" t="s">
        <v>1251</v>
      </c>
      <c r="H500" s="121" t="e">
        <f>+#REF!</f>
        <v>#REF!</v>
      </c>
      <c r="I500" s="133" t="e">
        <f t="shared" si="14"/>
        <v>#REF!</v>
      </c>
      <c r="J500" s="133" t="e">
        <f>+#REF!</f>
        <v>#REF!</v>
      </c>
      <c r="K500" s="133" t="e">
        <f>+#REF!</f>
        <v>#REF!</v>
      </c>
      <c r="L500" s="133">
        <v>2847690</v>
      </c>
      <c r="M500" s="101"/>
      <c r="N500" s="133" t="e">
        <f t="shared" si="15"/>
        <v>#REF!</v>
      </c>
      <c r="O500" s="99"/>
    </row>
    <row r="501" spans="1:15" ht="25.5">
      <c r="A501" s="21">
        <v>320</v>
      </c>
      <c r="B501" s="14">
        <v>200</v>
      </c>
      <c r="C501" s="14">
        <v>200</v>
      </c>
      <c r="D501" s="14"/>
      <c r="E501" s="14"/>
      <c r="F501" s="14"/>
      <c r="G501" s="5" t="s">
        <v>1255</v>
      </c>
      <c r="H501" s="121" t="e">
        <f>+#REF!</f>
        <v>#REF!</v>
      </c>
      <c r="I501" s="133" t="e">
        <f t="shared" si="14"/>
        <v>#REF!</v>
      </c>
      <c r="J501" s="133" t="e">
        <f>+#REF!</f>
        <v>#REF!</v>
      </c>
      <c r="K501" s="133" t="e">
        <f>+#REF!</f>
        <v>#REF!</v>
      </c>
      <c r="L501" s="133">
        <v>0</v>
      </c>
      <c r="M501" s="101" t="s">
        <v>320</v>
      </c>
      <c r="N501" s="133" t="e">
        <f t="shared" si="15"/>
        <v>#REF!</v>
      </c>
    </row>
    <row r="502" spans="1:15">
      <c r="A502" s="21">
        <v>320</v>
      </c>
      <c r="B502" s="14">
        <v>200</v>
      </c>
      <c r="C502" s="14">
        <v>200</v>
      </c>
      <c r="D502" s="15">
        <v>100</v>
      </c>
      <c r="E502" s="15"/>
      <c r="F502" s="15"/>
      <c r="G502" s="23" t="s">
        <v>1703</v>
      </c>
      <c r="H502" s="145" t="e">
        <f>+#REF!</f>
        <v>#REF!</v>
      </c>
      <c r="I502" s="137" t="e">
        <f t="shared" si="14"/>
        <v>#REF!</v>
      </c>
      <c r="J502" s="137" t="e">
        <f>+#REF!</f>
        <v>#REF!</v>
      </c>
      <c r="K502" s="137" t="e">
        <f>+#REF!</f>
        <v>#REF!</v>
      </c>
      <c r="L502" s="137">
        <v>817211</v>
      </c>
      <c r="M502" s="101"/>
      <c r="N502" s="137" t="e">
        <f t="shared" si="15"/>
        <v>#REF!</v>
      </c>
    </row>
    <row r="503" spans="1:15">
      <c r="A503" s="21">
        <v>320</v>
      </c>
      <c r="B503" s="14">
        <v>200</v>
      </c>
      <c r="C503" s="14">
        <v>200</v>
      </c>
      <c r="D503" s="15">
        <v>200</v>
      </c>
      <c r="E503" s="15"/>
      <c r="F503" s="15"/>
      <c r="G503" s="23" t="s">
        <v>1198</v>
      </c>
      <c r="H503" s="145" t="e">
        <f>+#REF!</f>
        <v>#REF!</v>
      </c>
      <c r="I503" s="137" t="e">
        <f t="shared" si="14"/>
        <v>#REF!</v>
      </c>
      <c r="J503" s="137" t="e">
        <f>+#REF!</f>
        <v>#REF!</v>
      </c>
      <c r="K503" s="137" t="e">
        <f>+#REF!</f>
        <v>#REF!</v>
      </c>
      <c r="L503" s="137">
        <v>11614</v>
      </c>
      <c r="M503" s="101"/>
      <c r="N503" s="137" t="e">
        <f t="shared" si="15"/>
        <v>#REF!</v>
      </c>
    </row>
    <row r="504" spans="1:15">
      <c r="A504" s="21">
        <v>320</v>
      </c>
      <c r="B504" s="14">
        <v>200</v>
      </c>
      <c r="C504" s="14">
        <v>200</v>
      </c>
      <c r="D504" s="15">
        <v>300</v>
      </c>
      <c r="E504" s="15"/>
      <c r="F504" s="15"/>
      <c r="G504" s="23" t="s">
        <v>1199</v>
      </c>
      <c r="H504" s="145" t="e">
        <f>+#REF!</f>
        <v>#REF!</v>
      </c>
      <c r="I504" s="137" t="e">
        <f t="shared" si="14"/>
        <v>#REF!</v>
      </c>
      <c r="J504" s="137" t="e">
        <f>+#REF!</f>
        <v>#REF!</v>
      </c>
      <c r="K504" s="137" t="e">
        <f>+#REF!</f>
        <v>#REF!</v>
      </c>
      <c r="L504" s="137">
        <v>54182</v>
      </c>
      <c r="M504" s="101"/>
      <c r="N504" s="137" t="e">
        <f t="shared" si="15"/>
        <v>#REF!</v>
      </c>
    </row>
    <row r="505" spans="1:15">
      <c r="A505" s="21">
        <v>320</v>
      </c>
      <c r="B505" s="14">
        <v>200</v>
      </c>
      <c r="C505" s="14">
        <v>200</v>
      </c>
      <c r="D505" s="15">
        <v>400</v>
      </c>
      <c r="E505" s="15"/>
      <c r="F505" s="15"/>
      <c r="G505" s="23" t="s">
        <v>1200</v>
      </c>
      <c r="H505" s="145" t="e">
        <f>+#REF!</f>
        <v>#REF!</v>
      </c>
      <c r="I505" s="137" t="e">
        <f t="shared" si="14"/>
        <v>#REF!</v>
      </c>
      <c r="J505" s="137" t="e">
        <f>+#REF!</f>
        <v>#REF!</v>
      </c>
      <c r="K505" s="137" t="e">
        <f>+#REF!</f>
        <v>#REF!</v>
      </c>
      <c r="L505" s="137">
        <v>98885</v>
      </c>
      <c r="M505" s="101"/>
      <c r="N505" s="137" t="e">
        <f t="shared" si="15"/>
        <v>#REF!</v>
      </c>
    </row>
    <row r="506" spans="1:15">
      <c r="A506" s="21">
        <v>320</v>
      </c>
      <c r="B506" s="14">
        <v>200</v>
      </c>
      <c r="C506" s="14">
        <v>200</v>
      </c>
      <c r="D506" s="15">
        <v>500</v>
      </c>
      <c r="E506" s="15"/>
      <c r="F506" s="15"/>
      <c r="G506" s="23" t="s">
        <v>1250</v>
      </c>
      <c r="H506" s="145" t="e">
        <f>+#REF!</f>
        <v>#REF!</v>
      </c>
      <c r="I506" s="137" t="e">
        <f t="shared" si="14"/>
        <v>#REF!</v>
      </c>
      <c r="J506" s="137" t="e">
        <f>+#REF!</f>
        <v>#REF!</v>
      </c>
      <c r="K506" s="137" t="e">
        <f>+#REF!</f>
        <v>#REF!</v>
      </c>
      <c r="L506" s="137">
        <v>99445</v>
      </c>
      <c r="M506" s="101"/>
      <c r="N506" s="137" t="e">
        <f t="shared" si="15"/>
        <v>#REF!</v>
      </c>
    </row>
    <row r="507" spans="1:15">
      <c r="A507" s="21">
        <v>320</v>
      </c>
      <c r="B507" s="14">
        <v>200</v>
      </c>
      <c r="C507" s="14">
        <v>200</v>
      </c>
      <c r="D507" s="14">
        <v>600</v>
      </c>
      <c r="E507" s="14"/>
      <c r="F507" s="14"/>
      <c r="G507" s="29" t="s">
        <v>1711</v>
      </c>
      <c r="H507" s="145" t="e">
        <f>+#REF!</f>
        <v>#REF!</v>
      </c>
      <c r="I507" s="137" t="e">
        <f t="shared" si="14"/>
        <v>#REF!</v>
      </c>
      <c r="J507" s="137" t="e">
        <f>+#REF!</f>
        <v>#REF!</v>
      </c>
      <c r="K507" s="137" t="e">
        <f>+#REF!</f>
        <v>#REF!</v>
      </c>
      <c r="L507" s="137">
        <v>0</v>
      </c>
      <c r="M507" s="101"/>
      <c r="N507" s="137" t="e">
        <f t="shared" si="15"/>
        <v>#REF!</v>
      </c>
    </row>
    <row r="508" spans="1:15">
      <c r="A508" s="21">
        <v>320</v>
      </c>
      <c r="B508" s="14">
        <v>200</v>
      </c>
      <c r="C508" s="14">
        <v>200</v>
      </c>
      <c r="D508" s="15"/>
      <c r="E508" s="15">
        <v>5</v>
      </c>
      <c r="F508" s="15"/>
      <c r="G508" s="23" t="s">
        <v>1714</v>
      </c>
      <c r="H508" s="146" t="e">
        <f>+#REF!</f>
        <v>#REF!</v>
      </c>
      <c r="I508" s="138" t="e">
        <f t="shared" si="14"/>
        <v>#REF!</v>
      </c>
      <c r="J508" s="138" t="e">
        <f>+#REF!</f>
        <v>#REF!</v>
      </c>
      <c r="K508" s="138" t="e">
        <f>+#REF!</f>
        <v>#REF!</v>
      </c>
      <c r="L508" s="138">
        <v>0</v>
      </c>
      <c r="M508" s="101"/>
      <c r="N508" s="138" t="e">
        <f t="shared" si="15"/>
        <v>#REF!</v>
      </c>
    </row>
    <row r="509" spans="1:15">
      <c r="A509" s="21">
        <v>320</v>
      </c>
      <c r="B509" s="14">
        <v>200</v>
      </c>
      <c r="C509" s="14">
        <v>200</v>
      </c>
      <c r="D509" s="15"/>
      <c r="E509" s="15">
        <v>10</v>
      </c>
      <c r="F509" s="15"/>
      <c r="G509" s="23" t="s">
        <v>1715</v>
      </c>
      <c r="H509" s="145" t="e">
        <f>+#REF!</f>
        <v>#REF!</v>
      </c>
      <c r="I509" s="137" t="e">
        <f t="shared" si="14"/>
        <v>#REF!</v>
      </c>
      <c r="J509" s="137" t="e">
        <f>+#REF!</f>
        <v>#REF!</v>
      </c>
      <c r="K509" s="137" t="e">
        <f>+#REF!</f>
        <v>#REF!</v>
      </c>
      <c r="L509" s="137">
        <v>0</v>
      </c>
      <c r="M509" s="101"/>
      <c r="N509" s="137" t="e">
        <f t="shared" si="15"/>
        <v>#REF!</v>
      </c>
    </row>
    <row r="510" spans="1:15">
      <c r="A510" s="21">
        <v>320</v>
      </c>
      <c r="B510" s="14">
        <v>200</v>
      </c>
      <c r="C510" s="14">
        <v>200</v>
      </c>
      <c r="D510" s="15"/>
      <c r="E510" s="15">
        <v>15</v>
      </c>
      <c r="F510" s="15"/>
      <c r="G510" s="23" t="s">
        <v>1201</v>
      </c>
      <c r="H510" s="145" t="e">
        <f>+#REF!</f>
        <v>#REF!</v>
      </c>
      <c r="I510" s="137" t="e">
        <f t="shared" si="14"/>
        <v>#REF!</v>
      </c>
      <c r="J510" s="137" t="e">
        <f>+#REF!</f>
        <v>#REF!</v>
      </c>
      <c r="K510" s="137" t="e">
        <f>+#REF!</f>
        <v>#REF!</v>
      </c>
      <c r="L510" s="137">
        <v>1686</v>
      </c>
      <c r="M510" s="101"/>
      <c r="N510" s="137" t="e">
        <f t="shared" si="15"/>
        <v>#REF!</v>
      </c>
    </row>
    <row r="511" spans="1:15">
      <c r="A511" s="21">
        <v>320</v>
      </c>
      <c r="B511" s="14">
        <v>200</v>
      </c>
      <c r="C511" s="14">
        <v>200</v>
      </c>
      <c r="D511" s="15">
        <v>700</v>
      </c>
      <c r="E511" s="15"/>
      <c r="F511" s="15"/>
      <c r="G511" s="23" t="s">
        <v>1251</v>
      </c>
      <c r="H511" s="145" t="e">
        <f>+#REF!</f>
        <v>#REF!</v>
      </c>
      <c r="I511" s="137" t="e">
        <f t="shared" si="14"/>
        <v>#REF!</v>
      </c>
      <c r="J511" s="137" t="e">
        <f>+#REF!</f>
        <v>#REF!</v>
      </c>
      <c r="K511" s="137" t="e">
        <f>+#REF!</f>
        <v>#REF!</v>
      </c>
      <c r="L511" s="137">
        <v>333165</v>
      </c>
      <c r="M511" s="101"/>
      <c r="N511" s="137" t="e">
        <f t="shared" si="15"/>
        <v>#REF!</v>
      </c>
    </row>
    <row r="512" spans="1:15">
      <c r="A512" s="21">
        <v>320</v>
      </c>
      <c r="B512" s="14">
        <v>200</v>
      </c>
      <c r="C512" s="15">
        <v>300</v>
      </c>
      <c r="D512" s="15"/>
      <c r="E512" s="15"/>
      <c r="F512" s="15"/>
      <c r="G512" s="4" t="s">
        <v>1256</v>
      </c>
      <c r="H512" s="121" t="e">
        <f>+#REF!</f>
        <v>#REF!</v>
      </c>
      <c r="I512" s="133" t="e">
        <f t="shared" si="14"/>
        <v>#REF!</v>
      </c>
      <c r="J512" s="133" t="e">
        <f>+#REF!</f>
        <v>#REF!</v>
      </c>
      <c r="K512" s="133" t="e">
        <f>+#REF!</f>
        <v>#REF!</v>
      </c>
      <c r="L512" s="133">
        <v>0</v>
      </c>
      <c r="M512" s="101" t="s">
        <v>321</v>
      </c>
      <c r="N512" s="133" t="e">
        <f t="shared" si="15"/>
        <v>#REF!</v>
      </c>
    </row>
    <row r="513" spans="1:14" s="93" customFormat="1">
      <c r="A513" s="9">
        <v>325</v>
      </c>
      <c r="B513" s="10">
        <v>0</v>
      </c>
      <c r="C513" s="10">
        <v>0</v>
      </c>
      <c r="D513" s="10">
        <v>0</v>
      </c>
      <c r="E513" s="10">
        <v>0</v>
      </c>
      <c r="F513" s="10">
        <v>0</v>
      </c>
      <c r="G513" s="11" t="s">
        <v>1257</v>
      </c>
      <c r="H513" s="143" t="e">
        <f>+#REF!</f>
        <v>#REF!</v>
      </c>
      <c r="I513" s="132" t="e">
        <f t="shared" si="14"/>
        <v>#REF!</v>
      </c>
      <c r="J513" s="132" t="e">
        <f>+#REF!</f>
        <v>#REF!</v>
      </c>
      <c r="K513" s="132" t="e">
        <f>+#REF!</f>
        <v>#REF!</v>
      </c>
      <c r="L513" s="132">
        <v>0</v>
      </c>
      <c r="M513" s="100"/>
      <c r="N513" s="132" t="e">
        <f t="shared" si="15"/>
        <v>#REF!</v>
      </c>
    </row>
    <row r="514" spans="1:14">
      <c r="A514" s="21">
        <v>325</v>
      </c>
      <c r="B514" s="14">
        <v>100</v>
      </c>
      <c r="C514" s="14"/>
      <c r="D514" s="14"/>
      <c r="E514" s="14"/>
      <c r="F514" s="14"/>
      <c r="G514" s="5" t="s">
        <v>1258</v>
      </c>
      <c r="H514" s="121" t="e">
        <f>+#REF!</f>
        <v>#REF!</v>
      </c>
      <c r="I514" s="133" t="e">
        <f t="shared" si="14"/>
        <v>#REF!</v>
      </c>
      <c r="J514" s="133" t="e">
        <f>+#REF!</f>
        <v>#REF!</v>
      </c>
      <c r="K514" s="133" t="e">
        <f>+#REF!</f>
        <v>#REF!</v>
      </c>
      <c r="L514" s="133">
        <v>0</v>
      </c>
      <c r="M514" s="101"/>
      <c r="N514" s="133" t="e">
        <f t="shared" si="15"/>
        <v>#REF!</v>
      </c>
    </row>
    <row r="515" spans="1:14" ht="25.5">
      <c r="A515" s="21">
        <v>325</v>
      </c>
      <c r="B515" s="14">
        <v>100</v>
      </c>
      <c r="C515" s="14">
        <v>100</v>
      </c>
      <c r="D515" s="14"/>
      <c r="E515" s="14"/>
      <c r="F515" s="14"/>
      <c r="G515" s="5" t="s">
        <v>1259</v>
      </c>
      <c r="H515" s="121" t="e">
        <f>+#REF!</f>
        <v>#REF!</v>
      </c>
      <c r="I515" s="133" t="e">
        <f t="shared" si="14"/>
        <v>#REF!</v>
      </c>
      <c r="J515" s="133" t="e">
        <f>+#REF!</f>
        <v>#REF!</v>
      </c>
      <c r="K515" s="133" t="e">
        <f>+#REF!</f>
        <v>#REF!</v>
      </c>
      <c r="L515" s="133">
        <v>0</v>
      </c>
      <c r="M515" s="101" t="s">
        <v>322</v>
      </c>
      <c r="N515" s="133" t="e">
        <f t="shared" si="15"/>
        <v>#REF!</v>
      </c>
    </row>
    <row r="516" spans="1:14">
      <c r="A516" s="21">
        <v>325</v>
      </c>
      <c r="B516" s="14">
        <v>100</v>
      </c>
      <c r="C516" s="14">
        <v>100</v>
      </c>
      <c r="D516" s="15">
        <v>100</v>
      </c>
      <c r="E516" s="15"/>
      <c r="F516" s="15"/>
      <c r="G516" s="23" t="s">
        <v>1703</v>
      </c>
      <c r="H516" s="145" t="e">
        <f>+#REF!</f>
        <v>#REF!</v>
      </c>
      <c r="I516" s="137" t="e">
        <f t="shared" si="14"/>
        <v>#REF!</v>
      </c>
      <c r="J516" s="137" t="e">
        <f>+#REF!</f>
        <v>#REF!</v>
      </c>
      <c r="K516" s="137" t="e">
        <f>+#REF!</f>
        <v>#REF!</v>
      </c>
      <c r="L516" s="137">
        <v>85013</v>
      </c>
      <c r="M516" s="101"/>
      <c r="N516" s="137" t="e">
        <f t="shared" si="15"/>
        <v>#REF!</v>
      </c>
    </row>
    <row r="517" spans="1:14">
      <c r="A517" s="21">
        <v>325</v>
      </c>
      <c r="B517" s="14">
        <v>100</v>
      </c>
      <c r="C517" s="14">
        <v>100</v>
      </c>
      <c r="D517" s="15">
        <v>200</v>
      </c>
      <c r="E517" s="15"/>
      <c r="F517" s="15"/>
      <c r="G517" s="23" t="s">
        <v>1704</v>
      </c>
      <c r="H517" s="145" t="e">
        <f>+#REF!</f>
        <v>#REF!</v>
      </c>
      <c r="I517" s="137" t="e">
        <f t="shared" si="14"/>
        <v>#REF!</v>
      </c>
      <c r="J517" s="137" t="e">
        <f>+#REF!</f>
        <v>#REF!</v>
      </c>
      <c r="K517" s="137" t="e">
        <f>+#REF!</f>
        <v>#REF!</v>
      </c>
      <c r="L517" s="137">
        <v>52491</v>
      </c>
      <c r="M517" s="101"/>
      <c r="N517" s="137" t="e">
        <f t="shared" si="15"/>
        <v>#REF!</v>
      </c>
    </row>
    <row r="518" spans="1:14">
      <c r="A518" s="21">
        <v>325</v>
      </c>
      <c r="B518" s="14">
        <v>100</v>
      </c>
      <c r="C518" s="14">
        <v>100</v>
      </c>
      <c r="D518" s="15">
        <v>300</v>
      </c>
      <c r="E518" s="15"/>
      <c r="F518" s="15"/>
      <c r="G518" s="23" t="s">
        <v>1249</v>
      </c>
      <c r="H518" s="145" t="e">
        <f>+#REF!</f>
        <v>#REF!</v>
      </c>
      <c r="I518" s="137" t="e">
        <f t="shared" ref="I518:I581" si="16">+J518/2</f>
        <v>#REF!</v>
      </c>
      <c r="J518" s="137" t="e">
        <f>+#REF!</f>
        <v>#REF!</v>
      </c>
      <c r="K518" s="137" t="e">
        <f>+#REF!</f>
        <v>#REF!</v>
      </c>
      <c r="L518" s="137">
        <v>8380</v>
      </c>
      <c r="M518" s="101"/>
      <c r="N518" s="137" t="e">
        <f t="shared" ref="N518:N581" si="17">+H518-J518</f>
        <v>#REF!</v>
      </c>
    </row>
    <row r="519" spans="1:14">
      <c r="A519" s="21">
        <v>325</v>
      </c>
      <c r="B519" s="14">
        <v>100</v>
      </c>
      <c r="C519" s="14">
        <v>100</v>
      </c>
      <c r="D519" s="15">
        <v>400</v>
      </c>
      <c r="E519" s="15"/>
      <c r="F519" s="15"/>
      <c r="G519" s="23" t="s">
        <v>1250</v>
      </c>
      <c r="H519" s="145" t="e">
        <f>+#REF!</f>
        <v>#REF!</v>
      </c>
      <c r="I519" s="137" t="e">
        <f t="shared" si="16"/>
        <v>#REF!</v>
      </c>
      <c r="J519" s="137" t="e">
        <f>+#REF!</f>
        <v>#REF!</v>
      </c>
      <c r="K519" s="137" t="e">
        <f>+#REF!</f>
        <v>#REF!</v>
      </c>
      <c r="L519" s="137">
        <v>0</v>
      </c>
      <c r="M519" s="101"/>
      <c r="N519" s="137" t="e">
        <f t="shared" si="17"/>
        <v>#REF!</v>
      </c>
    </row>
    <row r="520" spans="1:14">
      <c r="A520" s="21">
        <v>325</v>
      </c>
      <c r="B520" s="14">
        <v>100</v>
      </c>
      <c r="C520" s="14">
        <v>100</v>
      </c>
      <c r="D520" s="14">
        <v>500</v>
      </c>
      <c r="E520" s="14"/>
      <c r="F520" s="14"/>
      <c r="G520" s="29" t="s">
        <v>1711</v>
      </c>
      <c r="H520" s="145" t="e">
        <f>+#REF!</f>
        <v>#REF!</v>
      </c>
      <c r="I520" s="137" t="e">
        <f t="shared" si="16"/>
        <v>#REF!</v>
      </c>
      <c r="J520" s="137" t="e">
        <f>+#REF!</f>
        <v>#REF!</v>
      </c>
      <c r="K520" s="137" t="e">
        <f>+#REF!</f>
        <v>#REF!</v>
      </c>
      <c r="L520" s="137">
        <v>0</v>
      </c>
      <c r="M520" s="101"/>
      <c r="N520" s="137" t="e">
        <f t="shared" si="17"/>
        <v>#REF!</v>
      </c>
    </row>
    <row r="521" spans="1:14">
      <c r="A521" s="21">
        <v>325</v>
      </c>
      <c r="B521" s="14">
        <v>100</v>
      </c>
      <c r="C521" s="14">
        <v>100</v>
      </c>
      <c r="D521" s="14">
        <v>500</v>
      </c>
      <c r="E521" s="15">
        <v>5</v>
      </c>
      <c r="F521" s="15"/>
      <c r="G521" s="23" t="s">
        <v>1714</v>
      </c>
      <c r="H521" s="145" t="e">
        <f>+#REF!</f>
        <v>#REF!</v>
      </c>
      <c r="I521" s="137" t="e">
        <f t="shared" si="16"/>
        <v>#REF!</v>
      </c>
      <c r="J521" s="137" t="e">
        <f>+#REF!</f>
        <v>#REF!</v>
      </c>
      <c r="K521" s="137" t="e">
        <f>+#REF!</f>
        <v>#REF!</v>
      </c>
      <c r="L521" s="137">
        <v>0</v>
      </c>
      <c r="M521" s="101"/>
      <c r="N521" s="137" t="e">
        <f t="shared" si="17"/>
        <v>#REF!</v>
      </c>
    </row>
    <row r="522" spans="1:14">
      <c r="A522" s="21">
        <v>325</v>
      </c>
      <c r="B522" s="14">
        <v>100</v>
      </c>
      <c r="C522" s="14">
        <v>100</v>
      </c>
      <c r="D522" s="14">
        <v>500</v>
      </c>
      <c r="E522" s="15">
        <v>10</v>
      </c>
      <c r="F522" s="15"/>
      <c r="G522" s="23" t="s">
        <v>1715</v>
      </c>
      <c r="H522" s="145" t="e">
        <f>+#REF!</f>
        <v>#REF!</v>
      </c>
      <c r="I522" s="137" t="e">
        <f t="shared" si="16"/>
        <v>#REF!</v>
      </c>
      <c r="J522" s="137" t="e">
        <f>+#REF!</f>
        <v>#REF!</v>
      </c>
      <c r="K522" s="137" t="e">
        <f>+#REF!</f>
        <v>#REF!</v>
      </c>
      <c r="L522" s="137">
        <v>0</v>
      </c>
      <c r="M522" s="101"/>
      <c r="N522" s="137" t="e">
        <f t="shared" si="17"/>
        <v>#REF!</v>
      </c>
    </row>
    <row r="523" spans="1:14">
      <c r="A523" s="21">
        <v>325</v>
      </c>
      <c r="B523" s="14">
        <v>100</v>
      </c>
      <c r="C523" s="14">
        <v>100</v>
      </c>
      <c r="D523" s="14">
        <v>500</v>
      </c>
      <c r="E523" s="15">
        <v>15</v>
      </c>
      <c r="F523" s="15"/>
      <c r="G523" s="23" t="s">
        <v>1202</v>
      </c>
      <c r="H523" s="145" t="e">
        <f>+#REF!</f>
        <v>#REF!</v>
      </c>
      <c r="I523" s="137" t="e">
        <f t="shared" si="16"/>
        <v>#REF!</v>
      </c>
      <c r="J523" s="137" t="e">
        <f>+#REF!</f>
        <v>#REF!</v>
      </c>
      <c r="K523" s="137" t="e">
        <f>+#REF!</f>
        <v>#REF!</v>
      </c>
      <c r="L523" s="137">
        <v>112</v>
      </c>
      <c r="M523" s="101"/>
      <c r="N523" s="137" t="e">
        <f t="shared" si="17"/>
        <v>#REF!</v>
      </c>
    </row>
    <row r="524" spans="1:14">
      <c r="A524" s="21">
        <v>325</v>
      </c>
      <c r="B524" s="14">
        <v>100</v>
      </c>
      <c r="C524" s="14">
        <v>100</v>
      </c>
      <c r="D524" s="15">
        <v>900</v>
      </c>
      <c r="E524" s="15"/>
      <c r="F524" s="15"/>
      <c r="G524" s="23" t="s">
        <v>1251</v>
      </c>
      <c r="H524" s="145" t="e">
        <f>+#REF!</f>
        <v>#REF!</v>
      </c>
      <c r="I524" s="137" t="e">
        <f t="shared" si="16"/>
        <v>#REF!</v>
      </c>
      <c r="J524" s="137" t="e">
        <f>+#REF!</f>
        <v>#REF!</v>
      </c>
      <c r="K524" s="137" t="e">
        <f>+#REF!</f>
        <v>#REF!</v>
      </c>
      <c r="L524" s="137">
        <v>40798</v>
      </c>
      <c r="M524" s="101"/>
      <c r="N524" s="137" t="e">
        <f t="shared" si="17"/>
        <v>#REF!</v>
      </c>
    </row>
    <row r="525" spans="1:14" ht="25.5">
      <c r="A525" s="21">
        <v>325</v>
      </c>
      <c r="B525" s="14">
        <v>100</v>
      </c>
      <c r="C525" s="14">
        <v>200</v>
      </c>
      <c r="D525" s="14"/>
      <c r="E525" s="14"/>
      <c r="F525" s="14"/>
      <c r="G525" s="5" t="s">
        <v>1260</v>
      </c>
      <c r="H525" s="121" t="e">
        <f>+#REF!</f>
        <v>#REF!</v>
      </c>
      <c r="I525" s="133" t="e">
        <f t="shared" si="16"/>
        <v>#REF!</v>
      </c>
      <c r="J525" s="133" t="e">
        <f>+#REF!</f>
        <v>#REF!</v>
      </c>
      <c r="K525" s="133" t="e">
        <f>+#REF!</f>
        <v>#REF!</v>
      </c>
      <c r="L525" s="133">
        <v>0</v>
      </c>
      <c r="M525" s="101" t="s">
        <v>323</v>
      </c>
      <c r="N525" s="133" t="e">
        <f t="shared" si="17"/>
        <v>#REF!</v>
      </c>
    </row>
    <row r="526" spans="1:14">
      <c r="A526" s="21">
        <v>325</v>
      </c>
      <c r="B526" s="14">
        <v>100</v>
      </c>
      <c r="C526" s="14">
        <v>200</v>
      </c>
      <c r="D526" s="15">
        <v>100</v>
      </c>
      <c r="E526" s="15"/>
      <c r="F526" s="15"/>
      <c r="G526" s="23" t="s">
        <v>1703</v>
      </c>
      <c r="H526" s="145" t="e">
        <f>+#REF!</f>
        <v>#REF!</v>
      </c>
      <c r="I526" s="137" t="e">
        <f t="shared" si="16"/>
        <v>#REF!</v>
      </c>
      <c r="J526" s="137" t="e">
        <f>+#REF!</f>
        <v>#REF!</v>
      </c>
      <c r="K526" s="137" t="e">
        <f>+#REF!</f>
        <v>#REF!</v>
      </c>
      <c r="L526" s="137">
        <v>0</v>
      </c>
      <c r="M526" s="101"/>
      <c r="N526" s="137" t="e">
        <f t="shared" si="17"/>
        <v>#REF!</v>
      </c>
    </row>
    <row r="527" spans="1:14">
      <c r="A527" s="21">
        <v>325</v>
      </c>
      <c r="B527" s="14">
        <v>100</v>
      </c>
      <c r="C527" s="14">
        <v>200</v>
      </c>
      <c r="D527" s="15">
        <v>200</v>
      </c>
      <c r="E527" s="15"/>
      <c r="F527" s="15"/>
      <c r="G527" s="23" t="s">
        <v>1704</v>
      </c>
      <c r="H527" s="145" t="e">
        <f>+#REF!</f>
        <v>#REF!</v>
      </c>
      <c r="I527" s="137" t="e">
        <f t="shared" si="16"/>
        <v>#REF!</v>
      </c>
      <c r="J527" s="137" t="e">
        <f>+#REF!</f>
        <v>#REF!</v>
      </c>
      <c r="K527" s="137" t="e">
        <f>+#REF!</f>
        <v>#REF!</v>
      </c>
      <c r="L527" s="137">
        <v>0</v>
      </c>
      <c r="M527" s="101"/>
      <c r="N527" s="137" t="e">
        <f t="shared" si="17"/>
        <v>#REF!</v>
      </c>
    </row>
    <row r="528" spans="1:14">
      <c r="A528" s="21">
        <v>325</v>
      </c>
      <c r="B528" s="14">
        <v>100</v>
      </c>
      <c r="C528" s="14">
        <v>200</v>
      </c>
      <c r="D528" s="15">
        <v>300</v>
      </c>
      <c r="E528" s="15"/>
      <c r="F528" s="15"/>
      <c r="G528" s="23" t="s">
        <v>1249</v>
      </c>
      <c r="H528" s="145" t="e">
        <f>+#REF!</f>
        <v>#REF!</v>
      </c>
      <c r="I528" s="137" t="e">
        <f t="shared" si="16"/>
        <v>#REF!</v>
      </c>
      <c r="J528" s="137" t="e">
        <f>+#REF!</f>
        <v>#REF!</v>
      </c>
      <c r="K528" s="137" t="e">
        <f>+#REF!</f>
        <v>#REF!</v>
      </c>
      <c r="L528" s="137">
        <v>0</v>
      </c>
      <c r="M528" s="101"/>
      <c r="N528" s="137" t="e">
        <f t="shared" si="17"/>
        <v>#REF!</v>
      </c>
    </row>
    <row r="529" spans="1:14">
      <c r="A529" s="21">
        <v>325</v>
      </c>
      <c r="B529" s="14">
        <v>100</v>
      </c>
      <c r="C529" s="14">
        <v>200</v>
      </c>
      <c r="D529" s="15">
        <v>400</v>
      </c>
      <c r="E529" s="15"/>
      <c r="F529" s="15"/>
      <c r="G529" s="23" t="s">
        <v>1250</v>
      </c>
      <c r="H529" s="145" t="e">
        <f>+#REF!</f>
        <v>#REF!</v>
      </c>
      <c r="I529" s="137" t="e">
        <f t="shared" si="16"/>
        <v>#REF!</v>
      </c>
      <c r="J529" s="137" t="e">
        <f>+#REF!</f>
        <v>#REF!</v>
      </c>
      <c r="K529" s="137" t="e">
        <f>+#REF!</f>
        <v>#REF!</v>
      </c>
      <c r="L529" s="137">
        <v>0</v>
      </c>
      <c r="M529" s="101"/>
      <c r="N529" s="137" t="e">
        <f t="shared" si="17"/>
        <v>#REF!</v>
      </c>
    </row>
    <row r="530" spans="1:14">
      <c r="A530" s="21">
        <v>325</v>
      </c>
      <c r="B530" s="14">
        <v>100</v>
      </c>
      <c r="C530" s="14">
        <v>200</v>
      </c>
      <c r="D530" s="14">
        <v>500</v>
      </c>
      <c r="E530" s="14"/>
      <c r="F530" s="14"/>
      <c r="G530" s="29" t="s">
        <v>1711</v>
      </c>
      <c r="H530" s="145" t="e">
        <f>+#REF!</f>
        <v>#REF!</v>
      </c>
      <c r="I530" s="137" t="e">
        <f t="shared" si="16"/>
        <v>#REF!</v>
      </c>
      <c r="J530" s="137" t="e">
        <f>+#REF!</f>
        <v>#REF!</v>
      </c>
      <c r="K530" s="137" t="e">
        <f>+#REF!</f>
        <v>#REF!</v>
      </c>
      <c r="L530" s="137">
        <v>0</v>
      </c>
      <c r="M530" s="101"/>
      <c r="N530" s="137" t="e">
        <f t="shared" si="17"/>
        <v>#REF!</v>
      </c>
    </row>
    <row r="531" spans="1:14">
      <c r="A531" s="21">
        <v>325</v>
      </c>
      <c r="B531" s="14">
        <v>100</v>
      </c>
      <c r="C531" s="14">
        <v>200</v>
      </c>
      <c r="D531" s="14">
        <v>500</v>
      </c>
      <c r="E531" s="15">
        <v>5</v>
      </c>
      <c r="F531" s="15"/>
      <c r="G531" s="23" t="s">
        <v>1714</v>
      </c>
      <c r="H531" s="145" t="e">
        <f>+#REF!</f>
        <v>#REF!</v>
      </c>
      <c r="I531" s="137" t="e">
        <f t="shared" si="16"/>
        <v>#REF!</v>
      </c>
      <c r="J531" s="137" t="e">
        <f>+#REF!</f>
        <v>#REF!</v>
      </c>
      <c r="K531" s="137" t="e">
        <f>+#REF!</f>
        <v>#REF!</v>
      </c>
      <c r="L531" s="137">
        <v>0</v>
      </c>
      <c r="M531" s="101"/>
      <c r="N531" s="137" t="e">
        <f t="shared" si="17"/>
        <v>#REF!</v>
      </c>
    </row>
    <row r="532" spans="1:14">
      <c r="A532" s="21">
        <v>325</v>
      </c>
      <c r="B532" s="14">
        <v>100</v>
      </c>
      <c r="C532" s="14">
        <v>200</v>
      </c>
      <c r="D532" s="14">
        <v>500</v>
      </c>
      <c r="E532" s="15">
        <v>10</v>
      </c>
      <c r="F532" s="15"/>
      <c r="G532" s="23" t="s">
        <v>1715</v>
      </c>
      <c r="H532" s="145" t="e">
        <f>+#REF!</f>
        <v>#REF!</v>
      </c>
      <c r="I532" s="137" t="e">
        <f t="shared" si="16"/>
        <v>#REF!</v>
      </c>
      <c r="J532" s="137" t="e">
        <f>+#REF!</f>
        <v>#REF!</v>
      </c>
      <c r="K532" s="137" t="e">
        <f>+#REF!</f>
        <v>#REF!</v>
      </c>
      <c r="L532" s="137">
        <v>0</v>
      </c>
      <c r="M532" s="101"/>
      <c r="N532" s="137" t="e">
        <f t="shared" si="17"/>
        <v>#REF!</v>
      </c>
    </row>
    <row r="533" spans="1:14">
      <c r="A533" s="21">
        <v>325</v>
      </c>
      <c r="B533" s="14">
        <v>100</v>
      </c>
      <c r="C533" s="14">
        <v>200</v>
      </c>
      <c r="D533" s="14">
        <v>500</v>
      </c>
      <c r="E533" s="15">
        <v>15</v>
      </c>
      <c r="F533" s="15"/>
      <c r="G533" s="23" t="s">
        <v>1202</v>
      </c>
      <c r="H533" s="145" t="e">
        <f>+#REF!</f>
        <v>#REF!</v>
      </c>
      <c r="I533" s="137" t="e">
        <f t="shared" si="16"/>
        <v>#REF!</v>
      </c>
      <c r="J533" s="137" t="e">
        <f>+#REF!</f>
        <v>#REF!</v>
      </c>
      <c r="K533" s="137" t="e">
        <f>+#REF!</f>
        <v>#REF!</v>
      </c>
      <c r="L533" s="137">
        <v>0</v>
      </c>
      <c r="M533" s="101"/>
      <c r="N533" s="137" t="e">
        <f t="shared" si="17"/>
        <v>#REF!</v>
      </c>
    </row>
    <row r="534" spans="1:14">
      <c r="A534" s="21">
        <v>325</v>
      </c>
      <c r="B534" s="14">
        <v>100</v>
      </c>
      <c r="C534" s="14">
        <v>200</v>
      </c>
      <c r="D534" s="15">
        <v>900</v>
      </c>
      <c r="E534" s="15"/>
      <c r="F534" s="15"/>
      <c r="G534" s="23" t="s">
        <v>1251</v>
      </c>
      <c r="H534" s="145" t="e">
        <f>+#REF!</f>
        <v>#REF!</v>
      </c>
      <c r="I534" s="137" t="e">
        <f t="shared" si="16"/>
        <v>#REF!</v>
      </c>
      <c r="J534" s="137" t="e">
        <f>+#REF!</f>
        <v>#REF!</v>
      </c>
      <c r="K534" s="137" t="e">
        <f>+#REF!</f>
        <v>#REF!</v>
      </c>
      <c r="L534" s="137"/>
      <c r="M534" s="101"/>
      <c r="N534" s="137" t="e">
        <f t="shared" si="17"/>
        <v>#REF!</v>
      </c>
    </row>
    <row r="535" spans="1:14" ht="25.5">
      <c r="A535" s="21">
        <v>325</v>
      </c>
      <c r="B535" s="14">
        <v>100</v>
      </c>
      <c r="C535" s="15">
        <v>300</v>
      </c>
      <c r="D535" s="15"/>
      <c r="E535" s="15"/>
      <c r="F535" s="15"/>
      <c r="G535" s="4" t="s">
        <v>1261</v>
      </c>
      <c r="H535" s="121" t="e">
        <f>+#REF!</f>
        <v>#REF!</v>
      </c>
      <c r="I535" s="133" t="e">
        <f t="shared" si="16"/>
        <v>#REF!</v>
      </c>
      <c r="J535" s="133" t="e">
        <f>+#REF!</f>
        <v>#REF!</v>
      </c>
      <c r="K535" s="133" t="e">
        <f>+#REF!</f>
        <v>#REF!</v>
      </c>
      <c r="L535" s="133">
        <v>0</v>
      </c>
      <c r="M535" s="101" t="s">
        <v>324</v>
      </c>
      <c r="N535" s="133" t="e">
        <f t="shared" si="17"/>
        <v>#REF!</v>
      </c>
    </row>
    <row r="536" spans="1:14">
      <c r="A536" s="21">
        <v>325</v>
      </c>
      <c r="B536" s="14">
        <v>200</v>
      </c>
      <c r="C536" s="14"/>
      <c r="D536" s="14"/>
      <c r="E536" s="14"/>
      <c r="F536" s="14"/>
      <c r="G536" s="5" t="s">
        <v>411</v>
      </c>
      <c r="H536" s="121" t="e">
        <f>+#REF!</f>
        <v>#REF!</v>
      </c>
      <c r="I536" s="133" t="e">
        <f t="shared" si="16"/>
        <v>#REF!</v>
      </c>
      <c r="J536" s="133" t="e">
        <f>+#REF!</f>
        <v>#REF!</v>
      </c>
      <c r="K536" s="133" t="e">
        <f>+#REF!</f>
        <v>#REF!</v>
      </c>
      <c r="L536" s="133">
        <v>0</v>
      </c>
      <c r="M536" s="101"/>
      <c r="N536" s="133" t="e">
        <f t="shared" si="17"/>
        <v>#REF!</v>
      </c>
    </row>
    <row r="537" spans="1:14" ht="25.5">
      <c r="A537" s="21">
        <v>325</v>
      </c>
      <c r="B537" s="14">
        <v>200</v>
      </c>
      <c r="C537" s="14">
        <v>100</v>
      </c>
      <c r="D537" s="14"/>
      <c r="E537" s="14"/>
      <c r="F537" s="14"/>
      <c r="G537" s="5" t="s">
        <v>412</v>
      </c>
      <c r="H537" s="121" t="e">
        <f>+#REF!</f>
        <v>#REF!</v>
      </c>
      <c r="I537" s="133" t="e">
        <f t="shared" si="16"/>
        <v>#REF!</v>
      </c>
      <c r="J537" s="133" t="e">
        <f>+#REF!</f>
        <v>#REF!</v>
      </c>
      <c r="K537" s="133" t="e">
        <f>+#REF!</f>
        <v>#REF!</v>
      </c>
      <c r="L537" s="133">
        <v>0</v>
      </c>
      <c r="M537" s="101" t="s">
        <v>325</v>
      </c>
      <c r="N537" s="133" t="e">
        <f t="shared" si="17"/>
        <v>#REF!</v>
      </c>
    </row>
    <row r="538" spans="1:14">
      <c r="A538" s="21">
        <v>325</v>
      </c>
      <c r="B538" s="14">
        <v>200</v>
      </c>
      <c r="C538" s="14">
        <v>100</v>
      </c>
      <c r="D538" s="15">
        <v>100</v>
      </c>
      <c r="E538" s="15"/>
      <c r="F538" s="15"/>
      <c r="G538" s="23" t="s">
        <v>1703</v>
      </c>
      <c r="H538" s="145" t="e">
        <f>+#REF!</f>
        <v>#REF!</v>
      </c>
      <c r="I538" s="137" t="e">
        <f t="shared" si="16"/>
        <v>#REF!</v>
      </c>
      <c r="J538" s="137" t="e">
        <f>+#REF!</f>
        <v>#REF!</v>
      </c>
      <c r="K538" s="137" t="e">
        <f>+#REF!</f>
        <v>#REF!</v>
      </c>
      <c r="L538" s="137">
        <v>0</v>
      </c>
      <c r="M538" s="101"/>
      <c r="N538" s="137" t="e">
        <f t="shared" si="17"/>
        <v>#REF!</v>
      </c>
    </row>
    <row r="539" spans="1:14">
      <c r="A539" s="21">
        <v>325</v>
      </c>
      <c r="B539" s="14">
        <v>200</v>
      </c>
      <c r="C539" s="14">
        <v>100</v>
      </c>
      <c r="D539" s="15">
        <v>200</v>
      </c>
      <c r="E539" s="15"/>
      <c r="F539" s="15"/>
      <c r="G539" s="23" t="s">
        <v>1198</v>
      </c>
      <c r="H539" s="145" t="e">
        <f>+#REF!</f>
        <v>#REF!</v>
      </c>
      <c r="I539" s="137" t="e">
        <f t="shared" si="16"/>
        <v>#REF!</v>
      </c>
      <c r="J539" s="137" t="e">
        <f>+#REF!</f>
        <v>#REF!</v>
      </c>
      <c r="K539" s="137" t="e">
        <f>+#REF!</f>
        <v>#REF!</v>
      </c>
      <c r="L539" s="137">
        <v>0</v>
      </c>
      <c r="M539" s="101"/>
      <c r="N539" s="137" t="e">
        <f t="shared" si="17"/>
        <v>#REF!</v>
      </c>
    </row>
    <row r="540" spans="1:14">
      <c r="A540" s="21">
        <v>325</v>
      </c>
      <c r="B540" s="14">
        <v>200</v>
      </c>
      <c r="C540" s="14">
        <v>100</v>
      </c>
      <c r="D540" s="15">
        <v>300</v>
      </c>
      <c r="E540" s="15"/>
      <c r="F540" s="15"/>
      <c r="G540" s="23" t="s">
        <v>1199</v>
      </c>
      <c r="H540" s="145" t="e">
        <f>+#REF!</f>
        <v>#REF!</v>
      </c>
      <c r="I540" s="137" t="e">
        <f t="shared" si="16"/>
        <v>#REF!</v>
      </c>
      <c r="J540" s="137" t="e">
        <f>+#REF!</f>
        <v>#REF!</v>
      </c>
      <c r="K540" s="137" t="e">
        <f>+#REF!</f>
        <v>#REF!</v>
      </c>
      <c r="L540" s="137">
        <v>0</v>
      </c>
      <c r="M540" s="101"/>
      <c r="N540" s="137" t="e">
        <f t="shared" si="17"/>
        <v>#REF!</v>
      </c>
    </row>
    <row r="541" spans="1:14">
      <c r="A541" s="21">
        <v>325</v>
      </c>
      <c r="B541" s="14">
        <v>200</v>
      </c>
      <c r="C541" s="14">
        <v>100</v>
      </c>
      <c r="D541" s="15">
        <v>400</v>
      </c>
      <c r="E541" s="15"/>
      <c r="F541" s="15"/>
      <c r="G541" s="23" t="s">
        <v>1200</v>
      </c>
      <c r="H541" s="145" t="e">
        <f>+#REF!</f>
        <v>#REF!</v>
      </c>
      <c r="I541" s="137" t="e">
        <f t="shared" si="16"/>
        <v>#REF!</v>
      </c>
      <c r="J541" s="137" t="e">
        <f>+#REF!</f>
        <v>#REF!</v>
      </c>
      <c r="K541" s="137" t="e">
        <f>+#REF!</f>
        <v>#REF!</v>
      </c>
      <c r="L541" s="137">
        <v>0</v>
      </c>
      <c r="M541" s="101"/>
      <c r="N541" s="137" t="e">
        <f t="shared" si="17"/>
        <v>#REF!</v>
      </c>
    </row>
    <row r="542" spans="1:14">
      <c r="A542" s="21">
        <v>325</v>
      </c>
      <c r="B542" s="14">
        <v>200</v>
      </c>
      <c r="C542" s="14">
        <v>100</v>
      </c>
      <c r="D542" s="15">
        <v>500</v>
      </c>
      <c r="E542" s="15"/>
      <c r="F542" s="15"/>
      <c r="G542" s="23" t="s">
        <v>1250</v>
      </c>
      <c r="H542" s="145" t="e">
        <f>+#REF!</f>
        <v>#REF!</v>
      </c>
      <c r="I542" s="137" t="e">
        <f t="shared" si="16"/>
        <v>#REF!</v>
      </c>
      <c r="J542" s="137" t="e">
        <f>+#REF!</f>
        <v>#REF!</v>
      </c>
      <c r="K542" s="137" t="e">
        <f>+#REF!</f>
        <v>#REF!</v>
      </c>
      <c r="L542" s="137">
        <v>0</v>
      </c>
      <c r="M542" s="101"/>
      <c r="N542" s="137" t="e">
        <f t="shared" si="17"/>
        <v>#REF!</v>
      </c>
    </row>
    <row r="543" spans="1:14">
      <c r="A543" s="21">
        <v>325</v>
      </c>
      <c r="B543" s="14">
        <v>200</v>
      </c>
      <c r="C543" s="14">
        <v>100</v>
      </c>
      <c r="D543" s="14">
        <v>600</v>
      </c>
      <c r="E543" s="14"/>
      <c r="F543" s="14"/>
      <c r="G543" s="29" t="s">
        <v>1711</v>
      </c>
      <c r="H543" s="145" t="e">
        <f>+#REF!</f>
        <v>#REF!</v>
      </c>
      <c r="I543" s="137" t="e">
        <f t="shared" si="16"/>
        <v>#REF!</v>
      </c>
      <c r="J543" s="137" t="e">
        <f>+#REF!</f>
        <v>#REF!</v>
      </c>
      <c r="K543" s="137" t="e">
        <f>+#REF!</f>
        <v>#REF!</v>
      </c>
      <c r="L543" s="137">
        <v>0</v>
      </c>
      <c r="M543" s="101"/>
      <c r="N543" s="137" t="e">
        <f t="shared" si="17"/>
        <v>#REF!</v>
      </c>
    </row>
    <row r="544" spans="1:14">
      <c r="A544" s="21">
        <v>325</v>
      </c>
      <c r="B544" s="14">
        <v>200</v>
      </c>
      <c r="C544" s="14">
        <v>100</v>
      </c>
      <c r="D544" s="14">
        <v>600</v>
      </c>
      <c r="E544" s="15">
        <v>5</v>
      </c>
      <c r="F544" s="15"/>
      <c r="G544" s="23" t="s">
        <v>1714</v>
      </c>
      <c r="H544" s="145" t="e">
        <f>+#REF!</f>
        <v>#REF!</v>
      </c>
      <c r="I544" s="137" t="e">
        <f t="shared" si="16"/>
        <v>#REF!</v>
      </c>
      <c r="J544" s="137" t="e">
        <f>+#REF!</f>
        <v>#REF!</v>
      </c>
      <c r="K544" s="137" t="e">
        <f>+#REF!</f>
        <v>#REF!</v>
      </c>
      <c r="L544" s="137">
        <v>0</v>
      </c>
      <c r="M544" s="101"/>
      <c r="N544" s="137" t="e">
        <f t="shared" si="17"/>
        <v>#REF!</v>
      </c>
    </row>
    <row r="545" spans="1:14">
      <c r="A545" s="21">
        <v>325</v>
      </c>
      <c r="B545" s="14">
        <v>200</v>
      </c>
      <c r="C545" s="14">
        <v>100</v>
      </c>
      <c r="D545" s="14">
        <v>600</v>
      </c>
      <c r="E545" s="15">
        <v>10</v>
      </c>
      <c r="F545" s="15"/>
      <c r="G545" s="23" t="s">
        <v>1715</v>
      </c>
      <c r="H545" s="145" t="e">
        <f>+#REF!</f>
        <v>#REF!</v>
      </c>
      <c r="I545" s="137" t="e">
        <f t="shared" si="16"/>
        <v>#REF!</v>
      </c>
      <c r="J545" s="137" t="e">
        <f>+#REF!</f>
        <v>#REF!</v>
      </c>
      <c r="K545" s="137" t="e">
        <f>+#REF!</f>
        <v>#REF!</v>
      </c>
      <c r="L545" s="137">
        <v>0</v>
      </c>
      <c r="M545" s="101"/>
      <c r="N545" s="137" t="e">
        <f t="shared" si="17"/>
        <v>#REF!</v>
      </c>
    </row>
    <row r="546" spans="1:14">
      <c r="A546" s="21">
        <v>325</v>
      </c>
      <c r="B546" s="14">
        <v>200</v>
      </c>
      <c r="C546" s="14">
        <v>100</v>
      </c>
      <c r="D546" s="14">
        <v>600</v>
      </c>
      <c r="E546" s="15">
        <v>15</v>
      </c>
      <c r="F546" s="15"/>
      <c r="G546" s="23" t="s">
        <v>1201</v>
      </c>
      <c r="H546" s="145" t="e">
        <f>+#REF!</f>
        <v>#REF!</v>
      </c>
      <c r="I546" s="137" t="e">
        <f t="shared" si="16"/>
        <v>#REF!</v>
      </c>
      <c r="J546" s="137" t="e">
        <f>+#REF!</f>
        <v>#REF!</v>
      </c>
      <c r="K546" s="137" t="e">
        <f>+#REF!</f>
        <v>#REF!</v>
      </c>
      <c r="L546" s="137">
        <v>0</v>
      </c>
      <c r="M546" s="101"/>
      <c r="N546" s="137" t="e">
        <f t="shared" si="17"/>
        <v>#REF!</v>
      </c>
    </row>
    <row r="547" spans="1:14">
      <c r="A547" s="21">
        <v>325</v>
      </c>
      <c r="B547" s="14">
        <v>200</v>
      </c>
      <c r="C547" s="14">
        <v>100</v>
      </c>
      <c r="D547" s="15">
        <v>900</v>
      </c>
      <c r="E547" s="15"/>
      <c r="F547" s="15"/>
      <c r="G547" s="23" t="s">
        <v>1251</v>
      </c>
      <c r="H547" s="145" t="e">
        <f>+#REF!</f>
        <v>#REF!</v>
      </c>
      <c r="I547" s="137" t="e">
        <f t="shared" si="16"/>
        <v>#REF!</v>
      </c>
      <c r="J547" s="137" t="e">
        <f>+#REF!</f>
        <v>#REF!</v>
      </c>
      <c r="K547" s="137" t="e">
        <f>+#REF!</f>
        <v>#REF!</v>
      </c>
      <c r="L547" s="137">
        <v>0</v>
      </c>
      <c r="M547" s="101"/>
      <c r="N547" s="137" t="e">
        <f t="shared" si="17"/>
        <v>#REF!</v>
      </c>
    </row>
    <row r="548" spans="1:14" ht="25.5">
      <c r="A548" s="21">
        <v>325</v>
      </c>
      <c r="B548" s="14">
        <v>200</v>
      </c>
      <c r="C548" s="14">
        <v>200</v>
      </c>
      <c r="D548" s="14"/>
      <c r="E548" s="14"/>
      <c r="F548" s="14"/>
      <c r="G548" s="17" t="s">
        <v>413</v>
      </c>
      <c r="H548" s="121" t="e">
        <f>+#REF!</f>
        <v>#REF!</v>
      </c>
      <c r="I548" s="133" t="e">
        <f t="shared" si="16"/>
        <v>#REF!</v>
      </c>
      <c r="J548" s="133" t="e">
        <f>+#REF!</f>
        <v>#REF!</v>
      </c>
      <c r="K548" s="133" t="e">
        <f>+#REF!</f>
        <v>#REF!</v>
      </c>
      <c r="L548" s="133">
        <v>0</v>
      </c>
      <c r="M548" s="101" t="s">
        <v>326</v>
      </c>
      <c r="N548" s="133" t="e">
        <f t="shared" si="17"/>
        <v>#REF!</v>
      </c>
    </row>
    <row r="549" spans="1:14">
      <c r="A549" s="21">
        <v>325</v>
      </c>
      <c r="B549" s="14">
        <v>200</v>
      </c>
      <c r="C549" s="14">
        <v>200</v>
      </c>
      <c r="D549" s="15">
        <v>100</v>
      </c>
      <c r="E549" s="15"/>
      <c r="F549" s="15"/>
      <c r="G549" s="23" t="s">
        <v>1703</v>
      </c>
      <c r="H549" s="145" t="e">
        <f>+#REF!</f>
        <v>#REF!</v>
      </c>
      <c r="I549" s="137" t="e">
        <f t="shared" si="16"/>
        <v>#REF!</v>
      </c>
      <c r="J549" s="137" t="e">
        <f>+#REF!</f>
        <v>#REF!</v>
      </c>
      <c r="K549" s="137" t="e">
        <f>+#REF!</f>
        <v>#REF!</v>
      </c>
      <c r="L549" s="137">
        <v>0</v>
      </c>
      <c r="M549" s="101"/>
      <c r="N549" s="137" t="e">
        <f t="shared" si="17"/>
        <v>#REF!</v>
      </c>
    </row>
    <row r="550" spans="1:14">
      <c r="A550" s="21">
        <v>325</v>
      </c>
      <c r="B550" s="14">
        <v>200</v>
      </c>
      <c r="C550" s="14">
        <v>200</v>
      </c>
      <c r="D550" s="15">
        <v>200</v>
      </c>
      <c r="E550" s="15"/>
      <c r="F550" s="15"/>
      <c r="G550" s="23" t="s">
        <v>1198</v>
      </c>
      <c r="H550" s="145" t="e">
        <f>+#REF!</f>
        <v>#REF!</v>
      </c>
      <c r="I550" s="137" t="e">
        <f t="shared" si="16"/>
        <v>#REF!</v>
      </c>
      <c r="J550" s="137" t="e">
        <f>+#REF!</f>
        <v>#REF!</v>
      </c>
      <c r="K550" s="137" t="e">
        <f>+#REF!</f>
        <v>#REF!</v>
      </c>
      <c r="L550" s="137">
        <v>0</v>
      </c>
      <c r="M550" s="101"/>
      <c r="N550" s="137" t="e">
        <f t="shared" si="17"/>
        <v>#REF!</v>
      </c>
    </row>
    <row r="551" spans="1:14">
      <c r="A551" s="21">
        <v>325</v>
      </c>
      <c r="B551" s="14">
        <v>200</v>
      </c>
      <c r="C551" s="14">
        <v>200</v>
      </c>
      <c r="D551" s="15">
        <v>300</v>
      </c>
      <c r="E551" s="15"/>
      <c r="F551" s="15"/>
      <c r="G551" s="23" t="s">
        <v>1199</v>
      </c>
      <c r="H551" s="145" t="e">
        <f>+#REF!</f>
        <v>#REF!</v>
      </c>
      <c r="I551" s="137" t="e">
        <f t="shared" si="16"/>
        <v>#REF!</v>
      </c>
      <c r="J551" s="137" t="e">
        <f>+#REF!</f>
        <v>#REF!</v>
      </c>
      <c r="K551" s="137" t="e">
        <f>+#REF!</f>
        <v>#REF!</v>
      </c>
      <c r="L551" s="137">
        <v>0</v>
      </c>
      <c r="M551" s="101"/>
      <c r="N551" s="137" t="e">
        <f t="shared" si="17"/>
        <v>#REF!</v>
      </c>
    </row>
    <row r="552" spans="1:14">
      <c r="A552" s="21">
        <v>325</v>
      </c>
      <c r="B552" s="14">
        <v>200</v>
      </c>
      <c r="C552" s="14">
        <v>200</v>
      </c>
      <c r="D552" s="15">
        <v>400</v>
      </c>
      <c r="E552" s="15"/>
      <c r="F552" s="15"/>
      <c r="G552" s="23" t="s">
        <v>1200</v>
      </c>
      <c r="H552" s="145" t="e">
        <f>+#REF!</f>
        <v>#REF!</v>
      </c>
      <c r="I552" s="137" t="e">
        <f t="shared" si="16"/>
        <v>#REF!</v>
      </c>
      <c r="J552" s="137" t="e">
        <f>+#REF!</f>
        <v>#REF!</v>
      </c>
      <c r="K552" s="137" t="e">
        <f>+#REF!</f>
        <v>#REF!</v>
      </c>
      <c r="L552" s="137">
        <v>0</v>
      </c>
      <c r="M552" s="101"/>
      <c r="N552" s="137" t="e">
        <f t="shared" si="17"/>
        <v>#REF!</v>
      </c>
    </row>
    <row r="553" spans="1:14">
      <c r="A553" s="21">
        <v>325</v>
      </c>
      <c r="B553" s="14">
        <v>200</v>
      </c>
      <c r="C553" s="14">
        <v>200</v>
      </c>
      <c r="D553" s="15">
        <v>500</v>
      </c>
      <c r="E553" s="15"/>
      <c r="F553" s="15"/>
      <c r="G553" s="23" t="s">
        <v>1250</v>
      </c>
      <c r="H553" s="145" t="e">
        <f>+#REF!</f>
        <v>#REF!</v>
      </c>
      <c r="I553" s="137" t="e">
        <f t="shared" si="16"/>
        <v>#REF!</v>
      </c>
      <c r="J553" s="137" t="e">
        <f>+#REF!</f>
        <v>#REF!</v>
      </c>
      <c r="K553" s="137" t="e">
        <f>+#REF!</f>
        <v>#REF!</v>
      </c>
      <c r="L553" s="137">
        <v>0</v>
      </c>
      <c r="M553" s="101"/>
      <c r="N553" s="137" t="e">
        <f t="shared" si="17"/>
        <v>#REF!</v>
      </c>
    </row>
    <row r="554" spans="1:14">
      <c r="A554" s="21">
        <v>325</v>
      </c>
      <c r="B554" s="14">
        <v>200</v>
      </c>
      <c r="C554" s="14">
        <v>200</v>
      </c>
      <c r="D554" s="14">
        <v>600</v>
      </c>
      <c r="E554" s="14"/>
      <c r="F554" s="14"/>
      <c r="G554" s="29" t="s">
        <v>1711</v>
      </c>
      <c r="H554" s="145" t="e">
        <f>+#REF!</f>
        <v>#REF!</v>
      </c>
      <c r="I554" s="137" t="e">
        <f t="shared" si="16"/>
        <v>#REF!</v>
      </c>
      <c r="J554" s="137" t="e">
        <f>+#REF!</f>
        <v>#REF!</v>
      </c>
      <c r="K554" s="137" t="e">
        <f>+#REF!</f>
        <v>#REF!</v>
      </c>
      <c r="L554" s="137">
        <v>0</v>
      </c>
      <c r="M554" s="101"/>
      <c r="N554" s="137" t="e">
        <f t="shared" si="17"/>
        <v>#REF!</v>
      </c>
    </row>
    <row r="555" spans="1:14">
      <c r="A555" s="21">
        <v>325</v>
      </c>
      <c r="B555" s="14">
        <v>200</v>
      </c>
      <c r="C555" s="14">
        <v>200</v>
      </c>
      <c r="D555" s="14">
        <v>600</v>
      </c>
      <c r="E555" s="15">
        <v>5</v>
      </c>
      <c r="F555" s="15"/>
      <c r="G555" s="23" t="s">
        <v>1714</v>
      </c>
      <c r="H555" s="145" t="e">
        <f>+#REF!</f>
        <v>#REF!</v>
      </c>
      <c r="I555" s="137" t="e">
        <f t="shared" si="16"/>
        <v>#REF!</v>
      </c>
      <c r="J555" s="137" t="e">
        <f>+#REF!</f>
        <v>#REF!</v>
      </c>
      <c r="K555" s="137" t="e">
        <f>+#REF!</f>
        <v>#REF!</v>
      </c>
      <c r="L555" s="137">
        <v>0</v>
      </c>
      <c r="M555" s="101"/>
      <c r="N555" s="137" t="e">
        <f t="shared" si="17"/>
        <v>#REF!</v>
      </c>
    </row>
    <row r="556" spans="1:14">
      <c r="A556" s="21">
        <v>325</v>
      </c>
      <c r="B556" s="14">
        <v>200</v>
      </c>
      <c r="C556" s="14">
        <v>200</v>
      </c>
      <c r="D556" s="14">
        <v>600</v>
      </c>
      <c r="E556" s="15">
        <v>10</v>
      </c>
      <c r="F556" s="15"/>
      <c r="G556" s="23" t="s">
        <v>1715</v>
      </c>
      <c r="H556" s="145" t="e">
        <f>+#REF!</f>
        <v>#REF!</v>
      </c>
      <c r="I556" s="137" t="e">
        <f t="shared" si="16"/>
        <v>#REF!</v>
      </c>
      <c r="J556" s="137" t="e">
        <f>+#REF!</f>
        <v>#REF!</v>
      </c>
      <c r="K556" s="137" t="e">
        <f>+#REF!</f>
        <v>#REF!</v>
      </c>
      <c r="L556" s="137">
        <v>0</v>
      </c>
      <c r="M556" s="101"/>
      <c r="N556" s="137" t="e">
        <f t="shared" si="17"/>
        <v>#REF!</v>
      </c>
    </row>
    <row r="557" spans="1:14">
      <c r="A557" s="21">
        <v>325</v>
      </c>
      <c r="B557" s="14">
        <v>200</v>
      </c>
      <c r="C557" s="14">
        <v>200</v>
      </c>
      <c r="D557" s="14">
        <v>600</v>
      </c>
      <c r="E557" s="15">
        <v>15</v>
      </c>
      <c r="F557" s="15"/>
      <c r="G557" s="23" t="s">
        <v>1201</v>
      </c>
      <c r="H557" s="145" t="e">
        <f>+#REF!</f>
        <v>#REF!</v>
      </c>
      <c r="I557" s="137" t="e">
        <f t="shared" si="16"/>
        <v>#REF!</v>
      </c>
      <c r="J557" s="137" t="e">
        <f>+#REF!</f>
        <v>#REF!</v>
      </c>
      <c r="K557" s="137" t="e">
        <f>+#REF!</f>
        <v>#REF!</v>
      </c>
      <c r="L557" s="137">
        <v>0</v>
      </c>
      <c r="M557" s="101"/>
      <c r="N557" s="137" t="e">
        <f t="shared" si="17"/>
        <v>#REF!</v>
      </c>
    </row>
    <row r="558" spans="1:14">
      <c r="A558" s="21">
        <v>325</v>
      </c>
      <c r="B558" s="14">
        <v>200</v>
      </c>
      <c r="C558" s="14">
        <v>200</v>
      </c>
      <c r="D558" s="15">
        <v>900</v>
      </c>
      <c r="E558" s="15"/>
      <c r="F558" s="15"/>
      <c r="G558" s="23" t="s">
        <v>1251</v>
      </c>
      <c r="H558" s="145" t="e">
        <f>+#REF!</f>
        <v>#REF!</v>
      </c>
      <c r="I558" s="137" t="e">
        <f t="shared" si="16"/>
        <v>#REF!</v>
      </c>
      <c r="J558" s="137" t="e">
        <f>+#REF!</f>
        <v>#REF!</v>
      </c>
      <c r="K558" s="137" t="e">
        <f>+#REF!</f>
        <v>#REF!</v>
      </c>
      <c r="L558" s="137">
        <v>0</v>
      </c>
      <c r="M558" s="101"/>
      <c r="N558" s="137" t="e">
        <f t="shared" si="17"/>
        <v>#REF!</v>
      </c>
    </row>
    <row r="559" spans="1:14" ht="25.5">
      <c r="A559" s="21">
        <v>325</v>
      </c>
      <c r="B559" s="14">
        <v>200</v>
      </c>
      <c r="C559" s="15">
        <v>300</v>
      </c>
      <c r="D559" s="15"/>
      <c r="E559" s="15"/>
      <c r="F559" s="15"/>
      <c r="G559" s="4" t="s">
        <v>414</v>
      </c>
      <c r="H559" s="121" t="e">
        <f>+#REF!</f>
        <v>#REF!</v>
      </c>
      <c r="I559" s="133" t="e">
        <f t="shared" si="16"/>
        <v>#REF!</v>
      </c>
      <c r="J559" s="133" t="e">
        <f>+#REF!</f>
        <v>#REF!</v>
      </c>
      <c r="K559" s="133" t="e">
        <f>+#REF!</f>
        <v>#REF!</v>
      </c>
      <c r="L559" s="133">
        <v>0</v>
      </c>
      <c r="M559" s="101" t="s">
        <v>327</v>
      </c>
      <c r="N559" s="133" t="e">
        <f t="shared" si="17"/>
        <v>#REF!</v>
      </c>
    </row>
    <row r="560" spans="1:14" s="93" customFormat="1">
      <c r="A560" s="9">
        <v>330</v>
      </c>
      <c r="B560" s="10">
        <v>0</v>
      </c>
      <c r="C560" s="10">
        <v>0</v>
      </c>
      <c r="D560" s="10">
        <v>0</v>
      </c>
      <c r="E560" s="10">
        <v>0</v>
      </c>
      <c r="F560" s="10">
        <v>0</v>
      </c>
      <c r="G560" s="11" t="s">
        <v>415</v>
      </c>
      <c r="H560" s="143" t="e">
        <f>+#REF!</f>
        <v>#REF!</v>
      </c>
      <c r="I560" s="132" t="e">
        <f t="shared" si="16"/>
        <v>#REF!</v>
      </c>
      <c r="J560" s="132" t="e">
        <f>+#REF!</f>
        <v>#REF!</v>
      </c>
      <c r="K560" s="132" t="e">
        <f>+#REF!</f>
        <v>#REF!</v>
      </c>
      <c r="L560" s="132">
        <v>0</v>
      </c>
      <c r="M560" s="100"/>
      <c r="N560" s="132" t="e">
        <f t="shared" si="17"/>
        <v>#REF!</v>
      </c>
    </row>
    <row r="561" spans="1:15">
      <c r="A561" s="21">
        <v>330</v>
      </c>
      <c r="B561" s="14">
        <v>100</v>
      </c>
      <c r="C561" s="14"/>
      <c r="D561" s="14"/>
      <c r="E561" s="14"/>
      <c r="F561" s="14"/>
      <c r="G561" s="5" t="s">
        <v>416</v>
      </c>
      <c r="H561" s="121" t="e">
        <f>+#REF!</f>
        <v>#REF!</v>
      </c>
      <c r="I561" s="133" t="e">
        <f t="shared" si="16"/>
        <v>#REF!</v>
      </c>
      <c r="J561" s="133" t="e">
        <f>+#REF!</f>
        <v>#REF!</v>
      </c>
      <c r="K561" s="133" t="e">
        <f>+#REF!</f>
        <v>#REF!</v>
      </c>
      <c r="L561" s="133">
        <v>0</v>
      </c>
      <c r="M561" s="101"/>
      <c r="N561" s="133" t="e">
        <f t="shared" si="17"/>
        <v>#REF!</v>
      </c>
      <c r="O561" s="99"/>
    </row>
    <row r="562" spans="1:15" ht="25.5">
      <c r="A562" s="21">
        <v>330</v>
      </c>
      <c r="B562" s="14">
        <v>100</v>
      </c>
      <c r="C562" s="14">
        <v>100</v>
      </c>
      <c r="D562" s="14"/>
      <c r="E562" s="14"/>
      <c r="F562" s="14"/>
      <c r="G562" s="5" t="s">
        <v>417</v>
      </c>
      <c r="H562" s="121" t="e">
        <f>+#REF!</f>
        <v>#REF!</v>
      </c>
      <c r="I562" s="133" t="e">
        <f t="shared" si="16"/>
        <v>#REF!</v>
      </c>
      <c r="J562" s="133" t="e">
        <f>+#REF!</f>
        <v>#REF!</v>
      </c>
      <c r="K562" s="133" t="e">
        <f>+#REF!</f>
        <v>#REF!</v>
      </c>
      <c r="L562" s="133">
        <v>0</v>
      </c>
      <c r="M562" s="101" t="s">
        <v>328</v>
      </c>
      <c r="N562" s="133" t="e">
        <f t="shared" si="17"/>
        <v>#REF!</v>
      </c>
      <c r="O562" s="99"/>
    </row>
    <row r="563" spans="1:15">
      <c r="A563" s="21">
        <v>330</v>
      </c>
      <c r="B563" s="14">
        <v>100</v>
      </c>
      <c r="C563" s="14">
        <v>100</v>
      </c>
      <c r="D563" s="15">
        <v>100</v>
      </c>
      <c r="E563" s="15"/>
      <c r="F563" s="15"/>
      <c r="G563" s="23" t="s">
        <v>1703</v>
      </c>
      <c r="H563" s="145" t="e">
        <f>+#REF!</f>
        <v>#REF!</v>
      </c>
      <c r="I563" s="137" t="e">
        <f t="shared" si="16"/>
        <v>#REF!</v>
      </c>
      <c r="J563" s="137" t="e">
        <f>+#REF!</f>
        <v>#REF!</v>
      </c>
      <c r="K563" s="137" t="e">
        <f>+#REF!</f>
        <v>#REF!</v>
      </c>
      <c r="L563" s="137">
        <v>42740</v>
      </c>
      <c r="M563" s="101"/>
      <c r="N563" s="137" t="e">
        <f t="shared" si="17"/>
        <v>#REF!</v>
      </c>
      <c r="O563" s="99"/>
    </row>
    <row r="564" spans="1:15">
      <c r="A564" s="21">
        <v>330</v>
      </c>
      <c r="B564" s="14">
        <v>100</v>
      </c>
      <c r="C564" s="14">
        <v>100</v>
      </c>
      <c r="D564" s="15">
        <v>200</v>
      </c>
      <c r="E564" s="15"/>
      <c r="F564" s="15"/>
      <c r="G564" s="23" t="s">
        <v>1704</v>
      </c>
      <c r="H564" s="145" t="e">
        <f>+#REF!</f>
        <v>#REF!</v>
      </c>
      <c r="I564" s="137" t="e">
        <f t="shared" si="16"/>
        <v>#REF!</v>
      </c>
      <c r="J564" s="137" t="e">
        <f>+#REF!</f>
        <v>#REF!</v>
      </c>
      <c r="K564" s="137" t="e">
        <f>+#REF!</f>
        <v>#REF!</v>
      </c>
      <c r="L564" s="137">
        <v>3009</v>
      </c>
      <c r="M564" s="101"/>
      <c r="N564" s="137" t="e">
        <f t="shared" si="17"/>
        <v>#REF!</v>
      </c>
      <c r="O564" s="99"/>
    </row>
    <row r="565" spans="1:15">
      <c r="A565" s="21">
        <v>330</v>
      </c>
      <c r="B565" s="14">
        <v>100</v>
      </c>
      <c r="C565" s="14">
        <v>100</v>
      </c>
      <c r="D565" s="15">
        <v>300</v>
      </c>
      <c r="E565" s="15"/>
      <c r="F565" s="15"/>
      <c r="G565" s="23" t="s">
        <v>1249</v>
      </c>
      <c r="H565" s="145" t="e">
        <f>+#REF!</f>
        <v>#REF!</v>
      </c>
      <c r="I565" s="137" t="e">
        <f t="shared" si="16"/>
        <v>#REF!</v>
      </c>
      <c r="J565" s="137" t="e">
        <f>+#REF!</f>
        <v>#REF!</v>
      </c>
      <c r="K565" s="137" t="e">
        <f>+#REF!</f>
        <v>#REF!</v>
      </c>
      <c r="L565" s="137">
        <v>2715</v>
      </c>
      <c r="M565" s="101"/>
      <c r="N565" s="137" t="e">
        <f t="shared" si="17"/>
        <v>#REF!</v>
      </c>
      <c r="O565" s="99"/>
    </row>
    <row r="566" spans="1:15">
      <c r="A566" s="21">
        <v>330</v>
      </c>
      <c r="B566" s="14">
        <v>100</v>
      </c>
      <c r="C566" s="14">
        <v>100</v>
      </c>
      <c r="D566" s="15">
        <v>400</v>
      </c>
      <c r="E566" s="15"/>
      <c r="F566" s="15"/>
      <c r="G566" s="23" t="s">
        <v>1250</v>
      </c>
      <c r="H566" s="145" t="e">
        <f>+#REF!</f>
        <v>#REF!</v>
      </c>
      <c r="I566" s="137" t="e">
        <f t="shared" si="16"/>
        <v>#REF!</v>
      </c>
      <c r="J566" s="137" t="e">
        <f>+#REF!</f>
        <v>#REF!</v>
      </c>
      <c r="K566" s="137" t="e">
        <f>+#REF!</f>
        <v>#REF!</v>
      </c>
      <c r="L566" s="137">
        <v>0</v>
      </c>
      <c r="M566" s="101"/>
      <c r="N566" s="137" t="e">
        <f t="shared" si="17"/>
        <v>#REF!</v>
      </c>
      <c r="O566" s="99"/>
    </row>
    <row r="567" spans="1:15">
      <c r="A567" s="21">
        <v>330</v>
      </c>
      <c r="B567" s="14">
        <v>100</v>
      </c>
      <c r="C567" s="14">
        <v>100</v>
      </c>
      <c r="D567" s="14">
        <v>500</v>
      </c>
      <c r="E567" s="14"/>
      <c r="F567" s="14"/>
      <c r="G567" s="29" t="s">
        <v>1711</v>
      </c>
      <c r="H567" s="145" t="e">
        <f>+#REF!</f>
        <v>#REF!</v>
      </c>
      <c r="I567" s="137" t="e">
        <f t="shared" si="16"/>
        <v>#REF!</v>
      </c>
      <c r="J567" s="137" t="e">
        <f>+#REF!</f>
        <v>#REF!</v>
      </c>
      <c r="K567" s="137" t="e">
        <f>+#REF!</f>
        <v>#REF!</v>
      </c>
      <c r="L567" s="137">
        <v>0</v>
      </c>
      <c r="M567" s="101"/>
      <c r="N567" s="137" t="e">
        <f t="shared" si="17"/>
        <v>#REF!</v>
      </c>
    </row>
    <row r="568" spans="1:15">
      <c r="A568" s="21">
        <v>330</v>
      </c>
      <c r="B568" s="14">
        <v>100</v>
      </c>
      <c r="C568" s="14">
        <v>100</v>
      </c>
      <c r="D568" s="14">
        <v>500</v>
      </c>
      <c r="E568" s="15">
        <v>5</v>
      </c>
      <c r="F568" s="15"/>
      <c r="G568" s="23" t="s">
        <v>1714</v>
      </c>
      <c r="H568" s="145" t="e">
        <f>+#REF!</f>
        <v>#REF!</v>
      </c>
      <c r="I568" s="137" t="e">
        <f t="shared" si="16"/>
        <v>#REF!</v>
      </c>
      <c r="J568" s="137" t="e">
        <f>+#REF!</f>
        <v>#REF!</v>
      </c>
      <c r="K568" s="137" t="e">
        <f>+#REF!</f>
        <v>#REF!</v>
      </c>
      <c r="L568" s="137">
        <v>0</v>
      </c>
      <c r="M568" s="101"/>
      <c r="N568" s="137" t="e">
        <f t="shared" si="17"/>
        <v>#REF!</v>
      </c>
    </row>
    <row r="569" spans="1:15">
      <c r="A569" s="21">
        <v>330</v>
      </c>
      <c r="B569" s="14">
        <v>100</v>
      </c>
      <c r="C569" s="14">
        <v>100</v>
      </c>
      <c r="D569" s="14">
        <v>500</v>
      </c>
      <c r="E569" s="15">
        <v>10</v>
      </c>
      <c r="F569" s="15"/>
      <c r="G569" s="23" t="s">
        <v>1715</v>
      </c>
      <c r="H569" s="145" t="e">
        <f>+#REF!</f>
        <v>#REF!</v>
      </c>
      <c r="I569" s="137" t="e">
        <f t="shared" si="16"/>
        <v>#REF!</v>
      </c>
      <c r="J569" s="137" t="e">
        <f>+#REF!</f>
        <v>#REF!</v>
      </c>
      <c r="K569" s="137" t="e">
        <f>+#REF!</f>
        <v>#REF!</v>
      </c>
      <c r="L569" s="137">
        <v>0</v>
      </c>
      <c r="M569" s="101"/>
      <c r="N569" s="137" t="e">
        <f t="shared" si="17"/>
        <v>#REF!</v>
      </c>
    </row>
    <row r="570" spans="1:15">
      <c r="A570" s="21">
        <v>330</v>
      </c>
      <c r="B570" s="14">
        <v>100</v>
      </c>
      <c r="C570" s="14">
        <v>100</v>
      </c>
      <c r="D570" s="14">
        <v>500</v>
      </c>
      <c r="E570" s="15">
        <v>15</v>
      </c>
      <c r="F570" s="15"/>
      <c r="G570" s="23" t="s">
        <v>1203</v>
      </c>
      <c r="H570" s="145" t="e">
        <f>+#REF!</f>
        <v>#REF!</v>
      </c>
      <c r="I570" s="137" t="e">
        <f t="shared" si="16"/>
        <v>#REF!</v>
      </c>
      <c r="J570" s="137" t="e">
        <f>+#REF!</f>
        <v>#REF!</v>
      </c>
      <c r="K570" s="137" t="e">
        <f>+#REF!</f>
        <v>#REF!</v>
      </c>
      <c r="L570" s="137">
        <v>0</v>
      </c>
      <c r="M570" s="101"/>
      <c r="N570" s="137" t="e">
        <f t="shared" si="17"/>
        <v>#REF!</v>
      </c>
    </row>
    <row r="571" spans="1:15">
      <c r="A571" s="21">
        <v>330</v>
      </c>
      <c r="B571" s="14">
        <v>100</v>
      </c>
      <c r="C571" s="14">
        <v>100</v>
      </c>
      <c r="D571" s="15">
        <v>900</v>
      </c>
      <c r="E571" s="15"/>
      <c r="F571" s="15"/>
      <c r="G571" s="23" t="s">
        <v>1251</v>
      </c>
      <c r="H571" s="145" t="e">
        <f>+#REF!</f>
        <v>#REF!</v>
      </c>
      <c r="I571" s="137" t="e">
        <f t="shared" si="16"/>
        <v>#REF!</v>
      </c>
      <c r="J571" s="137" t="e">
        <f>+#REF!</f>
        <v>#REF!</v>
      </c>
      <c r="K571" s="137" t="e">
        <f>+#REF!</f>
        <v>#REF!</v>
      </c>
      <c r="L571" s="137">
        <v>14452</v>
      </c>
      <c r="M571" s="101"/>
      <c r="N571" s="137" t="e">
        <f t="shared" si="17"/>
        <v>#REF!</v>
      </c>
    </row>
    <row r="572" spans="1:15" ht="25.5">
      <c r="A572" s="21">
        <v>330</v>
      </c>
      <c r="B572" s="14">
        <v>100</v>
      </c>
      <c r="C572" s="14">
        <v>200</v>
      </c>
      <c r="D572" s="14"/>
      <c r="E572" s="14"/>
      <c r="F572" s="14"/>
      <c r="G572" s="5" t="s">
        <v>418</v>
      </c>
      <c r="H572" s="121" t="e">
        <f>+#REF!</f>
        <v>#REF!</v>
      </c>
      <c r="I572" s="133" t="e">
        <f t="shared" si="16"/>
        <v>#REF!</v>
      </c>
      <c r="J572" s="133" t="e">
        <f>+#REF!</f>
        <v>#REF!</v>
      </c>
      <c r="K572" s="133" t="e">
        <f>+#REF!</f>
        <v>#REF!</v>
      </c>
      <c r="L572" s="133">
        <v>0</v>
      </c>
      <c r="M572" s="101" t="s">
        <v>329</v>
      </c>
      <c r="N572" s="133" t="e">
        <f t="shared" si="17"/>
        <v>#REF!</v>
      </c>
    </row>
    <row r="573" spans="1:15">
      <c r="A573" s="21">
        <v>330</v>
      </c>
      <c r="B573" s="14">
        <v>100</v>
      </c>
      <c r="C573" s="14">
        <v>200</v>
      </c>
      <c r="D573" s="15">
        <v>100</v>
      </c>
      <c r="E573" s="15"/>
      <c r="F573" s="15"/>
      <c r="G573" s="23" t="s">
        <v>1703</v>
      </c>
      <c r="H573" s="145" t="e">
        <f>+#REF!</f>
        <v>#REF!</v>
      </c>
      <c r="I573" s="137" t="e">
        <f t="shared" si="16"/>
        <v>#REF!</v>
      </c>
      <c r="J573" s="137" t="e">
        <f>+#REF!</f>
        <v>#REF!</v>
      </c>
      <c r="K573" s="137" t="e">
        <f>+#REF!</f>
        <v>#REF!</v>
      </c>
      <c r="L573" s="137">
        <v>0</v>
      </c>
      <c r="M573" s="101"/>
      <c r="N573" s="137" t="e">
        <f t="shared" si="17"/>
        <v>#REF!</v>
      </c>
    </row>
    <row r="574" spans="1:15">
      <c r="A574" s="21">
        <v>330</v>
      </c>
      <c r="B574" s="14">
        <v>100</v>
      </c>
      <c r="C574" s="14">
        <v>200</v>
      </c>
      <c r="D574" s="15">
        <v>200</v>
      </c>
      <c r="E574" s="15"/>
      <c r="F574" s="15"/>
      <c r="G574" s="23" t="s">
        <v>1704</v>
      </c>
      <c r="H574" s="145" t="e">
        <f>+#REF!</f>
        <v>#REF!</v>
      </c>
      <c r="I574" s="137" t="e">
        <f t="shared" si="16"/>
        <v>#REF!</v>
      </c>
      <c r="J574" s="137" t="e">
        <f>+#REF!</f>
        <v>#REF!</v>
      </c>
      <c r="K574" s="137" t="e">
        <f>+#REF!</f>
        <v>#REF!</v>
      </c>
      <c r="L574" s="137">
        <v>0</v>
      </c>
      <c r="M574" s="101"/>
      <c r="N574" s="137" t="e">
        <f t="shared" si="17"/>
        <v>#REF!</v>
      </c>
    </row>
    <row r="575" spans="1:15">
      <c r="A575" s="21">
        <v>330</v>
      </c>
      <c r="B575" s="14">
        <v>100</v>
      </c>
      <c r="C575" s="14">
        <v>200</v>
      </c>
      <c r="D575" s="15">
        <v>300</v>
      </c>
      <c r="E575" s="15"/>
      <c r="F575" s="15"/>
      <c r="G575" s="23" t="s">
        <v>1249</v>
      </c>
      <c r="H575" s="145" t="e">
        <f>+#REF!</f>
        <v>#REF!</v>
      </c>
      <c r="I575" s="137" t="e">
        <f t="shared" si="16"/>
        <v>#REF!</v>
      </c>
      <c r="J575" s="137" t="e">
        <f>+#REF!</f>
        <v>#REF!</v>
      </c>
      <c r="K575" s="137" t="e">
        <f>+#REF!</f>
        <v>#REF!</v>
      </c>
      <c r="L575" s="137">
        <v>0</v>
      </c>
      <c r="M575" s="101"/>
      <c r="N575" s="137" t="e">
        <f t="shared" si="17"/>
        <v>#REF!</v>
      </c>
    </row>
    <row r="576" spans="1:15">
      <c r="A576" s="21">
        <v>330</v>
      </c>
      <c r="B576" s="14">
        <v>100</v>
      </c>
      <c r="C576" s="14">
        <v>200</v>
      </c>
      <c r="D576" s="15">
        <v>400</v>
      </c>
      <c r="E576" s="15"/>
      <c r="F576" s="15"/>
      <c r="G576" s="23" t="s">
        <v>1250</v>
      </c>
      <c r="H576" s="145" t="e">
        <f>+#REF!</f>
        <v>#REF!</v>
      </c>
      <c r="I576" s="137" t="e">
        <f t="shared" si="16"/>
        <v>#REF!</v>
      </c>
      <c r="J576" s="137" t="e">
        <f>+#REF!</f>
        <v>#REF!</v>
      </c>
      <c r="K576" s="137" t="e">
        <f>+#REF!</f>
        <v>#REF!</v>
      </c>
      <c r="L576" s="137">
        <v>0</v>
      </c>
      <c r="M576" s="101"/>
      <c r="N576" s="137" t="e">
        <f t="shared" si="17"/>
        <v>#REF!</v>
      </c>
    </row>
    <row r="577" spans="1:14">
      <c r="A577" s="21">
        <v>330</v>
      </c>
      <c r="B577" s="14">
        <v>100</v>
      </c>
      <c r="C577" s="14">
        <v>200</v>
      </c>
      <c r="D577" s="14">
        <v>500</v>
      </c>
      <c r="E577" s="14"/>
      <c r="F577" s="14"/>
      <c r="G577" s="29" t="s">
        <v>1711</v>
      </c>
      <c r="H577" s="145" t="e">
        <f>+#REF!</f>
        <v>#REF!</v>
      </c>
      <c r="I577" s="137" t="e">
        <f t="shared" si="16"/>
        <v>#REF!</v>
      </c>
      <c r="J577" s="137" t="e">
        <f>+#REF!</f>
        <v>#REF!</v>
      </c>
      <c r="K577" s="137" t="e">
        <f>+#REF!</f>
        <v>#REF!</v>
      </c>
      <c r="L577" s="137">
        <v>0</v>
      </c>
      <c r="M577" s="101"/>
      <c r="N577" s="137" t="e">
        <f t="shared" si="17"/>
        <v>#REF!</v>
      </c>
    </row>
    <row r="578" spans="1:14">
      <c r="A578" s="21">
        <v>330</v>
      </c>
      <c r="B578" s="14">
        <v>100</v>
      </c>
      <c r="C578" s="14">
        <v>200</v>
      </c>
      <c r="D578" s="14">
        <v>500</v>
      </c>
      <c r="E578" s="15">
        <v>5</v>
      </c>
      <c r="F578" s="15"/>
      <c r="G578" s="23" t="s">
        <v>1714</v>
      </c>
      <c r="H578" s="145" t="e">
        <f>+#REF!</f>
        <v>#REF!</v>
      </c>
      <c r="I578" s="137" t="e">
        <f t="shared" si="16"/>
        <v>#REF!</v>
      </c>
      <c r="J578" s="137" t="e">
        <f>+#REF!</f>
        <v>#REF!</v>
      </c>
      <c r="K578" s="137" t="e">
        <f>+#REF!</f>
        <v>#REF!</v>
      </c>
      <c r="L578" s="137">
        <v>0</v>
      </c>
      <c r="M578" s="101"/>
      <c r="N578" s="137" t="e">
        <f t="shared" si="17"/>
        <v>#REF!</v>
      </c>
    </row>
    <row r="579" spans="1:14">
      <c r="A579" s="21">
        <v>330</v>
      </c>
      <c r="B579" s="14">
        <v>100</v>
      </c>
      <c r="C579" s="14">
        <v>200</v>
      </c>
      <c r="D579" s="14">
        <v>500</v>
      </c>
      <c r="E579" s="15">
        <v>10</v>
      </c>
      <c r="F579" s="15"/>
      <c r="G579" s="23" t="s">
        <v>1715</v>
      </c>
      <c r="H579" s="145" t="e">
        <f>+#REF!</f>
        <v>#REF!</v>
      </c>
      <c r="I579" s="137" t="e">
        <f t="shared" si="16"/>
        <v>#REF!</v>
      </c>
      <c r="J579" s="137" t="e">
        <f>+#REF!</f>
        <v>#REF!</v>
      </c>
      <c r="K579" s="137" t="e">
        <f>+#REF!</f>
        <v>#REF!</v>
      </c>
      <c r="L579" s="137">
        <v>0</v>
      </c>
      <c r="M579" s="101"/>
      <c r="N579" s="137" t="e">
        <f t="shared" si="17"/>
        <v>#REF!</v>
      </c>
    </row>
    <row r="580" spans="1:14">
      <c r="A580" s="21">
        <v>330</v>
      </c>
      <c r="B580" s="14">
        <v>100</v>
      </c>
      <c r="C580" s="14">
        <v>200</v>
      </c>
      <c r="D580" s="14">
        <v>500</v>
      </c>
      <c r="E580" s="15">
        <v>15</v>
      </c>
      <c r="F580" s="15"/>
      <c r="G580" s="23" t="s">
        <v>1203</v>
      </c>
      <c r="H580" s="145" t="e">
        <f>+#REF!</f>
        <v>#REF!</v>
      </c>
      <c r="I580" s="137" t="e">
        <f t="shared" si="16"/>
        <v>#REF!</v>
      </c>
      <c r="J580" s="137" t="e">
        <f>+#REF!</f>
        <v>#REF!</v>
      </c>
      <c r="K580" s="137" t="e">
        <f>+#REF!</f>
        <v>#REF!</v>
      </c>
      <c r="L580" s="137">
        <v>0</v>
      </c>
      <c r="M580" s="101"/>
      <c r="N580" s="137" t="e">
        <f t="shared" si="17"/>
        <v>#REF!</v>
      </c>
    </row>
    <row r="581" spans="1:14">
      <c r="A581" s="21">
        <v>330</v>
      </c>
      <c r="B581" s="14">
        <v>100</v>
      </c>
      <c r="C581" s="14">
        <v>200</v>
      </c>
      <c r="D581" s="15">
        <v>900</v>
      </c>
      <c r="E581" s="15"/>
      <c r="F581" s="15"/>
      <c r="G581" s="23" t="s">
        <v>1251</v>
      </c>
      <c r="H581" s="145" t="e">
        <f>+#REF!</f>
        <v>#REF!</v>
      </c>
      <c r="I581" s="137" t="e">
        <f t="shared" si="16"/>
        <v>#REF!</v>
      </c>
      <c r="J581" s="137" t="e">
        <f>+#REF!</f>
        <v>#REF!</v>
      </c>
      <c r="K581" s="137" t="e">
        <f>+#REF!</f>
        <v>#REF!</v>
      </c>
      <c r="L581" s="137">
        <v>0</v>
      </c>
      <c r="M581" s="101"/>
      <c r="N581" s="137" t="e">
        <f t="shared" si="17"/>
        <v>#REF!</v>
      </c>
    </row>
    <row r="582" spans="1:14">
      <c r="A582" s="21">
        <v>330</v>
      </c>
      <c r="B582" s="14">
        <v>100</v>
      </c>
      <c r="C582" s="15">
        <v>300</v>
      </c>
      <c r="D582" s="15"/>
      <c r="E582" s="15"/>
      <c r="F582" s="15"/>
      <c r="G582" s="4" t="s">
        <v>419</v>
      </c>
      <c r="H582" s="121" t="e">
        <f>+#REF!</f>
        <v>#REF!</v>
      </c>
      <c r="I582" s="133" t="e">
        <f t="shared" ref="I582:I645" si="18">+J582/2</f>
        <v>#REF!</v>
      </c>
      <c r="J582" s="133" t="e">
        <f>+#REF!</f>
        <v>#REF!</v>
      </c>
      <c r="K582" s="133" t="e">
        <f>+#REF!</f>
        <v>#REF!</v>
      </c>
      <c r="L582" s="133">
        <v>0</v>
      </c>
      <c r="M582" s="101" t="s">
        <v>330</v>
      </c>
      <c r="N582" s="133" t="e">
        <f t="shared" ref="N582:N645" si="19">+H582-J582</f>
        <v>#REF!</v>
      </c>
    </row>
    <row r="583" spans="1:14">
      <c r="A583" s="21">
        <v>330</v>
      </c>
      <c r="B583" s="14">
        <v>200</v>
      </c>
      <c r="C583" s="14"/>
      <c r="D583" s="14"/>
      <c r="E583" s="14"/>
      <c r="F583" s="14"/>
      <c r="G583" s="5" t="s">
        <v>420</v>
      </c>
      <c r="H583" s="121" t="e">
        <f>+#REF!</f>
        <v>#REF!</v>
      </c>
      <c r="I583" s="133" t="e">
        <f t="shared" si="18"/>
        <v>#REF!</v>
      </c>
      <c r="J583" s="133" t="e">
        <f>+#REF!</f>
        <v>#REF!</v>
      </c>
      <c r="K583" s="133" t="e">
        <f>+#REF!</f>
        <v>#REF!</v>
      </c>
      <c r="L583" s="133">
        <v>0</v>
      </c>
      <c r="M583" s="101"/>
      <c r="N583" s="133" t="e">
        <f t="shared" si="19"/>
        <v>#REF!</v>
      </c>
    </row>
    <row r="584" spans="1:14" ht="25.5">
      <c r="A584" s="21">
        <v>330</v>
      </c>
      <c r="B584" s="14">
        <v>200</v>
      </c>
      <c r="C584" s="14">
        <v>100</v>
      </c>
      <c r="D584" s="14"/>
      <c r="E584" s="14"/>
      <c r="F584" s="14"/>
      <c r="G584" s="5" t="s">
        <v>1274</v>
      </c>
      <c r="H584" s="121" t="e">
        <f>+#REF!</f>
        <v>#REF!</v>
      </c>
      <c r="I584" s="133" t="e">
        <f t="shared" si="18"/>
        <v>#REF!</v>
      </c>
      <c r="J584" s="133" t="e">
        <f>+#REF!</f>
        <v>#REF!</v>
      </c>
      <c r="K584" s="133" t="e">
        <f>+#REF!</f>
        <v>#REF!</v>
      </c>
      <c r="L584" s="133">
        <v>0</v>
      </c>
      <c r="M584" s="101" t="s">
        <v>331</v>
      </c>
      <c r="N584" s="133" t="e">
        <f t="shared" si="19"/>
        <v>#REF!</v>
      </c>
    </row>
    <row r="585" spans="1:14">
      <c r="A585" s="21">
        <v>330</v>
      </c>
      <c r="B585" s="14">
        <v>200</v>
      </c>
      <c r="C585" s="14">
        <v>100</v>
      </c>
      <c r="D585" s="15">
        <v>100</v>
      </c>
      <c r="E585" s="15"/>
      <c r="F585" s="15"/>
      <c r="G585" s="23" t="s">
        <v>1703</v>
      </c>
      <c r="H585" s="145" t="e">
        <f>+#REF!</f>
        <v>#REF!</v>
      </c>
      <c r="I585" s="137" t="e">
        <f t="shared" si="18"/>
        <v>#REF!</v>
      </c>
      <c r="J585" s="137" t="e">
        <f>+#REF!</f>
        <v>#REF!</v>
      </c>
      <c r="K585" s="137" t="e">
        <f>+#REF!</f>
        <v>#REF!</v>
      </c>
      <c r="L585" s="137">
        <v>2182596</v>
      </c>
      <c r="M585" s="101"/>
      <c r="N585" s="137" t="e">
        <f t="shared" si="19"/>
        <v>#REF!</v>
      </c>
    </row>
    <row r="586" spans="1:14">
      <c r="A586" s="21">
        <v>330</v>
      </c>
      <c r="B586" s="14">
        <v>200</v>
      </c>
      <c r="C586" s="14">
        <v>100</v>
      </c>
      <c r="D586" s="15">
        <v>200</v>
      </c>
      <c r="E586" s="15"/>
      <c r="F586" s="15"/>
      <c r="G586" s="23" t="s">
        <v>1198</v>
      </c>
      <c r="H586" s="145" t="e">
        <f>+#REF!</f>
        <v>#REF!</v>
      </c>
      <c r="I586" s="137" t="e">
        <f t="shared" si="18"/>
        <v>#REF!</v>
      </c>
      <c r="J586" s="137" t="e">
        <f>+#REF!</f>
        <v>#REF!</v>
      </c>
      <c r="K586" s="137" t="e">
        <f>+#REF!</f>
        <v>#REF!</v>
      </c>
      <c r="L586" s="137">
        <v>23833</v>
      </c>
      <c r="M586" s="101"/>
      <c r="N586" s="137" t="e">
        <f t="shared" si="19"/>
        <v>#REF!</v>
      </c>
    </row>
    <row r="587" spans="1:14">
      <c r="A587" s="21">
        <v>330</v>
      </c>
      <c r="B587" s="14">
        <v>200</v>
      </c>
      <c r="C587" s="14">
        <v>100</v>
      </c>
      <c r="D587" s="15">
        <v>300</v>
      </c>
      <c r="E587" s="15"/>
      <c r="F587" s="15"/>
      <c r="G587" s="23" t="s">
        <v>1199</v>
      </c>
      <c r="H587" s="145" t="e">
        <f>+#REF!</f>
        <v>#REF!</v>
      </c>
      <c r="I587" s="137" t="e">
        <f t="shared" si="18"/>
        <v>#REF!</v>
      </c>
      <c r="J587" s="137" t="e">
        <f>+#REF!</f>
        <v>#REF!</v>
      </c>
      <c r="K587" s="137" t="e">
        <f>+#REF!</f>
        <v>#REF!</v>
      </c>
      <c r="L587" s="137">
        <v>179284</v>
      </c>
      <c r="M587" s="101"/>
      <c r="N587" s="137" t="e">
        <f t="shared" si="19"/>
        <v>#REF!</v>
      </c>
    </row>
    <row r="588" spans="1:14">
      <c r="A588" s="21">
        <v>330</v>
      </c>
      <c r="B588" s="14">
        <v>200</v>
      </c>
      <c r="C588" s="14">
        <v>100</v>
      </c>
      <c r="D588" s="15">
        <v>400</v>
      </c>
      <c r="E588" s="15"/>
      <c r="F588" s="15"/>
      <c r="G588" s="23" t="s">
        <v>1200</v>
      </c>
      <c r="H588" s="145" t="e">
        <f>+#REF!</f>
        <v>#REF!</v>
      </c>
      <c r="I588" s="137" t="e">
        <f t="shared" si="18"/>
        <v>#REF!</v>
      </c>
      <c r="J588" s="137" t="e">
        <f>+#REF!</f>
        <v>#REF!</v>
      </c>
      <c r="K588" s="137" t="e">
        <f>+#REF!</f>
        <v>#REF!</v>
      </c>
      <c r="L588" s="137">
        <v>225109</v>
      </c>
      <c r="M588" s="101"/>
      <c r="N588" s="137" t="e">
        <f t="shared" si="19"/>
        <v>#REF!</v>
      </c>
    </row>
    <row r="589" spans="1:14">
      <c r="A589" s="21">
        <v>330</v>
      </c>
      <c r="B589" s="14">
        <v>200</v>
      </c>
      <c r="C589" s="14">
        <v>100</v>
      </c>
      <c r="D589" s="15">
        <v>500</v>
      </c>
      <c r="E589" s="15"/>
      <c r="F589" s="15"/>
      <c r="G589" s="23" t="s">
        <v>1250</v>
      </c>
      <c r="H589" s="145" t="e">
        <f>+#REF!</f>
        <v>#REF!</v>
      </c>
      <c r="I589" s="137" t="e">
        <f t="shared" si="18"/>
        <v>#REF!</v>
      </c>
      <c r="J589" s="137" t="e">
        <f>+#REF!</f>
        <v>#REF!</v>
      </c>
      <c r="K589" s="137" t="e">
        <f>+#REF!</f>
        <v>#REF!</v>
      </c>
      <c r="L589" s="137">
        <v>131774</v>
      </c>
      <c r="M589" s="101"/>
      <c r="N589" s="137" t="e">
        <f t="shared" si="19"/>
        <v>#REF!</v>
      </c>
    </row>
    <row r="590" spans="1:14">
      <c r="A590" s="21">
        <v>330</v>
      </c>
      <c r="B590" s="14">
        <v>200</v>
      </c>
      <c r="C590" s="14">
        <v>100</v>
      </c>
      <c r="D590" s="14">
        <v>600</v>
      </c>
      <c r="E590" s="14"/>
      <c r="F590" s="14"/>
      <c r="G590" s="29" t="s">
        <v>1711</v>
      </c>
      <c r="H590" s="145" t="e">
        <f>+#REF!</f>
        <v>#REF!</v>
      </c>
      <c r="I590" s="137" t="e">
        <f t="shared" si="18"/>
        <v>#REF!</v>
      </c>
      <c r="J590" s="137" t="e">
        <f>+#REF!</f>
        <v>#REF!</v>
      </c>
      <c r="K590" s="137" t="e">
        <f>+#REF!</f>
        <v>#REF!</v>
      </c>
      <c r="L590" s="137">
        <v>0</v>
      </c>
      <c r="M590" s="101"/>
      <c r="N590" s="137" t="e">
        <f t="shared" si="19"/>
        <v>#REF!</v>
      </c>
    </row>
    <row r="591" spans="1:14">
      <c r="A591" s="21">
        <v>330</v>
      </c>
      <c r="B591" s="14">
        <v>200</v>
      </c>
      <c r="C591" s="14">
        <v>100</v>
      </c>
      <c r="D591" s="14">
        <v>600</v>
      </c>
      <c r="E591" s="15">
        <v>5</v>
      </c>
      <c r="F591" s="15"/>
      <c r="G591" s="23" t="s">
        <v>1714</v>
      </c>
      <c r="H591" s="145" t="e">
        <f>+#REF!</f>
        <v>#REF!</v>
      </c>
      <c r="I591" s="137" t="e">
        <f t="shared" si="18"/>
        <v>#REF!</v>
      </c>
      <c r="J591" s="137" t="e">
        <f>+#REF!</f>
        <v>#REF!</v>
      </c>
      <c r="K591" s="137" t="e">
        <f>+#REF!</f>
        <v>#REF!</v>
      </c>
      <c r="L591" s="137">
        <v>0</v>
      </c>
      <c r="M591" s="101"/>
      <c r="N591" s="137" t="e">
        <f t="shared" si="19"/>
        <v>#REF!</v>
      </c>
    </row>
    <row r="592" spans="1:14">
      <c r="A592" s="21">
        <v>330</v>
      </c>
      <c r="B592" s="14">
        <v>200</v>
      </c>
      <c r="C592" s="14">
        <v>100</v>
      </c>
      <c r="D592" s="14">
        <v>600</v>
      </c>
      <c r="E592" s="15">
        <v>10</v>
      </c>
      <c r="F592" s="15"/>
      <c r="G592" s="23" t="s">
        <v>1715</v>
      </c>
      <c r="H592" s="145" t="e">
        <f>+#REF!</f>
        <v>#REF!</v>
      </c>
      <c r="I592" s="137" t="e">
        <f t="shared" si="18"/>
        <v>#REF!</v>
      </c>
      <c r="J592" s="137" t="e">
        <f>+#REF!</f>
        <v>#REF!</v>
      </c>
      <c r="K592" s="137" t="e">
        <f>+#REF!</f>
        <v>#REF!</v>
      </c>
      <c r="L592" s="137">
        <v>0</v>
      </c>
      <c r="M592" s="101"/>
      <c r="N592" s="137" t="e">
        <f t="shared" si="19"/>
        <v>#REF!</v>
      </c>
    </row>
    <row r="593" spans="1:14">
      <c r="A593" s="21">
        <v>330</v>
      </c>
      <c r="B593" s="14">
        <v>200</v>
      </c>
      <c r="C593" s="14">
        <v>100</v>
      </c>
      <c r="D593" s="14">
        <v>600</v>
      </c>
      <c r="E593" s="15">
        <v>15</v>
      </c>
      <c r="F593" s="15"/>
      <c r="G593" s="23" t="s">
        <v>1201</v>
      </c>
      <c r="H593" s="145" t="e">
        <f>+#REF!</f>
        <v>#REF!</v>
      </c>
      <c r="I593" s="137" t="e">
        <f t="shared" si="18"/>
        <v>#REF!</v>
      </c>
      <c r="J593" s="137" t="e">
        <f>+#REF!</f>
        <v>#REF!</v>
      </c>
      <c r="K593" s="137" t="e">
        <f>+#REF!</f>
        <v>#REF!</v>
      </c>
      <c r="L593" s="137">
        <v>3984</v>
      </c>
      <c r="M593" s="101"/>
      <c r="N593" s="137" t="e">
        <f t="shared" si="19"/>
        <v>#REF!</v>
      </c>
    </row>
    <row r="594" spans="1:14">
      <c r="A594" s="21">
        <v>330</v>
      </c>
      <c r="B594" s="14">
        <v>200</v>
      </c>
      <c r="C594" s="14">
        <v>100</v>
      </c>
      <c r="D594" s="15">
        <v>900</v>
      </c>
      <c r="E594" s="15"/>
      <c r="F594" s="15"/>
      <c r="G594" s="23" t="s">
        <v>1251</v>
      </c>
      <c r="H594" s="145" t="e">
        <f>+#REF!</f>
        <v>#REF!</v>
      </c>
      <c r="I594" s="137" t="e">
        <f t="shared" si="18"/>
        <v>#REF!</v>
      </c>
      <c r="J594" s="137" t="e">
        <f>+#REF!</f>
        <v>#REF!</v>
      </c>
      <c r="K594" s="137" t="e">
        <f>+#REF!</f>
        <v>#REF!</v>
      </c>
      <c r="L594" s="137">
        <v>779511</v>
      </c>
      <c r="M594" s="101"/>
      <c r="N594" s="137" t="e">
        <f t="shared" si="19"/>
        <v>#REF!</v>
      </c>
    </row>
    <row r="595" spans="1:14" ht="25.5">
      <c r="A595" s="21">
        <v>330</v>
      </c>
      <c r="B595" s="14">
        <v>200</v>
      </c>
      <c r="C595" s="14">
        <v>200</v>
      </c>
      <c r="D595" s="14"/>
      <c r="E595" s="14"/>
      <c r="F595" s="14"/>
      <c r="G595" s="5" t="s">
        <v>1275</v>
      </c>
      <c r="H595" s="121" t="e">
        <f>+#REF!</f>
        <v>#REF!</v>
      </c>
      <c r="I595" s="133" t="e">
        <f t="shared" si="18"/>
        <v>#REF!</v>
      </c>
      <c r="J595" s="133" t="e">
        <f>+#REF!</f>
        <v>#REF!</v>
      </c>
      <c r="K595" s="133" t="e">
        <f>+#REF!</f>
        <v>#REF!</v>
      </c>
      <c r="L595" s="133">
        <v>0</v>
      </c>
      <c r="M595" s="101" t="s">
        <v>332</v>
      </c>
      <c r="N595" s="133" t="e">
        <f t="shared" si="19"/>
        <v>#REF!</v>
      </c>
    </row>
    <row r="596" spans="1:14">
      <c r="A596" s="21">
        <v>330</v>
      </c>
      <c r="B596" s="14">
        <v>200</v>
      </c>
      <c r="C596" s="14">
        <v>200</v>
      </c>
      <c r="D596" s="15">
        <v>100</v>
      </c>
      <c r="E596" s="15"/>
      <c r="F596" s="15"/>
      <c r="G596" s="23" t="s">
        <v>1703</v>
      </c>
      <c r="H596" s="145" t="e">
        <f>+#REF!</f>
        <v>#REF!</v>
      </c>
      <c r="I596" s="137" t="e">
        <f t="shared" si="18"/>
        <v>#REF!</v>
      </c>
      <c r="J596" s="137" t="e">
        <f>+#REF!</f>
        <v>#REF!</v>
      </c>
      <c r="K596" s="137" t="e">
        <f>+#REF!</f>
        <v>#REF!</v>
      </c>
      <c r="L596" s="137">
        <v>87307</v>
      </c>
      <c r="M596" s="101"/>
      <c r="N596" s="137" t="e">
        <f t="shared" si="19"/>
        <v>#REF!</v>
      </c>
    </row>
    <row r="597" spans="1:14">
      <c r="A597" s="21">
        <v>330</v>
      </c>
      <c r="B597" s="14">
        <v>200</v>
      </c>
      <c r="C597" s="14">
        <v>200</v>
      </c>
      <c r="D597" s="15">
        <v>200</v>
      </c>
      <c r="E597" s="15"/>
      <c r="F597" s="15"/>
      <c r="G597" s="23" t="s">
        <v>1198</v>
      </c>
      <c r="H597" s="145" t="e">
        <f>+#REF!</f>
        <v>#REF!</v>
      </c>
      <c r="I597" s="137" t="e">
        <f t="shared" si="18"/>
        <v>#REF!</v>
      </c>
      <c r="J597" s="137" t="e">
        <f>+#REF!</f>
        <v>#REF!</v>
      </c>
      <c r="K597" s="137" t="e">
        <f>+#REF!</f>
        <v>#REF!</v>
      </c>
      <c r="L597" s="137">
        <v>1229</v>
      </c>
      <c r="M597" s="101"/>
      <c r="N597" s="137" t="e">
        <f t="shared" si="19"/>
        <v>#REF!</v>
      </c>
    </row>
    <row r="598" spans="1:14">
      <c r="A598" s="21">
        <v>330</v>
      </c>
      <c r="B598" s="14">
        <v>200</v>
      </c>
      <c r="C598" s="14">
        <v>200</v>
      </c>
      <c r="D598" s="15">
        <v>300</v>
      </c>
      <c r="E598" s="15"/>
      <c r="F598" s="15"/>
      <c r="G598" s="23" t="s">
        <v>1199</v>
      </c>
      <c r="H598" s="145" t="e">
        <f>+#REF!</f>
        <v>#REF!</v>
      </c>
      <c r="I598" s="137" t="e">
        <f t="shared" si="18"/>
        <v>#REF!</v>
      </c>
      <c r="J598" s="137" t="e">
        <f>+#REF!</f>
        <v>#REF!</v>
      </c>
      <c r="K598" s="137" t="e">
        <f>+#REF!</f>
        <v>#REF!</v>
      </c>
      <c r="L598" s="137">
        <v>617</v>
      </c>
      <c r="M598" s="101"/>
      <c r="N598" s="137" t="e">
        <f t="shared" si="19"/>
        <v>#REF!</v>
      </c>
    </row>
    <row r="599" spans="1:14">
      <c r="A599" s="21">
        <v>330</v>
      </c>
      <c r="B599" s="14">
        <v>200</v>
      </c>
      <c r="C599" s="14">
        <v>200</v>
      </c>
      <c r="D599" s="15">
        <v>400</v>
      </c>
      <c r="E599" s="15"/>
      <c r="F599" s="15"/>
      <c r="G599" s="23" t="s">
        <v>1200</v>
      </c>
      <c r="H599" s="145" t="e">
        <f>+#REF!</f>
        <v>#REF!</v>
      </c>
      <c r="I599" s="137" t="e">
        <f t="shared" si="18"/>
        <v>#REF!</v>
      </c>
      <c r="J599" s="137" t="e">
        <f>+#REF!</f>
        <v>#REF!</v>
      </c>
      <c r="K599" s="137" t="e">
        <f>+#REF!</f>
        <v>#REF!</v>
      </c>
      <c r="L599" s="137">
        <v>10681</v>
      </c>
      <c r="M599" s="101"/>
      <c r="N599" s="137" t="e">
        <f t="shared" si="19"/>
        <v>#REF!</v>
      </c>
    </row>
    <row r="600" spans="1:14">
      <c r="A600" s="21">
        <v>330</v>
      </c>
      <c r="B600" s="14">
        <v>200</v>
      </c>
      <c r="C600" s="14">
        <v>200</v>
      </c>
      <c r="D600" s="15">
        <v>500</v>
      </c>
      <c r="E600" s="15"/>
      <c r="F600" s="15"/>
      <c r="G600" s="23" t="s">
        <v>1250</v>
      </c>
      <c r="H600" s="145" t="e">
        <f>+#REF!</f>
        <v>#REF!</v>
      </c>
      <c r="I600" s="137" t="e">
        <f t="shared" si="18"/>
        <v>#REF!</v>
      </c>
      <c r="J600" s="137" t="e">
        <f>+#REF!</f>
        <v>#REF!</v>
      </c>
      <c r="K600" s="137" t="e">
        <f>+#REF!</f>
        <v>#REF!</v>
      </c>
      <c r="L600" s="137">
        <v>6218</v>
      </c>
      <c r="M600" s="101"/>
      <c r="N600" s="137" t="e">
        <f t="shared" si="19"/>
        <v>#REF!</v>
      </c>
    </row>
    <row r="601" spans="1:14">
      <c r="A601" s="21">
        <v>330</v>
      </c>
      <c r="B601" s="14">
        <v>200</v>
      </c>
      <c r="C601" s="14">
        <v>200</v>
      </c>
      <c r="D601" s="14">
        <v>600</v>
      </c>
      <c r="E601" s="14"/>
      <c r="F601" s="14"/>
      <c r="G601" s="29" t="s">
        <v>1711</v>
      </c>
      <c r="H601" s="145" t="e">
        <f>+#REF!</f>
        <v>#REF!</v>
      </c>
      <c r="I601" s="137" t="e">
        <f t="shared" si="18"/>
        <v>#REF!</v>
      </c>
      <c r="J601" s="137" t="e">
        <f>+#REF!</f>
        <v>#REF!</v>
      </c>
      <c r="K601" s="137" t="e">
        <f>+#REF!</f>
        <v>#REF!</v>
      </c>
      <c r="L601" s="137">
        <v>0</v>
      </c>
      <c r="M601" s="101"/>
      <c r="N601" s="137" t="e">
        <f t="shared" si="19"/>
        <v>#REF!</v>
      </c>
    </row>
    <row r="602" spans="1:14">
      <c r="A602" s="21">
        <v>330</v>
      </c>
      <c r="B602" s="14">
        <v>200</v>
      </c>
      <c r="C602" s="14">
        <v>200</v>
      </c>
      <c r="D602" s="14">
        <v>600</v>
      </c>
      <c r="E602" s="15">
        <v>5</v>
      </c>
      <c r="F602" s="15"/>
      <c r="G602" s="23" t="s">
        <v>1714</v>
      </c>
      <c r="H602" s="145" t="e">
        <f>+#REF!</f>
        <v>#REF!</v>
      </c>
      <c r="I602" s="137" t="e">
        <f t="shared" si="18"/>
        <v>#REF!</v>
      </c>
      <c r="J602" s="137" t="e">
        <f>+#REF!</f>
        <v>#REF!</v>
      </c>
      <c r="K602" s="137" t="e">
        <f>+#REF!</f>
        <v>#REF!</v>
      </c>
      <c r="L602" s="137">
        <v>0</v>
      </c>
      <c r="M602" s="101"/>
      <c r="N602" s="137" t="e">
        <f t="shared" si="19"/>
        <v>#REF!</v>
      </c>
    </row>
    <row r="603" spans="1:14">
      <c r="A603" s="21">
        <v>330</v>
      </c>
      <c r="B603" s="14">
        <v>200</v>
      </c>
      <c r="C603" s="14">
        <v>200</v>
      </c>
      <c r="D603" s="14">
        <v>600</v>
      </c>
      <c r="E603" s="15">
        <v>10</v>
      </c>
      <c r="F603" s="15"/>
      <c r="G603" s="23" t="s">
        <v>1715</v>
      </c>
      <c r="H603" s="145" t="e">
        <f>+#REF!</f>
        <v>#REF!</v>
      </c>
      <c r="I603" s="137" t="e">
        <f t="shared" si="18"/>
        <v>#REF!</v>
      </c>
      <c r="J603" s="137" t="e">
        <f>+#REF!</f>
        <v>#REF!</v>
      </c>
      <c r="K603" s="137" t="e">
        <f>+#REF!</f>
        <v>#REF!</v>
      </c>
      <c r="L603" s="137">
        <v>0</v>
      </c>
      <c r="M603" s="101"/>
      <c r="N603" s="137" t="e">
        <f t="shared" si="19"/>
        <v>#REF!</v>
      </c>
    </row>
    <row r="604" spans="1:14">
      <c r="A604" s="21">
        <v>330</v>
      </c>
      <c r="B604" s="14">
        <v>200</v>
      </c>
      <c r="C604" s="14">
        <v>200</v>
      </c>
      <c r="D604" s="14">
        <v>600</v>
      </c>
      <c r="E604" s="15">
        <v>15</v>
      </c>
      <c r="F604" s="15"/>
      <c r="G604" s="23" t="s">
        <v>1201</v>
      </c>
      <c r="H604" s="145" t="e">
        <f>+#REF!</f>
        <v>#REF!</v>
      </c>
      <c r="I604" s="137" t="e">
        <f t="shared" si="18"/>
        <v>#REF!</v>
      </c>
      <c r="J604" s="137" t="e">
        <f>+#REF!</f>
        <v>#REF!</v>
      </c>
      <c r="K604" s="137" t="e">
        <f>+#REF!</f>
        <v>#REF!</v>
      </c>
      <c r="L604" s="137">
        <v>0</v>
      </c>
      <c r="M604" s="101"/>
      <c r="N604" s="137" t="e">
        <f t="shared" si="19"/>
        <v>#REF!</v>
      </c>
    </row>
    <row r="605" spans="1:14">
      <c r="A605" s="21">
        <v>330</v>
      </c>
      <c r="B605" s="14">
        <v>200</v>
      </c>
      <c r="C605" s="14">
        <v>200</v>
      </c>
      <c r="D605" s="15">
        <v>900</v>
      </c>
      <c r="E605" s="15"/>
      <c r="F605" s="15"/>
      <c r="G605" s="23" t="s">
        <v>1251</v>
      </c>
      <c r="H605" s="145" t="e">
        <f>+#REF!</f>
        <v>#REF!</v>
      </c>
      <c r="I605" s="137" t="e">
        <f t="shared" si="18"/>
        <v>#REF!</v>
      </c>
      <c r="J605" s="137" t="e">
        <f>+#REF!</f>
        <v>#REF!</v>
      </c>
      <c r="K605" s="137" t="e">
        <f>+#REF!</f>
        <v>#REF!</v>
      </c>
      <c r="L605" s="137">
        <v>30928</v>
      </c>
      <c r="M605" s="101"/>
      <c r="N605" s="137" t="e">
        <f t="shared" si="19"/>
        <v>#REF!</v>
      </c>
    </row>
    <row r="606" spans="1:14">
      <c r="A606" s="21">
        <v>330</v>
      </c>
      <c r="B606" s="14">
        <v>200</v>
      </c>
      <c r="C606" s="15">
        <v>300</v>
      </c>
      <c r="D606" s="15"/>
      <c r="E606" s="15"/>
      <c r="F606" s="15"/>
      <c r="G606" s="4" t="s">
        <v>1276</v>
      </c>
      <c r="H606" s="121" t="e">
        <f>+#REF!</f>
        <v>#REF!</v>
      </c>
      <c r="I606" s="133" t="e">
        <f t="shared" si="18"/>
        <v>#REF!</v>
      </c>
      <c r="J606" s="133" t="e">
        <f>+#REF!</f>
        <v>#REF!</v>
      </c>
      <c r="K606" s="133" t="e">
        <f>+#REF!</f>
        <v>#REF!</v>
      </c>
      <c r="L606" s="133">
        <v>0</v>
      </c>
      <c r="M606" s="101" t="s">
        <v>606</v>
      </c>
      <c r="N606" s="133" t="e">
        <f t="shared" si="19"/>
        <v>#REF!</v>
      </c>
    </row>
    <row r="607" spans="1:14" s="93" customFormat="1">
      <c r="A607" s="9">
        <v>335</v>
      </c>
      <c r="B607" s="10">
        <v>0</v>
      </c>
      <c r="C607" s="10">
        <v>0</v>
      </c>
      <c r="D607" s="10">
        <v>0</v>
      </c>
      <c r="E607" s="10">
        <v>0</v>
      </c>
      <c r="F607" s="10">
        <v>0</v>
      </c>
      <c r="G607" s="11" t="s">
        <v>1277</v>
      </c>
      <c r="H607" s="143" t="e">
        <f>+#REF!</f>
        <v>#REF!</v>
      </c>
      <c r="I607" s="132" t="e">
        <f t="shared" si="18"/>
        <v>#REF!</v>
      </c>
      <c r="J607" s="132" t="e">
        <f>+#REF!</f>
        <v>#REF!</v>
      </c>
      <c r="K607" s="132" t="e">
        <f>+#REF!</f>
        <v>#REF!</v>
      </c>
      <c r="L607" s="132">
        <v>0</v>
      </c>
      <c r="M607" s="100"/>
      <c r="N607" s="132" t="e">
        <f t="shared" si="19"/>
        <v>#REF!</v>
      </c>
    </row>
    <row r="608" spans="1:14">
      <c r="A608" s="21">
        <v>335</v>
      </c>
      <c r="B608" s="14">
        <v>100</v>
      </c>
      <c r="C608" s="14"/>
      <c r="D608" s="14"/>
      <c r="E608" s="14"/>
      <c r="F608" s="14"/>
      <c r="G608" s="5" t="s">
        <v>1278</v>
      </c>
      <c r="H608" s="121" t="e">
        <f>+#REF!</f>
        <v>#REF!</v>
      </c>
      <c r="I608" s="133" t="e">
        <f t="shared" si="18"/>
        <v>#REF!</v>
      </c>
      <c r="J608" s="133" t="e">
        <f>+#REF!</f>
        <v>#REF!</v>
      </c>
      <c r="K608" s="133" t="e">
        <f>+#REF!</f>
        <v>#REF!</v>
      </c>
      <c r="L608" s="133">
        <v>0</v>
      </c>
      <c r="M608" s="101"/>
      <c r="N608" s="133" t="e">
        <f t="shared" si="19"/>
        <v>#REF!</v>
      </c>
    </row>
    <row r="609" spans="1:14" ht="25.5">
      <c r="A609" s="21">
        <v>335</v>
      </c>
      <c r="B609" s="14">
        <v>100</v>
      </c>
      <c r="C609" s="14">
        <v>100</v>
      </c>
      <c r="D609" s="14"/>
      <c r="E609" s="14"/>
      <c r="F609" s="14"/>
      <c r="G609" s="5" t="s">
        <v>1279</v>
      </c>
      <c r="H609" s="121" t="e">
        <f>+#REF!</f>
        <v>#REF!</v>
      </c>
      <c r="I609" s="133" t="e">
        <f t="shared" si="18"/>
        <v>#REF!</v>
      </c>
      <c r="J609" s="133" t="e">
        <f>+#REF!</f>
        <v>#REF!</v>
      </c>
      <c r="K609" s="133" t="e">
        <f>+#REF!</f>
        <v>#REF!</v>
      </c>
      <c r="L609" s="133">
        <v>0</v>
      </c>
      <c r="M609" s="101" t="s">
        <v>0</v>
      </c>
      <c r="N609" s="133" t="e">
        <f t="shared" si="19"/>
        <v>#REF!</v>
      </c>
    </row>
    <row r="610" spans="1:14">
      <c r="A610" s="21">
        <v>335</v>
      </c>
      <c r="B610" s="14">
        <v>100</v>
      </c>
      <c r="C610" s="14">
        <v>100</v>
      </c>
      <c r="D610" s="15">
        <v>100</v>
      </c>
      <c r="E610" s="15"/>
      <c r="F610" s="15"/>
      <c r="G610" s="23" t="s">
        <v>1703</v>
      </c>
      <c r="H610" s="145" t="e">
        <f>+#REF!</f>
        <v>#REF!</v>
      </c>
      <c r="I610" s="137" t="e">
        <f t="shared" si="18"/>
        <v>#REF!</v>
      </c>
      <c r="J610" s="137" t="e">
        <f>+#REF!</f>
        <v>#REF!</v>
      </c>
      <c r="K610" s="137" t="e">
        <f>+#REF!</f>
        <v>#REF!</v>
      </c>
      <c r="L610" s="137">
        <v>89401</v>
      </c>
      <c r="M610" s="101"/>
      <c r="N610" s="137" t="e">
        <f t="shared" si="19"/>
        <v>#REF!</v>
      </c>
    </row>
    <row r="611" spans="1:14">
      <c r="A611" s="21">
        <v>335</v>
      </c>
      <c r="B611" s="14">
        <v>100</v>
      </c>
      <c r="C611" s="14">
        <v>100</v>
      </c>
      <c r="D611" s="15">
        <v>200</v>
      </c>
      <c r="E611" s="15"/>
      <c r="F611" s="15"/>
      <c r="G611" s="23" t="s">
        <v>1704</v>
      </c>
      <c r="H611" s="145" t="e">
        <f>+#REF!</f>
        <v>#REF!</v>
      </c>
      <c r="I611" s="137" t="e">
        <f t="shared" si="18"/>
        <v>#REF!</v>
      </c>
      <c r="J611" s="137" t="e">
        <f>+#REF!</f>
        <v>#REF!</v>
      </c>
      <c r="K611" s="137" t="e">
        <f>+#REF!</f>
        <v>#REF!</v>
      </c>
      <c r="L611" s="137">
        <v>44756</v>
      </c>
      <c r="M611" s="101"/>
      <c r="N611" s="137" t="e">
        <f t="shared" si="19"/>
        <v>#REF!</v>
      </c>
    </row>
    <row r="612" spans="1:14">
      <c r="A612" s="21">
        <v>335</v>
      </c>
      <c r="B612" s="14">
        <v>100</v>
      </c>
      <c r="C612" s="14">
        <v>100</v>
      </c>
      <c r="D612" s="15">
        <v>300</v>
      </c>
      <c r="E612" s="15"/>
      <c r="F612" s="15"/>
      <c r="G612" s="23" t="s">
        <v>1249</v>
      </c>
      <c r="H612" s="145" t="e">
        <f>+#REF!</f>
        <v>#REF!</v>
      </c>
      <c r="I612" s="137" t="e">
        <f t="shared" si="18"/>
        <v>#REF!</v>
      </c>
      <c r="J612" s="137" t="e">
        <f>+#REF!</f>
        <v>#REF!</v>
      </c>
      <c r="K612" s="137" t="e">
        <f>+#REF!</f>
        <v>#REF!</v>
      </c>
      <c r="L612" s="137">
        <v>11025</v>
      </c>
      <c r="M612" s="101"/>
      <c r="N612" s="137" t="e">
        <f t="shared" si="19"/>
        <v>#REF!</v>
      </c>
    </row>
    <row r="613" spans="1:14">
      <c r="A613" s="21">
        <v>335</v>
      </c>
      <c r="B613" s="14">
        <v>100</v>
      </c>
      <c r="C613" s="14">
        <v>100</v>
      </c>
      <c r="D613" s="15">
        <v>400</v>
      </c>
      <c r="E613" s="15"/>
      <c r="F613" s="15"/>
      <c r="G613" s="23" t="s">
        <v>1250</v>
      </c>
      <c r="H613" s="145" t="e">
        <f>+#REF!</f>
        <v>#REF!</v>
      </c>
      <c r="I613" s="137" t="e">
        <f t="shared" si="18"/>
        <v>#REF!</v>
      </c>
      <c r="J613" s="137" t="e">
        <f>+#REF!</f>
        <v>#REF!</v>
      </c>
      <c r="K613" s="137" t="e">
        <f>+#REF!</f>
        <v>#REF!</v>
      </c>
      <c r="L613" s="137">
        <v>0</v>
      </c>
      <c r="M613" s="101"/>
      <c r="N613" s="137" t="e">
        <f t="shared" si="19"/>
        <v>#REF!</v>
      </c>
    </row>
    <row r="614" spans="1:14">
      <c r="A614" s="21">
        <v>335</v>
      </c>
      <c r="B614" s="14">
        <v>100</v>
      </c>
      <c r="C614" s="14">
        <v>100</v>
      </c>
      <c r="D614" s="14">
        <v>500</v>
      </c>
      <c r="E614" s="14"/>
      <c r="F614" s="14"/>
      <c r="G614" s="29" t="s">
        <v>1711</v>
      </c>
      <c r="H614" s="145" t="e">
        <f>+#REF!</f>
        <v>#REF!</v>
      </c>
      <c r="I614" s="137" t="e">
        <f t="shared" si="18"/>
        <v>#REF!</v>
      </c>
      <c r="J614" s="137" t="e">
        <f>+#REF!</f>
        <v>#REF!</v>
      </c>
      <c r="K614" s="137" t="e">
        <f>+#REF!</f>
        <v>#REF!</v>
      </c>
      <c r="L614" s="137">
        <v>0</v>
      </c>
      <c r="M614" s="101"/>
      <c r="N614" s="137" t="e">
        <f t="shared" si="19"/>
        <v>#REF!</v>
      </c>
    </row>
    <row r="615" spans="1:14">
      <c r="A615" s="21">
        <v>335</v>
      </c>
      <c r="B615" s="14">
        <v>100</v>
      </c>
      <c r="C615" s="14">
        <v>100</v>
      </c>
      <c r="D615" s="14">
        <v>500</v>
      </c>
      <c r="E615" s="15">
        <v>5</v>
      </c>
      <c r="F615" s="15"/>
      <c r="G615" s="23" t="s">
        <v>1714</v>
      </c>
      <c r="H615" s="145" t="e">
        <f>+#REF!</f>
        <v>#REF!</v>
      </c>
      <c r="I615" s="137" t="e">
        <f t="shared" si="18"/>
        <v>#REF!</v>
      </c>
      <c r="J615" s="137" t="e">
        <f>+#REF!</f>
        <v>#REF!</v>
      </c>
      <c r="K615" s="137" t="e">
        <f>+#REF!</f>
        <v>#REF!</v>
      </c>
      <c r="L615" s="137">
        <v>0</v>
      </c>
      <c r="M615" s="101"/>
      <c r="N615" s="137" t="e">
        <f t="shared" si="19"/>
        <v>#REF!</v>
      </c>
    </row>
    <row r="616" spans="1:14">
      <c r="A616" s="21">
        <v>335</v>
      </c>
      <c r="B616" s="14">
        <v>100</v>
      </c>
      <c r="C616" s="14">
        <v>100</v>
      </c>
      <c r="D616" s="14">
        <v>500</v>
      </c>
      <c r="E616" s="15">
        <v>10</v>
      </c>
      <c r="F616" s="15"/>
      <c r="G616" s="23" t="s">
        <v>1715</v>
      </c>
      <c r="H616" s="145" t="e">
        <f>+#REF!</f>
        <v>#REF!</v>
      </c>
      <c r="I616" s="137" t="e">
        <f t="shared" si="18"/>
        <v>#REF!</v>
      </c>
      <c r="J616" s="137" t="e">
        <f>+#REF!</f>
        <v>#REF!</v>
      </c>
      <c r="K616" s="137" t="e">
        <f>+#REF!</f>
        <v>#REF!</v>
      </c>
      <c r="L616" s="137">
        <v>0</v>
      </c>
      <c r="M616" s="101"/>
      <c r="N616" s="137" t="e">
        <f t="shared" si="19"/>
        <v>#REF!</v>
      </c>
    </row>
    <row r="617" spans="1:14">
      <c r="A617" s="21">
        <v>335</v>
      </c>
      <c r="B617" s="14">
        <v>100</v>
      </c>
      <c r="C617" s="14">
        <v>100</v>
      </c>
      <c r="D617" s="14">
        <v>500</v>
      </c>
      <c r="E617" s="15">
        <v>15</v>
      </c>
      <c r="F617" s="15"/>
      <c r="G617" s="23" t="s">
        <v>1204</v>
      </c>
      <c r="H617" s="145" t="e">
        <f>+#REF!</f>
        <v>#REF!</v>
      </c>
      <c r="I617" s="137" t="e">
        <f t="shared" si="18"/>
        <v>#REF!</v>
      </c>
      <c r="J617" s="137" t="e">
        <f>+#REF!</f>
        <v>#REF!</v>
      </c>
      <c r="K617" s="137" t="e">
        <f>+#REF!</f>
        <v>#REF!</v>
      </c>
      <c r="L617" s="137">
        <v>11</v>
      </c>
      <c r="M617" s="101"/>
      <c r="N617" s="137" t="e">
        <f t="shared" si="19"/>
        <v>#REF!</v>
      </c>
    </row>
    <row r="618" spans="1:14">
      <c r="A618" s="21">
        <v>335</v>
      </c>
      <c r="B618" s="14">
        <v>100</v>
      </c>
      <c r="C618" s="14">
        <v>100</v>
      </c>
      <c r="D618" s="15">
        <v>900</v>
      </c>
      <c r="E618" s="15"/>
      <c r="F618" s="15"/>
      <c r="G618" s="23" t="s">
        <v>1251</v>
      </c>
      <c r="H618" s="145" t="e">
        <f>+#REF!</f>
        <v>#REF!</v>
      </c>
      <c r="I618" s="137" t="e">
        <f t="shared" si="18"/>
        <v>#REF!</v>
      </c>
      <c r="J618" s="137" t="e">
        <f>+#REF!</f>
        <v>#REF!</v>
      </c>
      <c r="K618" s="137" t="e">
        <f>+#REF!</f>
        <v>#REF!</v>
      </c>
      <c r="L618" s="137">
        <v>38364</v>
      </c>
      <c r="M618" s="101"/>
      <c r="N618" s="137" t="e">
        <f t="shared" si="19"/>
        <v>#REF!</v>
      </c>
    </row>
    <row r="619" spans="1:14" ht="25.5">
      <c r="A619" s="21">
        <v>335</v>
      </c>
      <c r="B619" s="14">
        <v>100</v>
      </c>
      <c r="C619" s="14">
        <v>200</v>
      </c>
      <c r="D619" s="14"/>
      <c r="E619" s="14"/>
      <c r="F619" s="14"/>
      <c r="G619" s="5" t="s">
        <v>1280</v>
      </c>
      <c r="H619" s="121" t="e">
        <f>+#REF!</f>
        <v>#REF!</v>
      </c>
      <c r="I619" s="133" t="e">
        <f t="shared" si="18"/>
        <v>#REF!</v>
      </c>
      <c r="J619" s="133" t="e">
        <f>+#REF!</f>
        <v>#REF!</v>
      </c>
      <c r="K619" s="133" t="e">
        <f>+#REF!</f>
        <v>#REF!</v>
      </c>
      <c r="L619" s="133">
        <v>0</v>
      </c>
      <c r="M619" s="101" t="s">
        <v>1</v>
      </c>
      <c r="N619" s="133" t="e">
        <f t="shared" si="19"/>
        <v>#REF!</v>
      </c>
    </row>
    <row r="620" spans="1:14">
      <c r="A620" s="21">
        <v>335</v>
      </c>
      <c r="B620" s="14">
        <v>100</v>
      </c>
      <c r="C620" s="14">
        <v>200</v>
      </c>
      <c r="D620" s="15">
        <v>100</v>
      </c>
      <c r="E620" s="15"/>
      <c r="F620" s="15"/>
      <c r="G620" s="23" t="s">
        <v>1703</v>
      </c>
      <c r="H620" s="145" t="e">
        <f>+#REF!</f>
        <v>#REF!</v>
      </c>
      <c r="I620" s="137" t="e">
        <f t="shared" si="18"/>
        <v>#REF!</v>
      </c>
      <c r="J620" s="137" t="e">
        <f>+#REF!</f>
        <v>#REF!</v>
      </c>
      <c r="K620" s="137" t="e">
        <f>+#REF!</f>
        <v>#REF!</v>
      </c>
      <c r="L620" s="137">
        <v>66090</v>
      </c>
      <c r="M620" s="101"/>
      <c r="N620" s="137" t="e">
        <f t="shared" si="19"/>
        <v>#REF!</v>
      </c>
    </row>
    <row r="621" spans="1:14">
      <c r="A621" s="21">
        <v>335</v>
      </c>
      <c r="B621" s="14">
        <v>100</v>
      </c>
      <c r="C621" s="14">
        <v>200</v>
      </c>
      <c r="D621" s="15">
        <v>200</v>
      </c>
      <c r="E621" s="15"/>
      <c r="F621" s="15"/>
      <c r="G621" s="23" t="s">
        <v>1704</v>
      </c>
      <c r="H621" s="145" t="e">
        <f>+#REF!</f>
        <v>#REF!</v>
      </c>
      <c r="I621" s="137" t="e">
        <f t="shared" si="18"/>
        <v>#REF!</v>
      </c>
      <c r="J621" s="137" t="e">
        <f>+#REF!</f>
        <v>#REF!</v>
      </c>
      <c r="K621" s="137" t="e">
        <f>+#REF!</f>
        <v>#REF!</v>
      </c>
      <c r="L621" s="137">
        <v>26082</v>
      </c>
      <c r="M621" s="101"/>
      <c r="N621" s="137" t="e">
        <f t="shared" si="19"/>
        <v>#REF!</v>
      </c>
    </row>
    <row r="622" spans="1:14">
      <c r="A622" s="21">
        <v>335</v>
      </c>
      <c r="B622" s="14">
        <v>100</v>
      </c>
      <c r="C622" s="14">
        <v>200</v>
      </c>
      <c r="D622" s="15">
        <v>300</v>
      </c>
      <c r="E622" s="15"/>
      <c r="F622" s="15"/>
      <c r="G622" s="23" t="s">
        <v>1249</v>
      </c>
      <c r="H622" s="145" t="e">
        <f>+#REF!</f>
        <v>#REF!</v>
      </c>
      <c r="I622" s="137" t="e">
        <f t="shared" si="18"/>
        <v>#REF!</v>
      </c>
      <c r="J622" s="137" t="e">
        <f>+#REF!</f>
        <v>#REF!</v>
      </c>
      <c r="K622" s="137" t="e">
        <f>+#REF!</f>
        <v>#REF!</v>
      </c>
      <c r="L622" s="137">
        <v>4141</v>
      </c>
      <c r="M622" s="101"/>
      <c r="N622" s="137" t="e">
        <f t="shared" si="19"/>
        <v>#REF!</v>
      </c>
    </row>
    <row r="623" spans="1:14">
      <c r="A623" s="21">
        <v>335</v>
      </c>
      <c r="B623" s="14">
        <v>100</v>
      </c>
      <c r="C623" s="14">
        <v>200</v>
      </c>
      <c r="D623" s="15">
        <v>400</v>
      </c>
      <c r="E623" s="15"/>
      <c r="F623" s="15"/>
      <c r="G623" s="23" t="s">
        <v>1250</v>
      </c>
      <c r="H623" s="145" t="e">
        <f>+#REF!</f>
        <v>#REF!</v>
      </c>
      <c r="I623" s="137" t="e">
        <f t="shared" si="18"/>
        <v>#REF!</v>
      </c>
      <c r="J623" s="137" t="e">
        <f>+#REF!</f>
        <v>#REF!</v>
      </c>
      <c r="K623" s="137" t="e">
        <f>+#REF!</f>
        <v>#REF!</v>
      </c>
      <c r="L623" s="137">
        <v>0</v>
      </c>
      <c r="M623" s="101"/>
      <c r="N623" s="137" t="e">
        <f t="shared" si="19"/>
        <v>#REF!</v>
      </c>
    </row>
    <row r="624" spans="1:14">
      <c r="A624" s="21">
        <v>335</v>
      </c>
      <c r="B624" s="14">
        <v>100</v>
      </c>
      <c r="C624" s="14">
        <v>200</v>
      </c>
      <c r="D624" s="14">
        <v>500</v>
      </c>
      <c r="E624" s="14"/>
      <c r="F624" s="14"/>
      <c r="G624" s="29" t="s">
        <v>1711</v>
      </c>
      <c r="H624" s="145" t="e">
        <f>+#REF!</f>
        <v>#REF!</v>
      </c>
      <c r="I624" s="137" t="e">
        <f t="shared" si="18"/>
        <v>#REF!</v>
      </c>
      <c r="J624" s="137" t="e">
        <f>+#REF!</f>
        <v>#REF!</v>
      </c>
      <c r="K624" s="137" t="e">
        <f>+#REF!</f>
        <v>#REF!</v>
      </c>
      <c r="L624" s="137">
        <v>0</v>
      </c>
      <c r="M624" s="101"/>
      <c r="N624" s="137" t="e">
        <f t="shared" si="19"/>
        <v>#REF!</v>
      </c>
    </row>
    <row r="625" spans="1:14">
      <c r="A625" s="21">
        <v>335</v>
      </c>
      <c r="B625" s="14">
        <v>100</v>
      </c>
      <c r="C625" s="14">
        <v>200</v>
      </c>
      <c r="D625" s="14">
        <v>500</v>
      </c>
      <c r="E625" s="15">
        <v>5</v>
      </c>
      <c r="F625" s="15"/>
      <c r="G625" s="23" t="s">
        <v>1714</v>
      </c>
      <c r="H625" s="145" t="e">
        <f>+#REF!</f>
        <v>#REF!</v>
      </c>
      <c r="I625" s="137" t="e">
        <f t="shared" si="18"/>
        <v>#REF!</v>
      </c>
      <c r="J625" s="137" t="e">
        <f>+#REF!</f>
        <v>#REF!</v>
      </c>
      <c r="K625" s="137" t="e">
        <f>+#REF!</f>
        <v>#REF!</v>
      </c>
      <c r="L625" s="137">
        <v>0</v>
      </c>
      <c r="M625" s="101"/>
      <c r="N625" s="137" t="e">
        <f t="shared" si="19"/>
        <v>#REF!</v>
      </c>
    </row>
    <row r="626" spans="1:14">
      <c r="A626" s="21">
        <v>335</v>
      </c>
      <c r="B626" s="14">
        <v>100</v>
      </c>
      <c r="C626" s="14">
        <v>200</v>
      </c>
      <c r="D626" s="14">
        <v>500</v>
      </c>
      <c r="E626" s="15">
        <v>10</v>
      </c>
      <c r="F626" s="15"/>
      <c r="G626" s="23" t="s">
        <v>1715</v>
      </c>
      <c r="H626" s="145" t="e">
        <f>+#REF!</f>
        <v>#REF!</v>
      </c>
      <c r="I626" s="137" t="e">
        <f t="shared" si="18"/>
        <v>#REF!</v>
      </c>
      <c r="J626" s="137" t="e">
        <f>+#REF!</f>
        <v>#REF!</v>
      </c>
      <c r="K626" s="137" t="e">
        <f>+#REF!</f>
        <v>#REF!</v>
      </c>
      <c r="L626" s="137">
        <v>0</v>
      </c>
      <c r="M626" s="101"/>
      <c r="N626" s="137" t="e">
        <f t="shared" si="19"/>
        <v>#REF!</v>
      </c>
    </row>
    <row r="627" spans="1:14">
      <c r="A627" s="21">
        <v>335</v>
      </c>
      <c r="B627" s="14">
        <v>100</v>
      </c>
      <c r="C627" s="14">
        <v>200</v>
      </c>
      <c r="D627" s="14">
        <v>500</v>
      </c>
      <c r="E627" s="15">
        <v>15</v>
      </c>
      <c r="F627" s="15"/>
      <c r="G627" s="23" t="s">
        <v>1204</v>
      </c>
      <c r="H627" s="145" t="e">
        <f>+#REF!</f>
        <v>#REF!</v>
      </c>
      <c r="I627" s="137" t="e">
        <f t="shared" si="18"/>
        <v>#REF!</v>
      </c>
      <c r="J627" s="137" t="e">
        <f>+#REF!</f>
        <v>#REF!</v>
      </c>
      <c r="K627" s="137" t="e">
        <f>+#REF!</f>
        <v>#REF!</v>
      </c>
      <c r="L627" s="137">
        <v>0</v>
      </c>
      <c r="M627" s="101"/>
      <c r="N627" s="137" t="e">
        <f t="shared" si="19"/>
        <v>#REF!</v>
      </c>
    </row>
    <row r="628" spans="1:14">
      <c r="A628" s="21">
        <v>335</v>
      </c>
      <c r="B628" s="14">
        <v>100</v>
      </c>
      <c r="C628" s="14">
        <v>200</v>
      </c>
      <c r="D628" s="15">
        <v>900</v>
      </c>
      <c r="E628" s="15"/>
      <c r="F628" s="15"/>
      <c r="G628" s="23" t="s">
        <v>1251</v>
      </c>
      <c r="H628" s="145" t="e">
        <f>+#REF!</f>
        <v>#REF!</v>
      </c>
      <c r="I628" s="137" t="e">
        <f t="shared" si="18"/>
        <v>#REF!</v>
      </c>
      <c r="J628" s="137" t="e">
        <f>+#REF!</f>
        <v>#REF!</v>
      </c>
      <c r="K628" s="137" t="e">
        <f>+#REF!</f>
        <v>#REF!</v>
      </c>
      <c r="L628" s="137">
        <v>26150</v>
      </c>
      <c r="M628" s="101"/>
      <c r="N628" s="137" t="e">
        <f t="shared" si="19"/>
        <v>#REF!</v>
      </c>
    </row>
    <row r="629" spans="1:14" ht="25.5">
      <c r="A629" s="21">
        <v>335</v>
      </c>
      <c r="B629" s="14">
        <v>100</v>
      </c>
      <c r="C629" s="15">
        <v>300</v>
      </c>
      <c r="D629" s="15"/>
      <c r="E629" s="15"/>
      <c r="F629" s="15"/>
      <c r="G629" s="4" t="s">
        <v>1281</v>
      </c>
      <c r="H629" s="121" t="e">
        <f>+#REF!</f>
        <v>#REF!</v>
      </c>
      <c r="I629" s="133" t="e">
        <f t="shared" si="18"/>
        <v>#REF!</v>
      </c>
      <c r="J629" s="133" t="e">
        <f>+#REF!</f>
        <v>#REF!</v>
      </c>
      <c r="K629" s="133" t="e">
        <f>+#REF!</f>
        <v>#REF!</v>
      </c>
      <c r="L629" s="133">
        <v>0</v>
      </c>
      <c r="M629" s="101" t="s">
        <v>2</v>
      </c>
      <c r="N629" s="133" t="e">
        <f t="shared" si="19"/>
        <v>#REF!</v>
      </c>
    </row>
    <row r="630" spans="1:14">
      <c r="A630" s="21">
        <v>335</v>
      </c>
      <c r="B630" s="14">
        <v>200</v>
      </c>
      <c r="C630" s="14"/>
      <c r="D630" s="14"/>
      <c r="E630" s="14"/>
      <c r="F630" s="14"/>
      <c r="G630" s="5" t="s">
        <v>1282</v>
      </c>
      <c r="H630" s="121" t="e">
        <f>+#REF!</f>
        <v>#REF!</v>
      </c>
      <c r="I630" s="133" t="e">
        <f t="shared" si="18"/>
        <v>#REF!</v>
      </c>
      <c r="J630" s="133" t="e">
        <f>+#REF!</f>
        <v>#REF!</v>
      </c>
      <c r="K630" s="133" t="e">
        <f>+#REF!</f>
        <v>#REF!</v>
      </c>
      <c r="L630" s="133">
        <v>0</v>
      </c>
      <c r="M630" s="101"/>
      <c r="N630" s="133" t="e">
        <f t="shared" si="19"/>
        <v>#REF!</v>
      </c>
    </row>
    <row r="631" spans="1:14" ht="25.5">
      <c r="A631" s="21">
        <v>335</v>
      </c>
      <c r="B631" s="14">
        <v>200</v>
      </c>
      <c r="C631" s="14">
        <v>100</v>
      </c>
      <c r="D631" s="14"/>
      <c r="E631" s="14"/>
      <c r="F631" s="14"/>
      <c r="G631" s="5" t="s">
        <v>1283</v>
      </c>
      <c r="H631" s="121" t="e">
        <f>+#REF!</f>
        <v>#REF!</v>
      </c>
      <c r="I631" s="133" t="e">
        <f t="shared" si="18"/>
        <v>#REF!</v>
      </c>
      <c r="J631" s="133" t="e">
        <f>+#REF!</f>
        <v>#REF!</v>
      </c>
      <c r="K631" s="133" t="e">
        <f>+#REF!</f>
        <v>#REF!</v>
      </c>
      <c r="L631" s="133">
        <v>0</v>
      </c>
      <c r="M631" s="101" t="s">
        <v>3</v>
      </c>
      <c r="N631" s="133" t="e">
        <f t="shared" si="19"/>
        <v>#REF!</v>
      </c>
    </row>
    <row r="632" spans="1:14">
      <c r="A632" s="21">
        <v>335</v>
      </c>
      <c r="B632" s="14">
        <v>200</v>
      </c>
      <c r="C632" s="14">
        <v>100</v>
      </c>
      <c r="D632" s="15">
        <v>100</v>
      </c>
      <c r="E632" s="15"/>
      <c r="F632" s="15"/>
      <c r="G632" s="23" t="s">
        <v>1703</v>
      </c>
      <c r="H632" s="145" t="e">
        <f>+#REF!</f>
        <v>#REF!</v>
      </c>
      <c r="I632" s="137" t="e">
        <f t="shared" si="18"/>
        <v>#REF!</v>
      </c>
      <c r="J632" s="137" t="e">
        <f>+#REF!</f>
        <v>#REF!</v>
      </c>
      <c r="K632" s="137" t="e">
        <f>+#REF!</f>
        <v>#REF!</v>
      </c>
      <c r="L632" s="137">
        <v>1415112</v>
      </c>
      <c r="M632" s="101"/>
      <c r="N632" s="137" t="e">
        <f t="shared" si="19"/>
        <v>#REF!</v>
      </c>
    </row>
    <row r="633" spans="1:14">
      <c r="A633" s="21">
        <v>335</v>
      </c>
      <c r="B633" s="14">
        <v>200</v>
      </c>
      <c r="C633" s="14">
        <v>100</v>
      </c>
      <c r="D633" s="15">
        <v>200</v>
      </c>
      <c r="E633" s="15"/>
      <c r="F633" s="15"/>
      <c r="G633" s="23" t="s">
        <v>1198</v>
      </c>
      <c r="H633" s="145" t="e">
        <f>+#REF!</f>
        <v>#REF!</v>
      </c>
      <c r="I633" s="137" t="e">
        <f t="shared" si="18"/>
        <v>#REF!</v>
      </c>
      <c r="J633" s="137" t="e">
        <f>+#REF!</f>
        <v>#REF!</v>
      </c>
      <c r="K633" s="137" t="e">
        <f>+#REF!</f>
        <v>#REF!</v>
      </c>
      <c r="L633" s="137">
        <v>2247</v>
      </c>
      <c r="M633" s="101"/>
      <c r="N633" s="137" t="e">
        <f t="shared" si="19"/>
        <v>#REF!</v>
      </c>
    </row>
    <row r="634" spans="1:14">
      <c r="A634" s="21">
        <v>335</v>
      </c>
      <c r="B634" s="14">
        <v>200</v>
      </c>
      <c r="C634" s="14">
        <v>100</v>
      </c>
      <c r="D634" s="15">
        <v>300</v>
      </c>
      <c r="E634" s="15"/>
      <c r="F634" s="15"/>
      <c r="G634" s="23" t="s">
        <v>1199</v>
      </c>
      <c r="H634" s="145" t="e">
        <f>+#REF!</f>
        <v>#REF!</v>
      </c>
      <c r="I634" s="137" t="e">
        <f t="shared" si="18"/>
        <v>#REF!</v>
      </c>
      <c r="J634" s="137" t="e">
        <f>+#REF!</f>
        <v>#REF!</v>
      </c>
      <c r="K634" s="137" t="e">
        <f>+#REF!</f>
        <v>#REF!</v>
      </c>
      <c r="L634" s="137">
        <v>294102</v>
      </c>
      <c r="M634" s="101"/>
      <c r="N634" s="137" t="e">
        <f t="shared" si="19"/>
        <v>#REF!</v>
      </c>
    </row>
    <row r="635" spans="1:14">
      <c r="A635" s="21">
        <v>335</v>
      </c>
      <c r="B635" s="14">
        <v>200</v>
      </c>
      <c r="C635" s="14">
        <v>100</v>
      </c>
      <c r="D635" s="15">
        <v>400</v>
      </c>
      <c r="E635" s="15"/>
      <c r="F635" s="15"/>
      <c r="G635" s="23" t="s">
        <v>1200</v>
      </c>
      <c r="H635" s="145" t="e">
        <f>+#REF!</f>
        <v>#REF!</v>
      </c>
      <c r="I635" s="137" t="e">
        <f t="shared" si="18"/>
        <v>#REF!</v>
      </c>
      <c r="J635" s="137" t="e">
        <f>+#REF!</f>
        <v>#REF!</v>
      </c>
      <c r="K635" s="137" t="e">
        <f>+#REF!</f>
        <v>#REF!</v>
      </c>
      <c r="L635" s="137">
        <v>80503</v>
      </c>
      <c r="M635" s="101"/>
      <c r="N635" s="137" t="e">
        <f t="shared" si="19"/>
        <v>#REF!</v>
      </c>
    </row>
    <row r="636" spans="1:14">
      <c r="A636" s="21">
        <v>335</v>
      </c>
      <c r="B636" s="14">
        <v>200</v>
      </c>
      <c r="C636" s="14">
        <v>100</v>
      </c>
      <c r="D636" s="15">
        <v>500</v>
      </c>
      <c r="E636" s="15"/>
      <c r="F636" s="15"/>
      <c r="G636" s="23" t="s">
        <v>1250</v>
      </c>
      <c r="H636" s="145" t="e">
        <f>+#REF!</f>
        <v>#REF!</v>
      </c>
      <c r="I636" s="137" t="e">
        <f t="shared" si="18"/>
        <v>#REF!</v>
      </c>
      <c r="J636" s="137" t="e">
        <f>+#REF!</f>
        <v>#REF!</v>
      </c>
      <c r="K636" s="137" t="e">
        <f>+#REF!</f>
        <v>#REF!</v>
      </c>
      <c r="L636" s="137">
        <v>2044</v>
      </c>
      <c r="M636" s="101"/>
      <c r="N636" s="137" t="e">
        <f t="shared" si="19"/>
        <v>#REF!</v>
      </c>
    </row>
    <row r="637" spans="1:14">
      <c r="A637" s="21">
        <v>335</v>
      </c>
      <c r="B637" s="14">
        <v>200</v>
      </c>
      <c r="C637" s="14">
        <v>100</v>
      </c>
      <c r="D637" s="14">
        <v>600</v>
      </c>
      <c r="E637" s="14"/>
      <c r="F637" s="14"/>
      <c r="G637" s="29" t="s">
        <v>1711</v>
      </c>
      <c r="H637" s="145" t="e">
        <f>+#REF!</f>
        <v>#REF!</v>
      </c>
      <c r="I637" s="137" t="e">
        <f t="shared" si="18"/>
        <v>#REF!</v>
      </c>
      <c r="J637" s="137" t="e">
        <f>+#REF!</f>
        <v>#REF!</v>
      </c>
      <c r="K637" s="137" t="e">
        <f>+#REF!</f>
        <v>#REF!</v>
      </c>
      <c r="L637" s="137">
        <v>0</v>
      </c>
      <c r="M637" s="101"/>
      <c r="N637" s="137" t="e">
        <f t="shared" si="19"/>
        <v>#REF!</v>
      </c>
    </row>
    <row r="638" spans="1:14">
      <c r="A638" s="21">
        <v>335</v>
      </c>
      <c r="B638" s="14">
        <v>200</v>
      </c>
      <c r="C638" s="14">
        <v>100</v>
      </c>
      <c r="D638" s="14">
        <v>600</v>
      </c>
      <c r="E638" s="15">
        <v>5</v>
      </c>
      <c r="F638" s="15"/>
      <c r="G638" s="23" t="s">
        <v>1714</v>
      </c>
      <c r="H638" s="145" t="e">
        <f>+#REF!</f>
        <v>#REF!</v>
      </c>
      <c r="I638" s="137" t="e">
        <f t="shared" si="18"/>
        <v>#REF!</v>
      </c>
      <c r="J638" s="137" t="e">
        <f>+#REF!</f>
        <v>#REF!</v>
      </c>
      <c r="K638" s="137" t="e">
        <f>+#REF!</f>
        <v>#REF!</v>
      </c>
      <c r="L638" s="137">
        <v>0</v>
      </c>
      <c r="M638" s="101"/>
      <c r="N638" s="137" t="e">
        <f t="shared" si="19"/>
        <v>#REF!</v>
      </c>
    </row>
    <row r="639" spans="1:14">
      <c r="A639" s="21">
        <v>335</v>
      </c>
      <c r="B639" s="14">
        <v>200</v>
      </c>
      <c r="C639" s="14">
        <v>100</v>
      </c>
      <c r="D639" s="14">
        <v>600</v>
      </c>
      <c r="E639" s="15">
        <v>10</v>
      </c>
      <c r="F639" s="15"/>
      <c r="G639" s="23" t="s">
        <v>1715</v>
      </c>
      <c r="H639" s="145" t="e">
        <f>+#REF!</f>
        <v>#REF!</v>
      </c>
      <c r="I639" s="137" t="e">
        <f t="shared" si="18"/>
        <v>#REF!</v>
      </c>
      <c r="J639" s="137" t="e">
        <f>+#REF!</f>
        <v>#REF!</v>
      </c>
      <c r="K639" s="137" t="e">
        <f>+#REF!</f>
        <v>#REF!</v>
      </c>
      <c r="L639" s="137">
        <v>0</v>
      </c>
      <c r="M639" s="101"/>
      <c r="N639" s="137" t="e">
        <f t="shared" si="19"/>
        <v>#REF!</v>
      </c>
    </row>
    <row r="640" spans="1:14">
      <c r="A640" s="21">
        <v>335</v>
      </c>
      <c r="B640" s="14">
        <v>200</v>
      </c>
      <c r="C640" s="14">
        <v>100</v>
      </c>
      <c r="D640" s="14">
        <v>600</v>
      </c>
      <c r="E640" s="15">
        <v>15</v>
      </c>
      <c r="F640" s="15"/>
      <c r="G640" s="23" t="s">
        <v>1201</v>
      </c>
      <c r="H640" s="145" t="e">
        <f>+#REF!</f>
        <v>#REF!</v>
      </c>
      <c r="I640" s="137" t="e">
        <f t="shared" si="18"/>
        <v>#REF!</v>
      </c>
      <c r="J640" s="137" t="e">
        <f>+#REF!</f>
        <v>#REF!</v>
      </c>
      <c r="K640" s="137" t="e">
        <f>+#REF!</f>
        <v>#REF!</v>
      </c>
      <c r="L640" s="137">
        <v>1182</v>
      </c>
      <c r="M640" s="101"/>
      <c r="N640" s="137" t="e">
        <f t="shared" si="19"/>
        <v>#REF!</v>
      </c>
    </row>
    <row r="641" spans="1:14">
      <c r="A641" s="21">
        <v>335</v>
      </c>
      <c r="B641" s="14">
        <v>200</v>
      </c>
      <c r="C641" s="14">
        <v>100</v>
      </c>
      <c r="D641" s="15">
        <v>900</v>
      </c>
      <c r="E641" s="15"/>
      <c r="F641" s="15"/>
      <c r="G641" s="23" t="s">
        <v>1251</v>
      </c>
      <c r="H641" s="145" t="e">
        <f>+#REF!</f>
        <v>#REF!</v>
      </c>
      <c r="I641" s="137" t="e">
        <f t="shared" si="18"/>
        <v>#REF!</v>
      </c>
      <c r="J641" s="137" t="e">
        <f>+#REF!</f>
        <v>#REF!</v>
      </c>
      <c r="K641" s="137" t="e">
        <f>+#REF!</f>
        <v>#REF!</v>
      </c>
      <c r="L641" s="137">
        <v>504104</v>
      </c>
      <c r="M641" s="101"/>
      <c r="N641" s="137" t="e">
        <f t="shared" si="19"/>
        <v>#REF!</v>
      </c>
    </row>
    <row r="642" spans="1:14" ht="25.5">
      <c r="A642" s="21">
        <v>335</v>
      </c>
      <c r="B642" s="14">
        <v>200</v>
      </c>
      <c r="C642" s="14">
        <v>200</v>
      </c>
      <c r="D642" s="14"/>
      <c r="E642" s="14"/>
      <c r="F642" s="14"/>
      <c r="G642" s="5" t="s">
        <v>1722</v>
      </c>
      <c r="H642" s="121" t="e">
        <f>+#REF!</f>
        <v>#REF!</v>
      </c>
      <c r="I642" s="133" t="e">
        <f t="shared" si="18"/>
        <v>#REF!</v>
      </c>
      <c r="J642" s="133" t="e">
        <f>+#REF!</f>
        <v>#REF!</v>
      </c>
      <c r="K642" s="133" t="e">
        <f>+#REF!</f>
        <v>#REF!</v>
      </c>
      <c r="L642" s="133">
        <v>0</v>
      </c>
      <c r="M642" s="101" t="s">
        <v>4</v>
      </c>
      <c r="N642" s="133" t="e">
        <f t="shared" si="19"/>
        <v>#REF!</v>
      </c>
    </row>
    <row r="643" spans="1:14">
      <c r="A643" s="21">
        <v>335</v>
      </c>
      <c r="B643" s="14">
        <v>200</v>
      </c>
      <c r="C643" s="14">
        <v>200</v>
      </c>
      <c r="D643" s="15">
        <v>100</v>
      </c>
      <c r="E643" s="15"/>
      <c r="F643" s="15"/>
      <c r="G643" s="23" t="s">
        <v>1703</v>
      </c>
      <c r="H643" s="145" t="e">
        <f>+#REF!</f>
        <v>#REF!</v>
      </c>
      <c r="I643" s="137" t="e">
        <f t="shared" si="18"/>
        <v>#REF!</v>
      </c>
      <c r="J643" s="137" t="e">
        <f>+#REF!</f>
        <v>#REF!</v>
      </c>
      <c r="K643" s="137" t="e">
        <f>+#REF!</f>
        <v>#REF!</v>
      </c>
      <c r="L643" s="137">
        <v>33028</v>
      </c>
      <c r="M643" s="101"/>
      <c r="N643" s="137" t="e">
        <f t="shared" si="19"/>
        <v>#REF!</v>
      </c>
    </row>
    <row r="644" spans="1:14">
      <c r="A644" s="21">
        <v>335</v>
      </c>
      <c r="B644" s="14">
        <v>200</v>
      </c>
      <c r="C644" s="14">
        <v>200</v>
      </c>
      <c r="D644" s="15">
        <v>200</v>
      </c>
      <c r="E644" s="15"/>
      <c r="F644" s="15"/>
      <c r="G644" s="23" t="s">
        <v>1198</v>
      </c>
      <c r="H644" s="145" t="e">
        <f>+#REF!</f>
        <v>#REF!</v>
      </c>
      <c r="I644" s="137" t="e">
        <f t="shared" si="18"/>
        <v>#REF!</v>
      </c>
      <c r="J644" s="137" t="e">
        <f>+#REF!</f>
        <v>#REF!</v>
      </c>
      <c r="K644" s="137" t="e">
        <f>+#REF!</f>
        <v>#REF!</v>
      </c>
      <c r="L644" s="137">
        <v>636</v>
      </c>
      <c r="M644" s="101"/>
      <c r="N644" s="137" t="e">
        <f t="shared" si="19"/>
        <v>#REF!</v>
      </c>
    </row>
    <row r="645" spans="1:14">
      <c r="A645" s="21">
        <v>335</v>
      </c>
      <c r="B645" s="14">
        <v>200</v>
      </c>
      <c r="C645" s="14">
        <v>200</v>
      </c>
      <c r="D645" s="15">
        <v>300</v>
      </c>
      <c r="E645" s="15"/>
      <c r="F645" s="15"/>
      <c r="G645" s="23" t="s">
        <v>1199</v>
      </c>
      <c r="H645" s="145" t="e">
        <f>+#REF!</f>
        <v>#REF!</v>
      </c>
      <c r="I645" s="137" t="e">
        <f t="shared" si="18"/>
        <v>#REF!</v>
      </c>
      <c r="J645" s="137" t="e">
        <f>+#REF!</f>
        <v>#REF!</v>
      </c>
      <c r="K645" s="137" t="e">
        <f>+#REF!</f>
        <v>#REF!</v>
      </c>
      <c r="L645" s="137">
        <v>1669</v>
      </c>
      <c r="M645" s="101"/>
      <c r="N645" s="137" t="e">
        <f t="shared" si="19"/>
        <v>#REF!</v>
      </c>
    </row>
    <row r="646" spans="1:14">
      <c r="A646" s="21">
        <v>335</v>
      </c>
      <c r="B646" s="14">
        <v>200</v>
      </c>
      <c r="C646" s="14">
        <v>200</v>
      </c>
      <c r="D646" s="15">
        <v>400</v>
      </c>
      <c r="E646" s="15"/>
      <c r="F646" s="15"/>
      <c r="G646" s="23" t="s">
        <v>1200</v>
      </c>
      <c r="H646" s="145" t="e">
        <f>+#REF!</f>
        <v>#REF!</v>
      </c>
      <c r="I646" s="137" t="e">
        <f t="shared" ref="I646:I709" si="20">+J646/2</f>
        <v>#REF!</v>
      </c>
      <c r="J646" s="137" t="e">
        <f>+#REF!</f>
        <v>#REF!</v>
      </c>
      <c r="K646" s="137" t="e">
        <f>+#REF!</f>
        <v>#REF!</v>
      </c>
      <c r="L646" s="137">
        <v>2003</v>
      </c>
      <c r="M646" s="101"/>
      <c r="N646" s="137" t="e">
        <f t="shared" ref="N646:N709" si="21">+H646-J646</f>
        <v>#REF!</v>
      </c>
    </row>
    <row r="647" spans="1:14">
      <c r="A647" s="21">
        <v>335</v>
      </c>
      <c r="B647" s="14">
        <v>200</v>
      </c>
      <c r="C647" s="14">
        <v>200</v>
      </c>
      <c r="D647" s="15">
        <v>500</v>
      </c>
      <c r="E647" s="15"/>
      <c r="F647" s="15"/>
      <c r="G647" s="23" t="s">
        <v>1250</v>
      </c>
      <c r="H647" s="145" t="e">
        <f>+#REF!</f>
        <v>#REF!</v>
      </c>
      <c r="I647" s="137" t="e">
        <f t="shared" si="20"/>
        <v>#REF!</v>
      </c>
      <c r="J647" s="137" t="e">
        <f>+#REF!</f>
        <v>#REF!</v>
      </c>
      <c r="K647" s="137" t="e">
        <f>+#REF!</f>
        <v>#REF!</v>
      </c>
      <c r="L647" s="137">
        <v>16</v>
      </c>
      <c r="M647" s="101"/>
      <c r="N647" s="137" t="e">
        <f t="shared" si="21"/>
        <v>#REF!</v>
      </c>
    </row>
    <row r="648" spans="1:14">
      <c r="A648" s="21">
        <v>335</v>
      </c>
      <c r="B648" s="14">
        <v>200</v>
      </c>
      <c r="C648" s="14">
        <v>200</v>
      </c>
      <c r="D648" s="14">
        <v>600</v>
      </c>
      <c r="E648" s="14"/>
      <c r="F648" s="14"/>
      <c r="G648" s="29" t="s">
        <v>1711</v>
      </c>
      <c r="H648" s="145" t="e">
        <f>+#REF!</f>
        <v>#REF!</v>
      </c>
      <c r="I648" s="137" t="e">
        <f t="shared" si="20"/>
        <v>#REF!</v>
      </c>
      <c r="J648" s="137" t="e">
        <f>+#REF!</f>
        <v>#REF!</v>
      </c>
      <c r="K648" s="137" t="e">
        <f>+#REF!</f>
        <v>#REF!</v>
      </c>
      <c r="L648" s="137">
        <v>0</v>
      </c>
      <c r="M648" s="101"/>
      <c r="N648" s="137" t="e">
        <f t="shared" si="21"/>
        <v>#REF!</v>
      </c>
    </row>
    <row r="649" spans="1:14">
      <c r="A649" s="21">
        <v>335</v>
      </c>
      <c r="B649" s="14">
        <v>200</v>
      </c>
      <c r="C649" s="14">
        <v>200</v>
      </c>
      <c r="D649" s="14">
        <v>600</v>
      </c>
      <c r="E649" s="15">
        <v>5</v>
      </c>
      <c r="F649" s="15"/>
      <c r="G649" s="23" t="s">
        <v>1714</v>
      </c>
      <c r="H649" s="145" t="e">
        <f>+#REF!</f>
        <v>#REF!</v>
      </c>
      <c r="I649" s="137" t="e">
        <f t="shared" si="20"/>
        <v>#REF!</v>
      </c>
      <c r="J649" s="137" t="e">
        <f>+#REF!</f>
        <v>#REF!</v>
      </c>
      <c r="K649" s="137" t="e">
        <f>+#REF!</f>
        <v>#REF!</v>
      </c>
      <c r="L649" s="137">
        <v>0</v>
      </c>
      <c r="M649" s="101"/>
      <c r="N649" s="137" t="e">
        <f t="shared" si="21"/>
        <v>#REF!</v>
      </c>
    </row>
    <row r="650" spans="1:14">
      <c r="A650" s="21">
        <v>335</v>
      </c>
      <c r="B650" s="14">
        <v>200</v>
      </c>
      <c r="C650" s="14">
        <v>200</v>
      </c>
      <c r="D650" s="14">
        <v>600</v>
      </c>
      <c r="E650" s="15">
        <v>10</v>
      </c>
      <c r="F650" s="15"/>
      <c r="G650" s="23" t="s">
        <v>1715</v>
      </c>
      <c r="H650" s="145" t="e">
        <f>+#REF!</f>
        <v>#REF!</v>
      </c>
      <c r="I650" s="137" t="e">
        <f t="shared" si="20"/>
        <v>#REF!</v>
      </c>
      <c r="J650" s="137" t="e">
        <f>+#REF!</f>
        <v>#REF!</v>
      </c>
      <c r="K650" s="137" t="e">
        <f>+#REF!</f>
        <v>#REF!</v>
      </c>
      <c r="L650" s="137">
        <v>0</v>
      </c>
      <c r="M650" s="101"/>
      <c r="N650" s="137" t="e">
        <f t="shared" si="21"/>
        <v>#REF!</v>
      </c>
    </row>
    <row r="651" spans="1:14">
      <c r="A651" s="21">
        <v>335</v>
      </c>
      <c r="B651" s="14">
        <v>200</v>
      </c>
      <c r="C651" s="14">
        <v>200</v>
      </c>
      <c r="D651" s="14">
        <v>600</v>
      </c>
      <c r="E651" s="15">
        <v>15</v>
      </c>
      <c r="F651" s="15"/>
      <c r="G651" s="23" t="s">
        <v>1201</v>
      </c>
      <c r="H651" s="145" t="e">
        <f>+#REF!</f>
        <v>#REF!</v>
      </c>
      <c r="I651" s="137" t="e">
        <f t="shared" si="20"/>
        <v>#REF!</v>
      </c>
      <c r="J651" s="137" t="e">
        <f>+#REF!</f>
        <v>#REF!</v>
      </c>
      <c r="K651" s="137" t="e">
        <f>+#REF!</f>
        <v>#REF!</v>
      </c>
      <c r="L651" s="137">
        <v>0</v>
      </c>
      <c r="M651" s="101"/>
      <c r="N651" s="137" t="e">
        <f t="shared" si="21"/>
        <v>#REF!</v>
      </c>
    </row>
    <row r="652" spans="1:14">
      <c r="A652" s="21">
        <v>335</v>
      </c>
      <c r="B652" s="14">
        <v>200</v>
      </c>
      <c r="C652" s="14">
        <v>200</v>
      </c>
      <c r="D652" s="15">
        <v>900</v>
      </c>
      <c r="E652" s="15"/>
      <c r="F652" s="15"/>
      <c r="G652" s="23" t="s">
        <v>1251</v>
      </c>
      <c r="H652" s="145" t="e">
        <f>+#REF!</f>
        <v>#REF!</v>
      </c>
      <c r="I652" s="137" t="e">
        <f t="shared" si="20"/>
        <v>#REF!</v>
      </c>
      <c r="J652" s="137" t="e">
        <f>+#REF!</f>
        <v>#REF!</v>
      </c>
      <c r="K652" s="137" t="e">
        <f>+#REF!</f>
        <v>#REF!</v>
      </c>
      <c r="L652" s="137">
        <v>11597</v>
      </c>
      <c r="M652" s="101"/>
      <c r="N652" s="137" t="e">
        <f t="shared" si="21"/>
        <v>#REF!</v>
      </c>
    </row>
    <row r="653" spans="1:14" ht="25.5">
      <c r="A653" s="21">
        <v>335</v>
      </c>
      <c r="B653" s="14">
        <v>200</v>
      </c>
      <c r="C653" s="15">
        <v>300</v>
      </c>
      <c r="D653" s="15"/>
      <c r="E653" s="15"/>
      <c r="F653" s="15"/>
      <c r="G653" s="4" t="s">
        <v>1723</v>
      </c>
      <c r="H653" s="121" t="e">
        <f>+#REF!</f>
        <v>#REF!</v>
      </c>
      <c r="I653" s="133" t="e">
        <f t="shared" si="20"/>
        <v>#REF!</v>
      </c>
      <c r="J653" s="133" t="e">
        <f>+#REF!</f>
        <v>#REF!</v>
      </c>
      <c r="K653" s="133" t="e">
        <f>+#REF!</f>
        <v>#REF!</v>
      </c>
      <c r="L653" s="133">
        <v>0</v>
      </c>
      <c r="M653" s="101" t="s">
        <v>5</v>
      </c>
      <c r="N653" s="133" t="e">
        <f t="shared" si="21"/>
        <v>#REF!</v>
      </c>
    </row>
    <row r="654" spans="1:14" s="93" customFormat="1">
      <c r="A654" s="9">
        <v>340</v>
      </c>
      <c r="B654" s="10">
        <v>0</v>
      </c>
      <c r="C654" s="10">
        <v>0</v>
      </c>
      <c r="D654" s="10">
        <v>0</v>
      </c>
      <c r="E654" s="10">
        <v>0</v>
      </c>
      <c r="F654" s="10">
        <v>0</v>
      </c>
      <c r="G654" s="11" t="s">
        <v>1539</v>
      </c>
      <c r="H654" s="143" t="e">
        <f>+#REF!</f>
        <v>#REF!</v>
      </c>
      <c r="I654" s="132" t="e">
        <f t="shared" si="20"/>
        <v>#REF!</v>
      </c>
      <c r="J654" s="132" t="e">
        <f>+#REF!</f>
        <v>#REF!</v>
      </c>
      <c r="K654" s="132" t="e">
        <f>+#REF!</f>
        <v>#REF!</v>
      </c>
      <c r="L654" s="132">
        <v>0</v>
      </c>
      <c r="M654" s="100"/>
      <c r="N654" s="132" t="e">
        <f t="shared" si="21"/>
        <v>#REF!</v>
      </c>
    </row>
    <row r="655" spans="1:14">
      <c r="A655" s="21">
        <v>340</v>
      </c>
      <c r="B655" s="14">
        <v>100</v>
      </c>
      <c r="C655" s="14"/>
      <c r="D655" s="14"/>
      <c r="E655" s="14"/>
      <c r="F655" s="14"/>
      <c r="G655" s="5" t="s">
        <v>1724</v>
      </c>
      <c r="H655" s="121" t="e">
        <f>+#REF!</f>
        <v>#REF!</v>
      </c>
      <c r="I655" s="133" t="e">
        <f t="shared" si="20"/>
        <v>#REF!</v>
      </c>
      <c r="J655" s="133" t="e">
        <f>+#REF!</f>
        <v>#REF!</v>
      </c>
      <c r="K655" s="133" t="e">
        <f>+#REF!</f>
        <v>#REF!</v>
      </c>
      <c r="L655" s="133">
        <v>0</v>
      </c>
      <c r="M655" s="101" t="s">
        <v>6</v>
      </c>
      <c r="N655" s="133" t="e">
        <f t="shared" si="21"/>
        <v>#REF!</v>
      </c>
    </row>
    <row r="656" spans="1:14">
      <c r="A656" s="21">
        <v>340</v>
      </c>
      <c r="B656" s="14">
        <v>100</v>
      </c>
      <c r="C656" s="15">
        <v>100</v>
      </c>
      <c r="D656" s="15"/>
      <c r="E656" s="15"/>
      <c r="F656" s="15"/>
      <c r="G656" s="4" t="s">
        <v>1725</v>
      </c>
      <c r="H656" s="121" t="e">
        <f>+#REF!</f>
        <v>#REF!</v>
      </c>
      <c r="I656" s="133" t="e">
        <f t="shared" si="20"/>
        <v>#REF!</v>
      </c>
      <c r="J656" s="133" t="e">
        <f>+#REF!</f>
        <v>#REF!</v>
      </c>
      <c r="K656" s="133" t="e">
        <f>+#REF!</f>
        <v>#REF!</v>
      </c>
      <c r="L656" s="133">
        <v>210</v>
      </c>
      <c r="M656" s="101"/>
      <c r="N656" s="133" t="e">
        <f t="shared" si="21"/>
        <v>#REF!</v>
      </c>
    </row>
    <row r="657" spans="1:14">
      <c r="A657" s="21">
        <v>340</v>
      </c>
      <c r="B657" s="14">
        <v>100</v>
      </c>
      <c r="C657" s="15">
        <v>200</v>
      </c>
      <c r="D657" s="15"/>
      <c r="E657" s="15"/>
      <c r="F657" s="15"/>
      <c r="G657" s="4" t="s">
        <v>1726</v>
      </c>
      <c r="H657" s="121" t="e">
        <f>+#REF!</f>
        <v>#REF!</v>
      </c>
      <c r="I657" s="133" t="e">
        <f t="shared" si="20"/>
        <v>#REF!</v>
      </c>
      <c r="J657" s="133" t="e">
        <f>+#REF!</f>
        <v>#REF!</v>
      </c>
      <c r="K657" s="133" t="e">
        <f>+#REF!</f>
        <v>#REF!</v>
      </c>
      <c r="L657" s="133">
        <v>20409</v>
      </c>
      <c r="M657" s="101"/>
      <c r="N657" s="133" t="e">
        <f t="shared" si="21"/>
        <v>#REF!</v>
      </c>
    </row>
    <row r="658" spans="1:14">
      <c r="A658" s="21">
        <v>340</v>
      </c>
      <c r="B658" s="14">
        <v>100</v>
      </c>
      <c r="C658" s="15">
        <v>300</v>
      </c>
      <c r="D658" s="15"/>
      <c r="E658" s="15"/>
      <c r="F658" s="15"/>
      <c r="G658" s="4" t="s">
        <v>1727</v>
      </c>
      <c r="H658" s="121" t="e">
        <f>+#REF!</f>
        <v>#REF!</v>
      </c>
      <c r="I658" s="133" t="e">
        <f t="shared" si="20"/>
        <v>#REF!</v>
      </c>
      <c r="J658" s="133" t="e">
        <f>+#REF!</f>
        <v>#REF!</v>
      </c>
      <c r="K658" s="133" t="e">
        <f>+#REF!</f>
        <v>#REF!</v>
      </c>
      <c r="L658" s="133">
        <v>0</v>
      </c>
      <c r="M658" s="101"/>
      <c r="N658" s="133" t="e">
        <f t="shared" si="21"/>
        <v>#REF!</v>
      </c>
    </row>
    <row r="659" spans="1:14">
      <c r="A659" s="21">
        <v>340</v>
      </c>
      <c r="B659" s="14">
        <v>100</v>
      </c>
      <c r="C659" s="15">
        <v>400</v>
      </c>
      <c r="D659" s="15"/>
      <c r="E659" s="15"/>
      <c r="F659" s="15"/>
      <c r="G659" s="4" t="s">
        <v>1728</v>
      </c>
      <c r="H659" s="121" t="e">
        <f>+#REF!</f>
        <v>#REF!</v>
      </c>
      <c r="I659" s="133" t="e">
        <f t="shared" si="20"/>
        <v>#REF!</v>
      </c>
      <c r="J659" s="133" t="e">
        <f>+#REF!</f>
        <v>#REF!</v>
      </c>
      <c r="K659" s="133" t="e">
        <f>+#REF!</f>
        <v>#REF!</v>
      </c>
      <c r="L659" s="133">
        <v>82779</v>
      </c>
      <c r="M659" s="101"/>
      <c r="N659" s="133" t="e">
        <f t="shared" si="21"/>
        <v>#REF!</v>
      </c>
    </row>
    <row r="660" spans="1:14">
      <c r="A660" s="21">
        <v>340</v>
      </c>
      <c r="B660" s="14">
        <v>100</v>
      </c>
      <c r="C660" s="15">
        <v>500</v>
      </c>
      <c r="D660" s="15"/>
      <c r="E660" s="15"/>
      <c r="F660" s="15"/>
      <c r="G660" s="4" t="s">
        <v>1729</v>
      </c>
      <c r="H660" s="121" t="e">
        <f>+#REF!</f>
        <v>#REF!</v>
      </c>
      <c r="I660" s="133" t="e">
        <f t="shared" si="20"/>
        <v>#REF!</v>
      </c>
      <c r="J660" s="133" t="e">
        <f>+#REF!</f>
        <v>#REF!</v>
      </c>
      <c r="K660" s="133" t="e">
        <f>+#REF!</f>
        <v>#REF!</v>
      </c>
      <c r="L660" s="133">
        <v>1087</v>
      </c>
      <c r="M660" s="101"/>
      <c r="N660" s="133" t="e">
        <f t="shared" si="21"/>
        <v>#REF!</v>
      </c>
    </row>
    <row r="661" spans="1:14">
      <c r="A661" s="21">
        <v>340</v>
      </c>
      <c r="B661" s="14">
        <v>100</v>
      </c>
      <c r="C661" s="15">
        <v>600</v>
      </c>
      <c r="D661" s="15"/>
      <c r="E661" s="15"/>
      <c r="F661" s="15"/>
      <c r="G661" s="4" t="s">
        <v>1730</v>
      </c>
      <c r="H661" s="121" t="e">
        <f>+#REF!</f>
        <v>#REF!</v>
      </c>
      <c r="I661" s="133" t="e">
        <f t="shared" si="20"/>
        <v>#REF!</v>
      </c>
      <c r="J661" s="133" t="e">
        <f>+#REF!</f>
        <v>#REF!</v>
      </c>
      <c r="K661" s="133" t="e">
        <f>+#REF!</f>
        <v>#REF!</v>
      </c>
      <c r="L661" s="133">
        <v>68</v>
      </c>
      <c r="M661" s="101"/>
      <c r="N661" s="133" t="e">
        <f t="shared" si="21"/>
        <v>#REF!</v>
      </c>
    </row>
    <row r="662" spans="1:14">
      <c r="A662" s="21">
        <v>340</v>
      </c>
      <c r="B662" s="14">
        <v>100</v>
      </c>
      <c r="C662" s="15">
        <v>900</v>
      </c>
      <c r="D662" s="15"/>
      <c r="E662" s="15"/>
      <c r="F662" s="15"/>
      <c r="G662" s="4" t="s">
        <v>1731</v>
      </c>
      <c r="H662" s="121" t="e">
        <f>+#REF!</f>
        <v>#REF!</v>
      </c>
      <c r="I662" s="133" t="e">
        <f t="shared" si="20"/>
        <v>#REF!</v>
      </c>
      <c r="J662" s="133" t="e">
        <f>+#REF!</f>
        <v>#REF!</v>
      </c>
      <c r="K662" s="133" t="e">
        <f>+#REF!</f>
        <v>#REF!</v>
      </c>
      <c r="L662" s="133">
        <v>1525</v>
      </c>
      <c r="M662" s="101"/>
      <c r="N662" s="133" t="e">
        <f t="shared" si="21"/>
        <v>#REF!</v>
      </c>
    </row>
    <row r="663" spans="1:14">
      <c r="A663" s="21">
        <v>340</v>
      </c>
      <c r="B663" s="15">
        <v>200</v>
      </c>
      <c r="C663" s="15"/>
      <c r="D663" s="15"/>
      <c r="E663" s="15"/>
      <c r="F663" s="15"/>
      <c r="G663" s="4" t="s">
        <v>1732</v>
      </c>
      <c r="H663" s="121" t="e">
        <f>+#REF!</f>
        <v>#REF!</v>
      </c>
      <c r="I663" s="133" t="e">
        <f t="shared" si="20"/>
        <v>#REF!</v>
      </c>
      <c r="J663" s="133" t="e">
        <f>+#REF!</f>
        <v>#REF!</v>
      </c>
      <c r="K663" s="133" t="e">
        <f>+#REF!</f>
        <v>#REF!</v>
      </c>
      <c r="L663" s="133">
        <v>0</v>
      </c>
      <c r="M663" s="101" t="s">
        <v>7</v>
      </c>
      <c r="N663" s="133" t="e">
        <f t="shared" si="21"/>
        <v>#REF!</v>
      </c>
    </row>
    <row r="664" spans="1:14">
      <c r="A664" s="21">
        <v>340</v>
      </c>
      <c r="B664" s="14">
        <v>300</v>
      </c>
      <c r="C664" s="14"/>
      <c r="D664" s="14"/>
      <c r="E664" s="14"/>
      <c r="F664" s="14"/>
      <c r="G664" s="5" t="s">
        <v>1733</v>
      </c>
      <c r="H664" s="121" t="e">
        <f>+#REF!</f>
        <v>#REF!</v>
      </c>
      <c r="I664" s="133" t="e">
        <f t="shared" si="20"/>
        <v>#REF!</v>
      </c>
      <c r="J664" s="133" t="e">
        <f>+#REF!</f>
        <v>#REF!</v>
      </c>
      <c r="K664" s="133" t="e">
        <f>+#REF!</f>
        <v>#REF!</v>
      </c>
      <c r="L664" s="133">
        <v>0</v>
      </c>
      <c r="M664" s="101"/>
      <c r="N664" s="133" t="e">
        <f t="shared" si="21"/>
        <v>#REF!</v>
      </c>
    </row>
    <row r="665" spans="1:14" ht="25.5">
      <c r="A665" s="21">
        <v>340</v>
      </c>
      <c r="B665" s="14">
        <v>300</v>
      </c>
      <c r="C665" s="14">
        <v>100</v>
      </c>
      <c r="D665" s="14"/>
      <c r="E665" s="14"/>
      <c r="F665" s="14"/>
      <c r="G665" s="5" t="s">
        <v>1734</v>
      </c>
      <c r="H665" s="121" t="e">
        <f>+#REF!</f>
        <v>#REF!</v>
      </c>
      <c r="I665" s="133" t="e">
        <f t="shared" si="20"/>
        <v>#REF!</v>
      </c>
      <c r="J665" s="133" t="e">
        <f>+#REF!</f>
        <v>#REF!</v>
      </c>
      <c r="K665" s="133" t="e">
        <f>+#REF!</f>
        <v>#REF!</v>
      </c>
      <c r="L665" s="133">
        <v>0</v>
      </c>
      <c r="M665" s="101" t="s">
        <v>8</v>
      </c>
      <c r="N665" s="133" t="e">
        <f t="shared" si="21"/>
        <v>#REF!</v>
      </c>
    </row>
    <row r="666" spans="1:14">
      <c r="A666" s="21">
        <v>340</v>
      </c>
      <c r="B666" s="14">
        <v>300</v>
      </c>
      <c r="C666" s="14">
        <v>100</v>
      </c>
      <c r="D666" s="14">
        <v>100</v>
      </c>
      <c r="E666" s="14"/>
      <c r="F666" s="14"/>
      <c r="G666" s="5" t="s">
        <v>1735</v>
      </c>
      <c r="H666" s="121" t="e">
        <f>+#REF!</f>
        <v>#REF!</v>
      </c>
      <c r="I666" s="133" t="e">
        <f t="shared" si="20"/>
        <v>#REF!</v>
      </c>
      <c r="J666" s="133" t="e">
        <f>+#REF!</f>
        <v>#REF!</v>
      </c>
      <c r="K666" s="133" t="e">
        <f>+#REF!</f>
        <v>#REF!</v>
      </c>
      <c r="L666" s="133">
        <v>0</v>
      </c>
      <c r="M666" s="101"/>
      <c r="N666" s="133" t="e">
        <f t="shared" si="21"/>
        <v>#REF!</v>
      </c>
    </row>
    <row r="667" spans="1:14">
      <c r="A667" s="21">
        <v>340</v>
      </c>
      <c r="B667" s="14">
        <v>300</v>
      </c>
      <c r="C667" s="14">
        <v>100</v>
      </c>
      <c r="D667" s="14">
        <v>100</v>
      </c>
      <c r="E667" s="15">
        <v>10</v>
      </c>
      <c r="F667" s="15"/>
      <c r="G667" s="4" t="s">
        <v>1736</v>
      </c>
      <c r="H667" s="121" t="e">
        <f>+#REF!</f>
        <v>#REF!</v>
      </c>
      <c r="I667" s="133" t="e">
        <f t="shared" si="20"/>
        <v>#REF!</v>
      </c>
      <c r="J667" s="133" t="e">
        <f>+#REF!</f>
        <v>#REF!</v>
      </c>
      <c r="K667" s="133" t="e">
        <f>+#REF!</f>
        <v>#REF!</v>
      </c>
      <c r="L667" s="133">
        <v>522765</v>
      </c>
      <c r="M667" s="101"/>
      <c r="N667" s="133" t="e">
        <f t="shared" si="21"/>
        <v>#REF!</v>
      </c>
    </row>
    <row r="668" spans="1:14">
      <c r="A668" s="21">
        <v>340</v>
      </c>
      <c r="B668" s="14">
        <v>300</v>
      </c>
      <c r="C668" s="14">
        <v>100</v>
      </c>
      <c r="D668" s="14">
        <v>100</v>
      </c>
      <c r="E668" s="15">
        <v>30</v>
      </c>
      <c r="F668" s="15"/>
      <c r="G668" s="4" t="s">
        <v>997</v>
      </c>
      <c r="H668" s="121" t="e">
        <f>+#REF!</f>
        <v>#REF!</v>
      </c>
      <c r="I668" s="133" t="e">
        <f t="shared" si="20"/>
        <v>#REF!</v>
      </c>
      <c r="J668" s="133" t="e">
        <f>+#REF!</f>
        <v>#REF!</v>
      </c>
      <c r="K668" s="133" t="e">
        <f>+#REF!</f>
        <v>#REF!</v>
      </c>
      <c r="L668" s="133">
        <v>141450</v>
      </c>
      <c r="M668" s="101"/>
      <c r="N668" s="133" t="e">
        <f t="shared" si="21"/>
        <v>#REF!</v>
      </c>
    </row>
    <row r="669" spans="1:14">
      <c r="A669" s="21">
        <v>340</v>
      </c>
      <c r="B669" s="14">
        <v>300</v>
      </c>
      <c r="C669" s="14">
        <v>100</v>
      </c>
      <c r="D669" s="14">
        <v>100</v>
      </c>
      <c r="E669" s="15">
        <v>90</v>
      </c>
      <c r="F669" s="15"/>
      <c r="G669" s="4" t="s">
        <v>1737</v>
      </c>
      <c r="H669" s="121" t="e">
        <f>+#REF!</f>
        <v>#REF!</v>
      </c>
      <c r="I669" s="133" t="e">
        <f t="shared" si="20"/>
        <v>#REF!</v>
      </c>
      <c r="J669" s="133" t="e">
        <f>+#REF!</f>
        <v>#REF!</v>
      </c>
      <c r="K669" s="133" t="e">
        <f>+#REF!</f>
        <v>#REF!</v>
      </c>
      <c r="L669" s="133">
        <v>1570</v>
      </c>
      <c r="M669" s="101"/>
      <c r="N669" s="133" t="e">
        <f t="shared" si="21"/>
        <v>#REF!</v>
      </c>
    </row>
    <row r="670" spans="1:14">
      <c r="A670" s="21">
        <v>340</v>
      </c>
      <c r="B670" s="14">
        <v>300</v>
      </c>
      <c r="C670" s="14">
        <v>100</v>
      </c>
      <c r="D670" s="14">
        <v>200</v>
      </c>
      <c r="E670" s="14"/>
      <c r="F670" s="14"/>
      <c r="G670" s="5" t="s">
        <v>1738</v>
      </c>
      <c r="H670" s="121" t="e">
        <f>+#REF!</f>
        <v>#REF!</v>
      </c>
      <c r="I670" s="133" t="e">
        <f t="shared" si="20"/>
        <v>#REF!</v>
      </c>
      <c r="J670" s="133" t="e">
        <f>+#REF!</f>
        <v>#REF!</v>
      </c>
      <c r="K670" s="133" t="e">
        <f>+#REF!</f>
        <v>#REF!</v>
      </c>
      <c r="L670" s="133">
        <v>0</v>
      </c>
      <c r="M670" s="101"/>
      <c r="N670" s="133" t="e">
        <f t="shared" si="21"/>
        <v>#REF!</v>
      </c>
    </row>
    <row r="671" spans="1:14">
      <c r="A671" s="21">
        <v>340</v>
      </c>
      <c r="B671" s="14">
        <v>300</v>
      </c>
      <c r="C671" s="14">
        <v>100</v>
      </c>
      <c r="D671" s="14">
        <v>200</v>
      </c>
      <c r="E671" s="15">
        <v>10</v>
      </c>
      <c r="F671" s="15"/>
      <c r="G671" s="4" t="s">
        <v>1736</v>
      </c>
      <c r="H671" s="121" t="e">
        <f>+#REF!</f>
        <v>#REF!</v>
      </c>
      <c r="I671" s="133" t="e">
        <f t="shared" si="20"/>
        <v>#REF!</v>
      </c>
      <c r="J671" s="133" t="e">
        <f>+#REF!</f>
        <v>#REF!</v>
      </c>
      <c r="K671" s="133" t="e">
        <f>+#REF!</f>
        <v>#REF!</v>
      </c>
      <c r="L671" s="133">
        <v>86650</v>
      </c>
      <c r="M671" s="101"/>
      <c r="N671" s="133" t="e">
        <f t="shared" si="21"/>
        <v>#REF!</v>
      </c>
    </row>
    <row r="672" spans="1:14">
      <c r="A672" s="21">
        <v>340</v>
      </c>
      <c r="B672" s="14">
        <v>300</v>
      </c>
      <c r="C672" s="14">
        <v>100</v>
      </c>
      <c r="D672" s="14">
        <v>200</v>
      </c>
      <c r="E672" s="15">
        <v>30</v>
      </c>
      <c r="F672" s="15"/>
      <c r="G672" s="4" t="s">
        <v>997</v>
      </c>
      <c r="H672" s="121" t="e">
        <f>+#REF!</f>
        <v>#REF!</v>
      </c>
      <c r="I672" s="133" t="e">
        <f t="shared" si="20"/>
        <v>#REF!</v>
      </c>
      <c r="J672" s="133" t="e">
        <f>+#REF!</f>
        <v>#REF!</v>
      </c>
      <c r="K672" s="133" t="e">
        <f>+#REF!</f>
        <v>#REF!</v>
      </c>
      <c r="L672" s="133">
        <v>0</v>
      </c>
      <c r="M672" s="101"/>
      <c r="N672" s="133" t="e">
        <f t="shared" si="21"/>
        <v>#REF!</v>
      </c>
    </row>
    <row r="673" spans="1:14">
      <c r="A673" s="21">
        <v>340</v>
      </c>
      <c r="B673" s="14">
        <v>300</v>
      </c>
      <c r="C673" s="14">
        <v>100</v>
      </c>
      <c r="D673" s="14">
        <v>200</v>
      </c>
      <c r="E673" s="15">
        <v>90</v>
      </c>
      <c r="F673" s="15"/>
      <c r="G673" s="4" t="s">
        <v>1739</v>
      </c>
      <c r="H673" s="121" t="e">
        <f>+#REF!</f>
        <v>#REF!</v>
      </c>
      <c r="I673" s="133" t="e">
        <f t="shared" si="20"/>
        <v>#REF!</v>
      </c>
      <c r="J673" s="133" t="e">
        <f>+#REF!</f>
        <v>#REF!</v>
      </c>
      <c r="K673" s="133" t="e">
        <f>+#REF!</f>
        <v>#REF!</v>
      </c>
      <c r="L673" s="133">
        <v>472</v>
      </c>
      <c r="M673" s="101"/>
      <c r="N673" s="133" t="e">
        <f t="shared" si="21"/>
        <v>#REF!</v>
      </c>
    </row>
    <row r="674" spans="1:14">
      <c r="A674" s="21">
        <v>340</v>
      </c>
      <c r="B674" s="14">
        <v>300</v>
      </c>
      <c r="C674" s="14">
        <v>100</v>
      </c>
      <c r="D674" s="14">
        <v>300</v>
      </c>
      <c r="E674" s="14"/>
      <c r="F674" s="14"/>
      <c r="G674" s="5" t="s">
        <v>1740</v>
      </c>
      <c r="H674" s="121" t="e">
        <f>+#REF!</f>
        <v>#REF!</v>
      </c>
      <c r="I674" s="133" t="e">
        <f t="shared" si="20"/>
        <v>#REF!</v>
      </c>
      <c r="J674" s="133" t="e">
        <f>+#REF!</f>
        <v>#REF!</v>
      </c>
      <c r="K674" s="133" t="e">
        <f>+#REF!</f>
        <v>#REF!</v>
      </c>
      <c r="L674" s="133">
        <v>0</v>
      </c>
      <c r="M674" s="101"/>
      <c r="N674" s="133" t="e">
        <f t="shared" si="21"/>
        <v>#REF!</v>
      </c>
    </row>
    <row r="675" spans="1:14">
      <c r="A675" s="21">
        <v>340</v>
      </c>
      <c r="B675" s="14">
        <v>300</v>
      </c>
      <c r="C675" s="14">
        <v>100</v>
      </c>
      <c r="D675" s="14">
        <v>300</v>
      </c>
      <c r="E675" s="15">
        <v>10</v>
      </c>
      <c r="F675" s="15"/>
      <c r="G675" s="4" t="s">
        <v>1736</v>
      </c>
      <c r="H675" s="121" t="e">
        <f>+#REF!</f>
        <v>#REF!</v>
      </c>
      <c r="I675" s="133" t="e">
        <f t="shared" si="20"/>
        <v>#REF!</v>
      </c>
      <c r="J675" s="133" t="e">
        <f>+#REF!</f>
        <v>#REF!</v>
      </c>
      <c r="K675" s="133" t="e">
        <f>+#REF!</f>
        <v>#REF!</v>
      </c>
      <c r="L675" s="133">
        <v>6000</v>
      </c>
      <c r="M675" s="101"/>
      <c r="N675" s="133" t="e">
        <f t="shared" si="21"/>
        <v>#REF!</v>
      </c>
    </row>
    <row r="676" spans="1:14">
      <c r="A676" s="21">
        <v>340</v>
      </c>
      <c r="B676" s="14">
        <v>300</v>
      </c>
      <c r="C676" s="14">
        <v>100</v>
      </c>
      <c r="D676" s="14">
        <v>300</v>
      </c>
      <c r="E676" s="15">
        <v>30</v>
      </c>
      <c r="F676" s="15"/>
      <c r="G676" s="4" t="s">
        <v>997</v>
      </c>
      <c r="H676" s="121" t="e">
        <f>+#REF!</f>
        <v>#REF!</v>
      </c>
      <c r="I676" s="133" t="e">
        <f t="shared" si="20"/>
        <v>#REF!</v>
      </c>
      <c r="J676" s="133" t="e">
        <f>+#REF!</f>
        <v>#REF!</v>
      </c>
      <c r="K676" s="133" t="e">
        <f>+#REF!</f>
        <v>#REF!</v>
      </c>
      <c r="L676" s="133">
        <v>0</v>
      </c>
      <c r="M676" s="101"/>
      <c r="N676" s="133" t="e">
        <f t="shared" si="21"/>
        <v>#REF!</v>
      </c>
    </row>
    <row r="677" spans="1:14">
      <c r="A677" s="21">
        <v>340</v>
      </c>
      <c r="B677" s="14">
        <v>300</v>
      </c>
      <c r="C677" s="14">
        <v>100</v>
      </c>
      <c r="D677" s="14">
        <v>300</v>
      </c>
      <c r="E677" s="15">
        <v>90</v>
      </c>
      <c r="F677" s="15"/>
      <c r="G677" s="4" t="s">
        <v>1741</v>
      </c>
      <c r="H677" s="121" t="e">
        <f>+#REF!</f>
        <v>#REF!</v>
      </c>
      <c r="I677" s="133" t="e">
        <f t="shared" si="20"/>
        <v>#REF!</v>
      </c>
      <c r="J677" s="133" t="e">
        <f>+#REF!</f>
        <v>#REF!</v>
      </c>
      <c r="K677" s="133" t="e">
        <f>+#REF!</f>
        <v>#REF!</v>
      </c>
      <c r="L677" s="133">
        <v>147</v>
      </c>
      <c r="M677" s="101"/>
      <c r="N677" s="133" t="e">
        <f t="shared" si="21"/>
        <v>#REF!</v>
      </c>
    </row>
    <row r="678" spans="1:14">
      <c r="A678" s="21">
        <v>340</v>
      </c>
      <c r="B678" s="14">
        <v>300</v>
      </c>
      <c r="C678" s="14">
        <v>200</v>
      </c>
      <c r="D678" s="14"/>
      <c r="E678" s="14"/>
      <c r="F678" s="14"/>
      <c r="G678" s="5" t="s">
        <v>1733</v>
      </c>
      <c r="H678" s="121" t="e">
        <f>+#REF!</f>
        <v>#REF!</v>
      </c>
      <c r="I678" s="133" t="e">
        <f t="shared" si="20"/>
        <v>#REF!</v>
      </c>
      <c r="J678" s="133" t="e">
        <f>+#REF!</f>
        <v>#REF!</v>
      </c>
      <c r="K678" s="133" t="e">
        <f>+#REF!</f>
        <v>#REF!</v>
      </c>
      <c r="L678" s="133">
        <v>0</v>
      </c>
      <c r="M678" s="101" t="s">
        <v>9</v>
      </c>
      <c r="N678" s="133" t="e">
        <f t="shared" si="21"/>
        <v>#REF!</v>
      </c>
    </row>
    <row r="679" spans="1:14">
      <c r="A679" s="21">
        <v>340</v>
      </c>
      <c r="B679" s="14">
        <v>300</v>
      </c>
      <c r="C679" s="14">
        <v>200</v>
      </c>
      <c r="D679" s="15">
        <v>100</v>
      </c>
      <c r="E679" s="15"/>
      <c r="F679" s="15"/>
      <c r="G679" s="4" t="s">
        <v>1742</v>
      </c>
      <c r="H679" s="121" t="e">
        <f>+#REF!</f>
        <v>#REF!</v>
      </c>
      <c r="I679" s="133" t="e">
        <f t="shared" si="20"/>
        <v>#REF!</v>
      </c>
      <c r="J679" s="133" t="e">
        <f>+#REF!</f>
        <v>#REF!</v>
      </c>
      <c r="K679" s="133" t="e">
        <f>+#REF!</f>
        <v>#REF!</v>
      </c>
      <c r="L679" s="133">
        <v>0</v>
      </c>
      <c r="M679" s="101"/>
      <c r="N679" s="133" t="e">
        <f t="shared" si="21"/>
        <v>#REF!</v>
      </c>
    </row>
    <row r="680" spans="1:14">
      <c r="A680" s="21">
        <v>340</v>
      </c>
      <c r="B680" s="14">
        <v>300</v>
      </c>
      <c r="C680" s="14">
        <v>200</v>
      </c>
      <c r="D680" s="15">
        <v>200</v>
      </c>
      <c r="E680" s="15"/>
      <c r="F680" s="15"/>
      <c r="G680" s="4" t="s">
        <v>1743</v>
      </c>
      <c r="H680" s="121" t="e">
        <f>+#REF!</f>
        <v>#REF!</v>
      </c>
      <c r="I680" s="133" t="e">
        <f t="shared" si="20"/>
        <v>#REF!</v>
      </c>
      <c r="J680" s="133" t="e">
        <f>+#REF!</f>
        <v>#REF!</v>
      </c>
      <c r="K680" s="133" t="e">
        <f>+#REF!</f>
        <v>#REF!</v>
      </c>
      <c r="L680" s="133">
        <v>0</v>
      </c>
      <c r="M680" s="101"/>
      <c r="N680" s="133" t="e">
        <f t="shared" si="21"/>
        <v>#REF!</v>
      </c>
    </row>
    <row r="681" spans="1:14">
      <c r="A681" s="21">
        <v>340</v>
      </c>
      <c r="B681" s="14">
        <v>300</v>
      </c>
      <c r="C681" s="14">
        <v>200</v>
      </c>
      <c r="D681" s="15">
        <v>900</v>
      </c>
      <c r="E681" s="15"/>
      <c r="F681" s="15"/>
      <c r="G681" s="4" t="s">
        <v>1733</v>
      </c>
      <c r="H681" s="121" t="e">
        <f>+#REF!</f>
        <v>#REF!</v>
      </c>
      <c r="I681" s="133" t="e">
        <f t="shared" si="20"/>
        <v>#REF!</v>
      </c>
      <c r="J681" s="133" t="e">
        <f>+#REF!</f>
        <v>#REF!</v>
      </c>
      <c r="K681" s="133" t="e">
        <f>+#REF!</f>
        <v>#REF!</v>
      </c>
      <c r="L681" s="133">
        <v>0</v>
      </c>
      <c r="M681" s="101"/>
      <c r="N681" s="133" t="e">
        <f t="shared" si="21"/>
        <v>#REF!</v>
      </c>
    </row>
    <row r="682" spans="1:14" s="93" customFormat="1">
      <c r="A682" s="9">
        <v>345</v>
      </c>
      <c r="B682" s="10">
        <v>0</v>
      </c>
      <c r="C682" s="10">
        <v>0</v>
      </c>
      <c r="D682" s="10">
        <v>0</v>
      </c>
      <c r="E682" s="10">
        <v>0</v>
      </c>
      <c r="F682" s="10">
        <v>0</v>
      </c>
      <c r="G682" s="11" t="s">
        <v>1744</v>
      </c>
      <c r="H682" s="143" t="e">
        <f>+#REF!</f>
        <v>#REF!</v>
      </c>
      <c r="I682" s="132" t="e">
        <f t="shared" si="20"/>
        <v>#REF!</v>
      </c>
      <c r="J682" s="132" t="e">
        <f>+#REF!</f>
        <v>#REF!</v>
      </c>
      <c r="K682" s="132" t="e">
        <f>+#REF!</f>
        <v>#REF!</v>
      </c>
      <c r="L682" s="132">
        <v>0</v>
      </c>
      <c r="M682" s="100" t="s">
        <v>10</v>
      </c>
      <c r="N682" s="132" t="e">
        <f t="shared" si="21"/>
        <v>#REF!</v>
      </c>
    </row>
    <row r="683" spans="1:14">
      <c r="A683" s="21">
        <v>345</v>
      </c>
      <c r="B683" s="15">
        <v>100</v>
      </c>
      <c r="C683" s="15"/>
      <c r="D683" s="15"/>
      <c r="E683" s="15"/>
      <c r="F683" s="15"/>
      <c r="G683" s="4" t="s">
        <v>1745</v>
      </c>
      <c r="H683" s="121" t="e">
        <f>+#REF!</f>
        <v>#REF!</v>
      </c>
      <c r="I683" s="133" t="e">
        <f t="shared" si="20"/>
        <v>#REF!</v>
      </c>
      <c r="J683" s="133" t="e">
        <f>+#REF!</f>
        <v>#REF!</v>
      </c>
      <c r="K683" s="133" t="e">
        <f>+#REF!</f>
        <v>#REF!</v>
      </c>
      <c r="L683" s="133">
        <v>0</v>
      </c>
      <c r="M683" s="101"/>
      <c r="N683" s="133" t="e">
        <f t="shared" si="21"/>
        <v>#REF!</v>
      </c>
    </row>
    <row r="684" spans="1:14">
      <c r="A684" s="21">
        <v>345</v>
      </c>
      <c r="B684" s="15">
        <v>200</v>
      </c>
      <c r="C684" s="15"/>
      <c r="D684" s="15"/>
      <c r="E684" s="15"/>
      <c r="F684" s="15"/>
      <c r="G684" s="4" t="s">
        <v>1746</v>
      </c>
      <c r="H684" s="121" t="e">
        <f>+#REF!</f>
        <v>#REF!</v>
      </c>
      <c r="I684" s="133" t="e">
        <f t="shared" si="20"/>
        <v>#REF!</v>
      </c>
      <c r="J684" s="133" t="e">
        <f>+#REF!</f>
        <v>#REF!</v>
      </c>
      <c r="K684" s="133" t="e">
        <f>+#REF!</f>
        <v>#REF!</v>
      </c>
      <c r="L684" s="133">
        <v>0</v>
      </c>
      <c r="M684" s="101"/>
      <c r="N684" s="133" t="e">
        <f t="shared" si="21"/>
        <v>#REF!</v>
      </c>
    </row>
    <row r="685" spans="1:14" ht="38.25">
      <c r="A685" s="21">
        <v>345</v>
      </c>
      <c r="B685" s="15">
        <v>300</v>
      </c>
      <c r="C685" s="15"/>
      <c r="D685" s="15"/>
      <c r="E685" s="15"/>
      <c r="F685" s="15"/>
      <c r="G685" s="4" t="s">
        <v>1747</v>
      </c>
      <c r="H685" s="121" t="e">
        <f>+#REF!</f>
        <v>#REF!</v>
      </c>
      <c r="I685" s="133" t="e">
        <f t="shared" si="20"/>
        <v>#REF!</v>
      </c>
      <c r="J685" s="133" t="e">
        <f>+#REF!</f>
        <v>#REF!</v>
      </c>
      <c r="K685" s="133" t="e">
        <f>+#REF!</f>
        <v>#REF!</v>
      </c>
      <c r="L685" s="133">
        <v>0</v>
      </c>
      <c r="M685" s="101"/>
      <c r="N685" s="133" t="e">
        <f t="shared" si="21"/>
        <v>#REF!</v>
      </c>
    </row>
    <row r="686" spans="1:14" ht="25.5">
      <c r="A686" s="21">
        <v>345</v>
      </c>
      <c r="B686" s="15">
        <v>400</v>
      </c>
      <c r="C686" s="15"/>
      <c r="D686" s="15"/>
      <c r="E686" s="15"/>
      <c r="F686" s="15"/>
      <c r="G686" s="4" t="s">
        <v>1748</v>
      </c>
      <c r="H686" s="121" t="e">
        <f>+#REF!</f>
        <v>#REF!</v>
      </c>
      <c r="I686" s="133" t="e">
        <f t="shared" si="20"/>
        <v>#REF!</v>
      </c>
      <c r="J686" s="133" t="e">
        <f>+#REF!</f>
        <v>#REF!</v>
      </c>
      <c r="K686" s="133" t="e">
        <f>+#REF!</f>
        <v>#REF!</v>
      </c>
      <c r="L686" s="133">
        <v>1916</v>
      </c>
      <c r="M686" s="101"/>
      <c r="N686" s="133" t="e">
        <f t="shared" si="21"/>
        <v>#REF!</v>
      </c>
    </row>
    <row r="687" spans="1:14" ht="25.5">
      <c r="A687" s="21">
        <v>345</v>
      </c>
      <c r="B687" s="15">
        <v>500</v>
      </c>
      <c r="C687" s="15"/>
      <c r="D687" s="15"/>
      <c r="E687" s="15"/>
      <c r="F687" s="15"/>
      <c r="G687" s="4" t="s">
        <v>1749</v>
      </c>
      <c r="H687" s="121" t="e">
        <f>+#REF!</f>
        <v>#REF!</v>
      </c>
      <c r="I687" s="133" t="e">
        <f t="shared" si="20"/>
        <v>#REF!</v>
      </c>
      <c r="J687" s="133" t="e">
        <f>+#REF!</f>
        <v>#REF!</v>
      </c>
      <c r="K687" s="133" t="e">
        <f>+#REF!</f>
        <v>#REF!</v>
      </c>
      <c r="L687" s="133">
        <v>0</v>
      </c>
      <c r="M687" s="101"/>
      <c r="N687" s="133" t="e">
        <f t="shared" si="21"/>
        <v>#REF!</v>
      </c>
    </row>
    <row r="688" spans="1:14">
      <c r="A688" s="21">
        <v>345</v>
      </c>
      <c r="B688" s="15">
        <v>600</v>
      </c>
      <c r="C688" s="15"/>
      <c r="D688" s="15"/>
      <c r="E688" s="15"/>
      <c r="F688" s="15"/>
      <c r="G688" s="4" t="s">
        <v>1750</v>
      </c>
      <c r="H688" s="121" t="e">
        <f>+#REF!</f>
        <v>#REF!</v>
      </c>
      <c r="I688" s="133" t="e">
        <f t="shared" si="20"/>
        <v>#REF!</v>
      </c>
      <c r="J688" s="133" t="e">
        <f>+#REF!</f>
        <v>#REF!</v>
      </c>
      <c r="K688" s="133" t="e">
        <f>+#REF!</f>
        <v>#REF!</v>
      </c>
      <c r="L688" s="133">
        <v>0</v>
      </c>
      <c r="M688" s="101"/>
      <c r="N688" s="133" t="e">
        <f t="shared" si="21"/>
        <v>#REF!</v>
      </c>
    </row>
    <row r="689" spans="1:14">
      <c r="A689" s="21">
        <v>345</v>
      </c>
      <c r="B689" s="15">
        <v>700</v>
      </c>
      <c r="C689" s="15"/>
      <c r="D689" s="15"/>
      <c r="E689" s="15"/>
      <c r="F689" s="15"/>
      <c r="G689" s="4" t="s">
        <v>1751</v>
      </c>
      <c r="H689" s="121" t="e">
        <f>+#REF!</f>
        <v>#REF!</v>
      </c>
      <c r="I689" s="133" t="e">
        <f t="shared" si="20"/>
        <v>#REF!</v>
      </c>
      <c r="J689" s="133" t="e">
        <f>+#REF!</f>
        <v>#REF!</v>
      </c>
      <c r="K689" s="133" t="e">
        <f>+#REF!</f>
        <v>#REF!</v>
      </c>
      <c r="L689" s="133">
        <v>0</v>
      </c>
      <c r="M689" s="101"/>
      <c r="N689" s="133" t="e">
        <f t="shared" si="21"/>
        <v>#REF!</v>
      </c>
    </row>
    <row r="690" spans="1:14">
      <c r="A690" s="21">
        <v>345</v>
      </c>
      <c r="B690" s="15">
        <v>900</v>
      </c>
      <c r="C690" s="15"/>
      <c r="D690" s="15"/>
      <c r="E690" s="15"/>
      <c r="F690" s="15"/>
      <c r="G690" s="4" t="s">
        <v>1752</v>
      </c>
      <c r="H690" s="121" t="e">
        <f>+#REF!</f>
        <v>#REF!</v>
      </c>
      <c r="I690" s="133" t="e">
        <f t="shared" si="20"/>
        <v>#REF!</v>
      </c>
      <c r="J690" s="133" t="e">
        <f>+#REF!</f>
        <v>#REF!</v>
      </c>
      <c r="K690" s="133" t="e">
        <f>+#REF!</f>
        <v>#REF!</v>
      </c>
      <c r="L690" s="133">
        <v>0</v>
      </c>
      <c r="M690" s="101"/>
      <c r="N690" s="133" t="e">
        <f t="shared" si="21"/>
        <v>#REF!</v>
      </c>
    </row>
    <row r="691" spans="1:14">
      <c r="A691" s="9">
        <v>350</v>
      </c>
      <c r="B691" s="10">
        <v>0</v>
      </c>
      <c r="C691" s="10">
        <v>0</v>
      </c>
      <c r="D691" s="10">
        <v>0</v>
      </c>
      <c r="E691" s="10">
        <v>0</v>
      </c>
      <c r="F691" s="10">
        <v>0</v>
      </c>
      <c r="G691" s="11" t="s">
        <v>1753</v>
      </c>
      <c r="H691" s="143" t="e">
        <f>+#REF!</f>
        <v>#REF!</v>
      </c>
      <c r="I691" s="132" t="e">
        <f t="shared" si="20"/>
        <v>#REF!</v>
      </c>
      <c r="J691" s="132" t="e">
        <f>+#REF!</f>
        <v>#REF!</v>
      </c>
      <c r="K691" s="132" t="e">
        <f>+#REF!</f>
        <v>#REF!</v>
      </c>
      <c r="L691" s="132">
        <v>0</v>
      </c>
      <c r="M691" s="100"/>
      <c r="N691" s="132" t="e">
        <f t="shared" si="21"/>
        <v>#REF!</v>
      </c>
    </row>
    <row r="692" spans="1:14">
      <c r="A692" s="21">
        <v>350</v>
      </c>
      <c r="B692" s="14">
        <v>100</v>
      </c>
      <c r="C692" s="14"/>
      <c r="D692" s="14"/>
      <c r="E692" s="14"/>
      <c r="F692" s="14"/>
      <c r="G692" s="5" t="s">
        <v>1754</v>
      </c>
      <c r="H692" s="121" t="e">
        <f>+#REF!</f>
        <v>#REF!</v>
      </c>
      <c r="I692" s="133" t="e">
        <f t="shared" si="20"/>
        <v>#REF!</v>
      </c>
      <c r="J692" s="133" t="e">
        <f>+#REF!</f>
        <v>#REF!</v>
      </c>
      <c r="K692" s="133" t="e">
        <f>+#REF!</f>
        <v>#REF!</v>
      </c>
      <c r="L692" s="133">
        <v>0</v>
      </c>
      <c r="M692" s="101"/>
      <c r="N692" s="133" t="e">
        <f t="shared" si="21"/>
        <v>#REF!</v>
      </c>
    </row>
    <row r="693" spans="1:14" ht="25.5">
      <c r="A693" s="21">
        <v>350</v>
      </c>
      <c r="B693" s="14">
        <v>100</v>
      </c>
      <c r="C693" s="15">
        <v>100</v>
      </c>
      <c r="D693" s="15"/>
      <c r="E693" s="15"/>
      <c r="F693" s="15"/>
      <c r="G693" s="4" t="s">
        <v>1755</v>
      </c>
      <c r="H693" s="121" t="e">
        <f>+#REF!</f>
        <v>#REF!</v>
      </c>
      <c r="I693" s="133" t="e">
        <f t="shared" si="20"/>
        <v>#REF!</v>
      </c>
      <c r="J693" s="133" t="e">
        <f>+#REF!</f>
        <v>#REF!</v>
      </c>
      <c r="K693" s="133" t="e">
        <f>+#REF!</f>
        <v>#REF!</v>
      </c>
      <c r="L693" s="133">
        <v>44313</v>
      </c>
      <c r="M693" s="101" t="s">
        <v>11</v>
      </c>
      <c r="N693" s="133" t="e">
        <f t="shared" si="21"/>
        <v>#REF!</v>
      </c>
    </row>
    <row r="694" spans="1:14">
      <c r="A694" s="21">
        <v>350</v>
      </c>
      <c r="B694" s="14">
        <v>100</v>
      </c>
      <c r="C694" s="15">
        <v>200</v>
      </c>
      <c r="D694" s="15"/>
      <c r="E694" s="15"/>
      <c r="F694" s="15"/>
      <c r="G694" s="4" t="s">
        <v>1756</v>
      </c>
      <c r="H694" s="121" t="e">
        <f>+#REF!</f>
        <v>#REF!</v>
      </c>
      <c r="I694" s="133" t="e">
        <f t="shared" si="20"/>
        <v>#REF!</v>
      </c>
      <c r="J694" s="133" t="e">
        <f>+#REF!</f>
        <v>#REF!</v>
      </c>
      <c r="K694" s="133" t="e">
        <f>+#REF!</f>
        <v>#REF!</v>
      </c>
      <c r="L694" s="133">
        <v>457495</v>
      </c>
      <c r="M694" s="101" t="s">
        <v>12</v>
      </c>
      <c r="N694" s="133" t="e">
        <f t="shared" si="21"/>
        <v>#REF!</v>
      </c>
    </row>
    <row r="695" spans="1:14">
      <c r="A695" s="21">
        <v>350</v>
      </c>
      <c r="B695" s="14">
        <v>200</v>
      </c>
      <c r="C695" s="14"/>
      <c r="D695" s="14"/>
      <c r="E695" s="14"/>
      <c r="F695" s="14"/>
      <c r="G695" s="5" t="s">
        <v>1757</v>
      </c>
      <c r="H695" s="121" t="e">
        <f>+#REF!</f>
        <v>#REF!</v>
      </c>
      <c r="I695" s="133" t="e">
        <f t="shared" si="20"/>
        <v>#REF!</v>
      </c>
      <c r="J695" s="133" t="e">
        <f>+#REF!</f>
        <v>#REF!</v>
      </c>
      <c r="K695" s="133" t="e">
        <f>+#REF!</f>
        <v>#REF!</v>
      </c>
      <c r="L695" s="133">
        <v>0</v>
      </c>
      <c r="M695" s="101" t="s">
        <v>13</v>
      </c>
      <c r="N695" s="133" t="e">
        <f t="shared" si="21"/>
        <v>#REF!</v>
      </c>
    </row>
    <row r="696" spans="1:14">
      <c r="A696" s="21">
        <v>350</v>
      </c>
      <c r="B696" s="14">
        <v>200</v>
      </c>
      <c r="C696" s="15">
        <v>100</v>
      </c>
      <c r="D696" s="15"/>
      <c r="E696" s="15"/>
      <c r="F696" s="15"/>
      <c r="G696" s="4" t="s">
        <v>1758</v>
      </c>
      <c r="H696" s="121" t="e">
        <f>+#REF!</f>
        <v>#REF!</v>
      </c>
      <c r="I696" s="133" t="e">
        <f t="shared" si="20"/>
        <v>#REF!</v>
      </c>
      <c r="J696" s="133" t="e">
        <f>+#REF!</f>
        <v>#REF!</v>
      </c>
      <c r="K696" s="133" t="e">
        <f>+#REF!</f>
        <v>#REF!</v>
      </c>
      <c r="L696" s="133">
        <v>347973</v>
      </c>
      <c r="M696" s="101"/>
      <c r="N696" s="133" t="e">
        <f t="shared" si="21"/>
        <v>#REF!</v>
      </c>
    </row>
    <row r="697" spans="1:14">
      <c r="A697" s="21">
        <v>350</v>
      </c>
      <c r="B697" s="14">
        <v>200</v>
      </c>
      <c r="C697" s="15">
        <v>200</v>
      </c>
      <c r="D697" s="15"/>
      <c r="E697" s="15"/>
      <c r="F697" s="15"/>
      <c r="G697" s="4" t="s">
        <v>1759</v>
      </c>
      <c r="H697" s="121" t="e">
        <f>+#REF!</f>
        <v>#REF!</v>
      </c>
      <c r="I697" s="133" t="e">
        <f t="shared" si="20"/>
        <v>#REF!</v>
      </c>
      <c r="J697" s="133" t="e">
        <f>+#REF!</f>
        <v>#REF!</v>
      </c>
      <c r="K697" s="133" t="e">
        <f>+#REF!</f>
        <v>#REF!</v>
      </c>
      <c r="L697" s="133">
        <v>2759821</v>
      </c>
      <c r="M697" s="101"/>
      <c r="N697" s="133" t="e">
        <f t="shared" si="21"/>
        <v>#REF!</v>
      </c>
    </row>
    <row r="698" spans="1:14">
      <c r="A698" s="21">
        <v>350</v>
      </c>
      <c r="B698" s="14">
        <v>200</v>
      </c>
      <c r="C698" s="15">
        <v>300</v>
      </c>
      <c r="D698" s="15"/>
      <c r="E698" s="15"/>
      <c r="F698" s="15"/>
      <c r="G698" s="4" t="s">
        <v>1760</v>
      </c>
      <c r="H698" s="121" t="e">
        <f>+#REF!</f>
        <v>#REF!</v>
      </c>
      <c r="I698" s="133" t="e">
        <f t="shared" si="20"/>
        <v>#REF!</v>
      </c>
      <c r="J698" s="133" t="e">
        <f>+#REF!</f>
        <v>#REF!</v>
      </c>
      <c r="K698" s="133" t="e">
        <f>+#REF!</f>
        <v>#REF!</v>
      </c>
      <c r="L698" s="133">
        <v>187036</v>
      </c>
      <c r="M698" s="101"/>
      <c r="N698" s="133" t="e">
        <f t="shared" si="21"/>
        <v>#REF!</v>
      </c>
    </row>
    <row r="699" spans="1:14">
      <c r="A699" s="21">
        <v>350</v>
      </c>
      <c r="B699" s="14">
        <v>200</v>
      </c>
      <c r="C699" s="15">
        <v>400</v>
      </c>
      <c r="D699" s="15"/>
      <c r="E699" s="15"/>
      <c r="F699" s="15"/>
      <c r="G699" s="4" t="s">
        <v>1761</v>
      </c>
      <c r="H699" s="121" t="e">
        <f>+#REF!</f>
        <v>#REF!</v>
      </c>
      <c r="I699" s="133" t="e">
        <f t="shared" si="20"/>
        <v>#REF!</v>
      </c>
      <c r="J699" s="133" t="e">
        <f>+#REF!</f>
        <v>#REF!</v>
      </c>
      <c r="K699" s="133" t="e">
        <f>+#REF!</f>
        <v>#REF!</v>
      </c>
      <c r="L699" s="133">
        <v>1012</v>
      </c>
      <c r="M699" s="101"/>
      <c r="N699" s="133" t="e">
        <f t="shared" si="21"/>
        <v>#REF!</v>
      </c>
    </row>
    <row r="700" spans="1:14">
      <c r="A700" s="21">
        <v>350</v>
      </c>
      <c r="B700" s="14">
        <v>200</v>
      </c>
      <c r="C700" s="15">
        <v>500</v>
      </c>
      <c r="D700" s="15"/>
      <c r="E700" s="15"/>
      <c r="F700" s="15"/>
      <c r="G700" s="4" t="s">
        <v>1762</v>
      </c>
      <c r="H700" s="121" t="e">
        <f>+#REF!</f>
        <v>#REF!</v>
      </c>
      <c r="I700" s="133" t="e">
        <f t="shared" si="20"/>
        <v>#REF!</v>
      </c>
      <c r="J700" s="133" t="e">
        <f>+#REF!</f>
        <v>#REF!</v>
      </c>
      <c r="K700" s="133" t="e">
        <f>+#REF!</f>
        <v>#REF!</v>
      </c>
      <c r="L700" s="133">
        <v>580982</v>
      </c>
      <c r="M700" s="101"/>
      <c r="N700" s="133" t="e">
        <f t="shared" si="21"/>
        <v>#REF!</v>
      </c>
    </row>
    <row r="701" spans="1:14" s="93" customFormat="1">
      <c r="A701" s="9">
        <v>355</v>
      </c>
      <c r="B701" s="10">
        <v>0</v>
      </c>
      <c r="C701" s="10">
        <v>0</v>
      </c>
      <c r="D701" s="10">
        <v>0</v>
      </c>
      <c r="E701" s="10">
        <v>0</v>
      </c>
      <c r="F701" s="10">
        <v>0</v>
      </c>
      <c r="G701" s="11" t="s">
        <v>1763</v>
      </c>
      <c r="H701" s="143" t="e">
        <f>+#REF!</f>
        <v>#REF!</v>
      </c>
      <c r="I701" s="132" t="e">
        <f t="shared" si="20"/>
        <v>#REF!</v>
      </c>
      <c r="J701" s="132" t="e">
        <f>+#REF!</f>
        <v>#REF!</v>
      </c>
      <c r="K701" s="132" t="e">
        <f>+#REF!</f>
        <v>#REF!</v>
      </c>
      <c r="L701" s="132">
        <v>0</v>
      </c>
      <c r="M701" s="100"/>
      <c r="N701" s="132" t="e">
        <f t="shared" si="21"/>
        <v>#REF!</v>
      </c>
    </row>
    <row r="702" spans="1:14">
      <c r="A702" s="21">
        <v>355</v>
      </c>
      <c r="B702" s="14">
        <v>100</v>
      </c>
      <c r="C702" s="14"/>
      <c r="D702" s="14"/>
      <c r="E702" s="14"/>
      <c r="F702" s="14"/>
      <c r="G702" s="5" t="s">
        <v>1764</v>
      </c>
      <c r="H702" s="121" t="e">
        <f>+#REF!</f>
        <v>#REF!</v>
      </c>
      <c r="I702" s="133" t="e">
        <f t="shared" si="20"/>
        <v>#REF!</v>
      </c>
      <c r="J702" s="133" t="e">
        <f>+#REF!</f>
        <v>#REF!</v>
      </c>
      <c r="K702" s="133" t="e">
        <f>+#REF!</f>
        <v>#REF!</v>
      </c>
      <c r="L702" s="133">
        <v>0</v>
      </c>
      <c r="M702" s="101" t="s">
        <v>352</v>
      </c>
      <c r="N702" s="133" t="e">
        <f t="shared" si="21"/>
        <v>#REF!</v>
      </c>
    </row>
    <row r="703" spans="1:14">
      <c r="A703" s="21">
        <v>355</v>
      </c>
      <c r="B703" s="14">
        <v>100</v>
      </c>
      <c r="C703" s="14">
        <v>100</v>
      </c>
      <c r="D703" s="14"/>
      <c r="E703" s="14"/>
      <c r="F703" s="14"/>
      <c r="G703" s="29" t="s">
        <v>1314</v>
      </c>
      <c r="H703" s="145" t="e">
        <f>+#REF!</f>
        <v>#REF!</v>
      </c>
      <c r="I703" s="137" t="e">
        <f t="shared" si="20"/>
        <v>#REF!</v>
      </c>
      <c r="J703" s="137" t="e">
        <f>+#REF!</f>
        <v>#REF!</v>
      </c>
      <c r="K703" s="137" t="e">
        <f>+#REF!</f>
        <v>#REF!</v>
      </c>
      <c r="L703" s="137">
        <v>0</v>
      </c>
      <c r="M703" s="101"/>
      <c r="N703" s="137" t="e">
        <f t="shared" si="21"/>
        <v>#REF!</v>
      </c>
    </row>
    <row r="704" spans="1:14">
      <c r="A704" s="21">
        <v>355</v>
      </c>
      <c r="B704" s="14">
        <v>100</v>
      </c>
      <c r="C704" s="14">
        <v>100</v>
      </c>
      <c r="D704" s="15">
        <v>100</v>
      </c>
      <c r="E704" s="15"/>
      <c r="F704" s="15"/>
      <c r="G704" s="23" t="s">
        <v>1315</v>
      </c>
      <c r="H704" s="145" t="e">
        <f>+#REF!</f>
        <v>#REF!</v>
      </c>
      <c r="I704" s="137" t="e">
        <f t="shared" si="20"/>
        <v>#REF!</v>
      </c>
      <c r="J704" s="137" t="e">
        <f>+#REF!</f>
        <v>#REF!</v>
      </c>
      <c r="K704" s="137" t="e">
        <f>+#REF!</f>
        <v>#REF!</v>
      </c>
      <c r="L704" s="137">
        <v>0</v>
      </c>
      <c r="M704" s="101"/>
      <c r="N704" s="137" t="e">
        <f t="shared" si="21"/>
        <v>#REF!</v>
      </c>
    </row>
    <row r="705" spans="1:14">
      <c r="A705" s="21">
        <v>355</v>
      </c>
      <c r="B705" s="14">
        <v>100</v>
      </c>
      <c r="C705" s="14">
        <v>100</v>
      </c>
      <c r="D705" s="15">
        <v>200</v>
      </c>
      <c r="E705" s="15"/>
      <c r="F705" s="15"/>
      <c r="G705" s="23" t="s">
        <v>1316</v>
      </c>
      <c r="H705" s="145" t="e">
        <f>+#REF!</f>
        <v>#REF!</v>
      </c>
      <c r="I705" s="137" t="e">
        <f t="shared" si="20"/>
        <v>#REF!</v>
      </c>
      <c r="J705" s="137" t="e">
        <f>+#REF!</f>
        <v>#REF!</v>
      </c>
      <c r="K705" s="137" t="e">
        <f>+#REF!</f>
        <v>#REF!</v>
      </c>
      <c r="L705" s="137">
        <v>0</v>
      </c>
      <c r="M705" s="101"/>
      <c r="N705" s="137" t="e">
        <f t="shared" si="21"/>
        <v>#REF!</v>
      </c>
    </row>
    <row r="706" spans="1:14">
      <c r="A706" s="21">
        <v>355</v>
      </c>
      <c r="B706" s="14">
        <v>100</v>
      </c>
      <c r="C706" s="14">
        <v>100</v>
      </c>
      <c r="D706" s="15">
        <v>300</v>
      </c>
      <c r="E706" s="15"/>
      <c r="F706" s="15"/>
      <c r="G706" s="23" t="s">
        <v>431</v>
      </c>
      <c r="H706" s="145" t="e">
        <f>+#REF!</f>
        <v>#REF!</v>
      </c>
      <c r="I706" s="137" t="e">
        <f t="shared" si="20"/>
        <v>#REF!</v>
      </c>
      <c r="J706" s="137" t="e">
        <f>+#REF!</f>
        <v>#REF!</v>
      </c>
      <c r="K706" s="137" t="e">
        <f>+#REF!</f>
        <v>#REF!</v>
      </c>
      <c r="L706" s="137">
        <v>0</v>
      </c>
      <c r="M706" s="101"/>
      <c r="N706" s="137" t="e">
        <f t="shared" si="21"/>
        <v>#REF!</v>
      </c>
    </row>
    <row r="707" spans="1:14">
      <c r="A707" s="21">
        <v>355</v>
      </c>
      <c r="B707" s="14">
        <v>100</v>
      </c>
      <c r="C707" s="14">
        <v>100</v>
      </c>
      <c r="D707" s="15">
        <v>400</v>
      </c>
      <c r="E707" s="15"/>
      <c r="F707" s="15"/>
      <c r="G707" s="23" t="s">
        <v>432</v>
      </c>
      <c r="H707" s="145" t="e">
        <f>+#REF!</f>
        <v>#REF!</v>
      </c>
      <c r="I707" s="137" t="e">
        <f t="shared" si="20"/>
        <v>#REF!</v>
      </c>
      <c r="J707" s="137" t="e">
        <f>+#REF!</f>
        <v>#REF!</v>
      </c>
      <c r="K707" s="137" t="e">
        <f>+#REF!</f>
        <v>#REF!</v>
      </c>
      <c r="L707" s="137">
        <v>0</v>
      </c>
      <c r="M707" s="101"/>
      <c r="N707" s="137" t="e">
        <f t="shared" si="21"/>
        <v>#REF!</v>
      </c>
    </row>
    <row r="708" spans="1:14">
      <c r="A708" s="21">
        <v>355</v>
      </c>
      <c r="B708" s="14">
        <v>100</v>
      </c>
      <c r="C708" s="14">
        <v>200</v>
      </c>
      <c r="D708" s="14"/>
      <c r="E708" s="14"/>
      <c r="F708" s="14"/>
      <c r="G708" s="29" t="s">
        <v>433</v>
      </c>
      <c r="H708" s="145" t="e">
        <f>+#REF!</f>
        <v>#REF!</v>
      </c>
      <c r="I708" s="137" t="e">
        <f t="shared" si="20"/>
        <v>#REF!</v>
      </c>
      <c r="J708" s="137" t="e">
        <f>+#REF!</f>
        <v>#REF!</v>
      </c>
      <c r="K708" s="137" t="e">
        <f>+#REF!</f>
        <v>#REF!</v>
      </c>
      <c r="L708" s="137">
        <v>0</v>
      </c>
      <c r="M708" s="101"/>
      <c r="N708" s="137" t="e">
        <f t="shared" si="21"/>
        <v>#REF!</v>
      </c>
    </row>
    <row r="709" spans="1:14">
      <c r="A709" s="21">
        <v>355</v>
      </c>
      <c r="B709" s="14">
        <v>100</v>
      </c>
      <c r="C709" s="14">
        <v>200</v>
      </c>
      <c r="D709" s="15">
        <v>50</v>
      </c>
      <c r="E709" s="15"/>
      <c r="F709" s="15"/>
      <c r="G709" s="23" t="s">
        <v>1267</v>
      </c>
      <c r="H709" s="145" t="e">
        <f>+#REF!</f>
        <v>#REF!</v>
      </c>
      <c r="I709" s="137" t="e">
        <f t="shared" si="20"/>
        <v>#REF!</v>
      </c>
      <c r="J709" s="137" t="e">
        <f>+#REF!</f>
        <v>#REF!</v>
      </c>
      <c r="K709" s="137" t="e">
        <f>+#REF!</f>
        <v>#REF!</v>
      </c>
      <c r="L709" s="137">
        <v>0</v>
      </c>
      <c r="M709" s="101"/>
      <c r="N709" s="137" t="e">
        <f t="shared" si="21"/>
        <v>#REF!</v>
      </c>
    </row>
    <row r="710" spans="1:14">
      <c r="A710" s="21">
        <v>355</v>
      </c>
      <c r="B710" s="14">
        <v>100</v>
      </c>
      <c r="C710" s="14">
        <v>200</v>
      </c>
      <c r="D710" s="15">
        <v>100</v>
      </c>
      <c r="E710" s="15"/>
      <c r="F710" s="15"/>
      <c r="G710" s="23" t="s">
        <v>1268</v>
      </c>
      <c r="H710" s="145" t="e">
        <f>+#REF!</f>
        <v>#REF!</v>
      </c>
      <c r="I710" s="137" t="e">
        <f t="shared" ref="I710:I773" si="22">+J710/2</f>
        <v>#REF!</v>
      </c>
      <c r="J710" s="137" t="e">
        <f>+#REF!</f>
        <v>#REF!</v>
      </c>
      <c r="K710" s="137" t="e">
        <f>+#REF!</f>
        <v>#REF!</v>
      </c>
      <c r="L710" s="137">
        <v>0</v>
      </c>
      <c r="M710" s="101"/>
      <c r="N710" s="137" t="e">
        <f t="shared" ref="N710:N773" si="23">+H710-J710</f>
        <v>#REF!</v>
      </c>
    </row>
    <row r="711" spans="1:14">
      <c r="A711" s="21">
        <v>355</v>
      </c>
      <c r="B711" s="14">
        <v>100</v>
      </c>
      <c r="C711" s="14">
        <v>200</v>
      </c>
      <c r="D711" s="15">
        <v>150</v>
      </c>
      <c r="E711" s="15"/>
      <c r="F711" s="15"/>
      <c r="G711" s="23" t="s">
        <v>1269</v>
      </c>
      <c r="H711" s="145" t="e">
        <f>+#REF!</f>
        <v>#REF!</v>
      </c>
      <c r="I711" s="137" t="e">
        <f t="shared" si="22"/>
        <v>#REF!</v>
      </c>
      <c r="J711" s="137" t="e">
        <f>+#REF!</f>
        <v>#REF!</v>
      </c>
      <c r="K711" s="137" t="e">
        <f>+#REF!</f>
        <v>#REF!</v>
      </c>
      <c r="L711" s="137">
        <v>0</v>
      </c>
      <c r="M711" s="101"/>
      <c r="N711" s="137" t="e">
        <f t="shared" si="23"/>
        <v>#REF!</v>
      </c>
    </row>
    <row r="712" spans="1:14">
      <c r="A712" s="21">
        <v>355</v>
      </c>
      <c r="B712" s="14">
        <v>100</v>
      </c>
      <c r="C712" s="14">
        <v>200</v>
      </c>
      <c r="D712" s="15">
        <v>200</v>
      </c>
      <c r="E712" s="15"/>
      <c r="F712" s="15"/>
      <c r="G712" s="23" t="s">
        <v>1270</v>
      </c>
      <c r="H712" s="145" t="e">
        <f>+#REF!</f>
        <v>#REF!</v>
      </c>
      <c r="I712" s="137" t="e">
        <f t="shared" si="22"/>
        <v>#REF!</v>
      </c>
      <c r="J712" s="137" t="e">
        <f>+#REF!</f>
        <v>#REF!</v>
      </c>
      <c r="K712" s="137" t="e">
        <f>+#REF!</f>
        <v>#REF!</v>
      </c>
      <c r="L712" s="137">
        <v>0</v>
      </c>
      <c r="M712" s="101"/>
      <c r="N712" s="137" t="e">
        <f t="shared" si="23"/>
        <v>#REF!</v>
      </c>
    </row>
    <row r="713" spans="1:14">
      <c r="A713" s="21">
        <v>355</v>
      </c>
      <c r="B713" s="14">
        <v>100</v>
      </c>
      <c r="C713" s="14">
        <v>200</v>
      </c>
      <c r="D713" s="15">
        <v>250</v>
      </c>
      <c r="E713" s="15"/>
      <c r="F713" s="15"/>
      <c r="G713" s="23" t="s">
        <v>434</v>
      </c>
      <c r="H713" s="145" t="e">
        <f>+#REF!</f>
        <v>#REF!</v>
      </c>
      <c r="I713" s="137" t="e">
        <f t="shared" si="22"/>
        <v>#REF!</v>
      </c>
      <c r="J713" s="137" t="e">
        <f>+#REF!</f>
        <v>#REF!</v>
      </c>
      <c r="K713" s="137" t="e">
        <f>+#REF!</f>
        <v>#REF!</v>
      </c>
      <c r="L713" s="137">
        <v>0</v>
      </c>
      <c r="M713" s="101"/>
      <c r="N713" s="137" t="e">
        <f t="shared" si="23"/>
        <v>#REF!</v>
      </c>
    </row>
    <row r="714" spans="1:14">
      <c r="A714" s="21">
        <v>355</v>
      </c>
      <c r="B714" s="14">
        <v>100</v>
      </c>
      <c r="C714" s="14">
        <v>200</v>
      </c>
      <c r="D714" s="15">
        <v>300</v>
      </c>
      <c r="E714" s="15"/>
      <c r="F714" s="15"/>
      <c r="G714" s="23" t="s">
        <v>435</v>
      </c>
      <c r="H714" s="145" t="e">
        <f>+#REF!</f>
        <v>#REF!</v>
      </c>
      <c r="I714" s="137" t="e">
        <f t="shared" si="22"/>
        <v>#REF!</v>
      </c>
      <c r="J714" s="137" t="e">
        <f>+#REF!</f>
        <v>#REF!</v>
      </c>
      <c r="K714" s="137" t="e">
        <f>+#REF!</f>
        <v>#REF!</v>
      </c>
      <c r="L714" s="137">
        <v>0</v>
      </c>
      <c r="M714" s="101"/>
      <c r="N714" s="137" t="e">
        <f t="shared" si="23"/>
        <v>#REF!</v>
      </c>
    </row>
    <row r="715" spans="1:14">
      <c r="A715" s="21">
        <v>355</v>
      </c>
      <c r="B715" s="14">
        <v>100</v>
      </c>
      <c r="C715" s="14">
        <v>200</v>
      </c>
      <c r="D715" s="15">
        <v>350</v>
      </c>
      <c r="E715" s="15"/>
      <c r="F715" s="15"/>
      <c r="G715" s="23" t="s">
        <v>436</v>
      </c>
      <c r="H715" s="145" t="e">
        <f>+#REF!</f>
        <v>#REF!</v>
      </c>
      <c r="I715" s="137" t="e">
        <f t="shared" si="22"/>
        <v>#REF!</v>
      </c>
      <c r="J715" s="137" t="e">
        <f>+#REF!</f>
        <v>#REF!</v>
      </c>
      <c r="K715" s="137" t="e">
        <f>+#REF!</f>
        <v>#REF!</v>
      </c>
      <c r="L715" s="137">
        <v>0</v>
      </c>
      <c r="M715" s="101"/>
      <c r="N715" s="137" t="e">
        <f t="shared" si="23"/>
        <v>#REF!</v>
      </c>
    </row>
    <row r="716" spans="1:14">
      <c r="A716" s="21">
        <v>355</v>
      </c>
      <c r="B716" s="14">
        <v>100</v>
      </c>
      <c r="C716" s="14">
        <v>200</v>
      </c>
      <c r="D716" s="15">
        <v>400</v>
      </c>
      <c r="E716" s="15"/>
      <c r="F716" s="15"/>
      <c r="G716" s="23" t="s">
        <v>437</v>
      </c>
      <c r="H716" s="145" t="e">
        <f>+#REF!</f>
        <v>#REF!</v>
      </c>
      <c r="I716" s="137" t="e">
        <f t="shared" si="22"/>
        <v>#REF!</v>
      </c>
      <c r="J716" s="137" t="e">
        <f>+#REF!</f>
        <v>#REF!</v>
      </c>
      <c r="K716" s="137" t="e">
        <f>+#REF!</f>
        <v>#REF!</v>
      </c>
      <c r="L716" s="137">
        <v>0</v>
      </c>
      <c r="M716" s="101"/>
      <c r="N716" s="137" t="e">
        <f t="shared" si="23"/>
        <v>#REF!</v>
      </c>
    </row>
    <row r="717" spans="1:14">
      <c r="A717" s="21">
        <v>355</v>
      </c>
      <c r="B717" s="14">
        <v>100</v>
      </c>
      <c r="C717" s="14">
        <v>200</v>
      </c>
      <c r="D717" s="15">
        <v>450</v>
      </c>
      <c r="E717" s="15"/>
      <c r="F717" s="15"/>
      <c r="G717" s="23" t="s">
        <v>438</v>
      </c>
      <c r="H717" s="145" t="e">
        <f>+#REF!</f>
        <v>#REF!</v>
      </c>
      <c r="I717" s="137" t="e">
        <f t="shared" si="22"/>
        <v>#REF!</v>
      </c>
      <c r="J717" s="137" t="e">
        <f>+#REF!</f>
        <v>#REF!</v>
      </c>
      <c r="K717" s="137" t="e">
        <f>+#REF!</f>
        <v>#REF!</v>
      </c>
      <c r="L717" s="137">
        <v>0</v>
      </c>
      <c r="M717" s="101"/>
      <c r="N717" s="137" t="e">
        <f t="shared" si="23"/>
        <v>#REF!</v>
      </c>
    </row>
    <row r="718" spans="1:14">
      <c r="A718" s="21">
        <v>355</v>
      </c>
      <c r="B718" s="14">
        <v>100</v>
      </c>
      <c r="C718" s="14">
        <v>200</v>
      </c>
      <c r="D718" s="15">
        <v>500</v>
      </c>
      <c r="E718" s="15"/>
      <c r="F718" s="15"/>
      <c r="G718" s="23" t="s">
        <v>439</v>
      </c>
      <c r="H718" s="145" t="e">
        <f>+#REF!</f>
        <v>#REF!</v>
      </c>
      <c r="I718" s="137" t="e">
        <f t="shared" si="22"/>
        <v>#REF!</v>
      </c>
      <c r="J718" s="137" t="e">
        <f>+#REF!</f>
        <v>#REF!</v>
      </c>
      <c r="K718" s="137" t="e">
        <f>+#REF!</f>
        <v>#REF!</v>
      </c>
      <c r="L718" s="137">
        <v>0</v>
      </c>
      <c r="M718" s="101"/>
      <c r="N718" s="137" t="e">
        <f t="shared" si="23"/>
        <v>#REF!</v>
      </c>
    </row>
    <row r="719" spans="1:14">
      <c r="A719" s="21">
        <v>355</v>
      </c>
      <c r="B719" s="14">
        <v>200</v>
      </c>
      <c r="C719" s="14"/>
      <c r="D719" s="14"/>
      <c r="E719" s="14"/>
      <c r="F719" s="14"/>
      <c r="G719" s="5" t="s">
        <v>440</v>
      </c>
      <c r="H719" s="121" t="e">
        <f>+#REF!</f>
        <v>#REF!</v>
      </c>
      <c r="I719" s="133" t="e">
        <f t="shared" si="22"/>
        <v>#REF!</v>
      </c>
      <c r="J719" s="133" t="e">
        <f>+#REF!</f>
        <v>#REF!</v>
      </c>
      <c r="K719" s="133" t="e">
        <f>+#REF!</f>
        <v>#REF!</v>
      </c>
      <c r="L719" s="133">
        <v>0</v>
      </c>
      <c r="M719" s="101" t="s">
        <v>353</v>
      </c>
      <c r="N719" s="133" t="e">
        <f t="shared" si="23"/>
        <v>#REF!</v>
      </c>
    </row>
    <row r="720" spans="1:14">
      <c r="A720" s="21">
        <v>355</v>
      </c>
      <c r="B720" s="14">
        <v>200</v>
      </c>
      <c r="C720" s="15">
        <v>100</v>
      </c>
      <c r="D720" s="15"/>
      <c r="E720" s="15"/>
      <c r="F720" s="15"/>
      <c r="G720" s="23" t="s">
        <v>441</v>
      </c>
      <c r="H720" s="145" t="e">
        <f>+#REF!</f>
        <v>#REF!</v>
      </c>
      <c r="I720" s="137" t="e">
        <f t="shared" si="22"/>
        <v>#REF!</v>
      </c>
      <c r="J720" s="137" t="e">
        <f>+#REF!</f>
        <v>#REF!</v>
      </c>
      <c r="K720" s="137" t="e">
        <f>+#REF!</f>
        <v>#REF!</v>
      </c>
      <c r="L720" s="137">
        <v>0</v>
      </c>
      <c r="M720" s="101"/>
      <c r="N720" s="137" t="e">
        <f t="shared" si="23"/>
        <v>#REF!</v>
      </c>
    </row>
    <row r="721" spans="1:14">
      <c r="A721" s="21">
        <v>355</v>
      </c>
      <c r="B721" s="14">
        <v>200</v>
      </c>
      <c r="C721" s="15">
        <v>101</v>
      </c>
      <c r="D721" s="15"/>
      <c r="E721" s="15"/>
      <c r="F721" s="15"/>
      <c r="G721" s="23" t="s">
        <v>442</v>
      </c>
      <c r="H721" s="145" t="e">
        <f>+#REF!</f>
        <v>#REF!</v>
      </c>
      <c r="I721" s="137" t="e">
        <f t="shared" si="22"/>
        <v>#REF!</v>
      </c>
      <c r="J721" s="137" t="e">
        <f>+#REF!</f>
        <v>#REF!</v>
      </c>
      <c r="K721" s="137" t="e">
        <f>+#REF!</f>
        <v>#REF!</v>
      </c>
      <c r="L721" s="137">
        <v>0</v>
      </c>
      <c r="M721" s="101"/>
      <c r="N721" s="137" t="e">
        <f t="shared" si="23"/>
        <v>#REF!</v>
      </c>
    </row>
    <row r="722" spans="1:14">
      <c r="A722" s="21">
        <v>355</v>
      </c>
      <c r="B722" s="14">
        <v>200</v>
      </c>
      <c r="C722" s="15">
        <v>102</v>
      </c>
      <c r="D722" s="15"/>
      <c r="E722" s="15"/>
      <c r="F722" s="15"/>
      <c r="G722" s="23" t="s">
        <v>443</v>
      </c>
      <c r="H722" s="145" t="e">
        <f>+#REF!</f>
        <v>#REF!</v>
      </c>
      <c r="I722" s="137" t="e">
        <f t="shared" si="22"/>
        <v>#REF!</v>
      </c>
      <c r="J722" s="137" t="e">
        <f>+#REF!</f>
        <v>#REF!</v>
      </c>
      <c r="K722" s="137" t="e">
        <f>+#REF!</f>
        <v>#REF!</v>
      </c>
      <c r="L722" s="137">
        <v>0</v>
      </c>
      <c r="M722" s="101"/>
      <c r="N722" s="137" t="e">
        <f t="shared" si="23"/>
        <v>#REF!</v>
      </c>
    </row>
    <row r="723" spans="1:14">
      <c r="A723" s="21">
        <v>355</v>
      </c>
      <c r="B723" s="14">
        <v>200</v>
      </c>
      <c r="C723" s="15">
        <v>103</v>
      </c>
      <c r="D723" s="15"/>
      <c r="E723" s="15"/>
      <c r="F723" s="15"/>
      <c r="G723" s="23" t="s">
        <v>444</v>
      </c>
      <c r="H723" s="145" t="e">
        <f>+#REF!</f>
        <v>#REF!</v>
      </c>
      <c r="I723" s="137" t="e">
        <f t="shared" si="22"/>
        <v>#REF!</v>
      </c>
      <c r="J723" s="137" t="e">
        <f>+#REF!</f>
        <v>#REF!</v>
      </c>
      <c r="K723" s="137" t="e">
        <f>+#REF!</f>
        <v>#REF!</v>
      </c>
      <c r="L723" s="137">
        <v>0</v>
      </c>
      <c r="M723" s="101"/>
      <c r="N723" s="137" t="e">
        <f t="shared" si="23"/>
        <v>#REF!</v>
      </c>
    </row>
    <row r="724" spans="1:14">
      <c r="A724" s="21">
        <v>355</v>
      </c>
      <c r="B724" s="14">
        <v>200</v>
      </c>
      <c r="C724" s="15">
        <v>200</v>
      </c>
      <c r="D724" s="15"/>
      <c r="E724" s="15"/>
      <c r="F724" s="15"/>
      <c r="G724" s="23" t="s">
        <v>445</v>
      </c>
      <c r="H724" s="145" t="e">
        <f>+#REF!</f>
        <v>#REF!</v>
      </c>
      <c r="I724" s="137" t="e">
        <f t="shared" si="22"/>
        <v>#REF!</v>
      </c>
      <c r="J724" s="137" t="e">
        <f>+#REF!</f>
        <v>#REF!</v>
      </c>
      <c r="K724" s="137" t="e">
        <f>+#REF!</f>
        <v>#REF!</v>
      </c>
      <c r="L724" s="137">
        <v>0</v>
      </c>
      <c r="M724" s="101"/>
      <c r="N724" s="137" t="e">
        <f t="shared" si="23"/>
        <v>#REF!</v>
      </c>
    </row>
    <row r="725" spans="1:14">
      <c r="A725" s="21">
        <v>355</v>
      </c>
      <c r="B725" s="14">
        <v>200</v>
      </c>
      <c r="C725" s="15">
        <v>201</v>
      </c>
      <c r="D725" s="15"/>
      <c r="E725" s="15"/>
      <c r="F725" s="15"/>
      <c r="G725" s="23" t="s">
        <v>446</v>
      </c>
      <c r="H725" s="145" t="e">
        <f>+#REF!</f>
        <v>#REF!</v>
      </c>
      <c r="I725" s="137" t="e">
        <f t="shared" si="22"/>
        <v>#REF!</v>
      </c>
      <c r="J725" s="137" t="e">
        <f>+#REF!</f>
        <v>#REF!</v>
      </c>
      <c r="K725" s="137" t="e">
        <f>+#REF!</f>
        <v>#REF!</v>
      </c>
      <c r="L725" s="137">
        <v>0</v>
      </c>
      <c r="M725" s="101"/>
      <c r="N725" s="137" t="e">
        <f t="shared" si="23"/>
        <v>#REF!</v>
      </c>
    </row>
    <row r="726" spans="1:14">
      <c r="A726" s="21">
        <v>355</v>
      </c>
      <c r="B726" s="14">
        <v>200</v>
      </c>
      <c r="C726" s="15">
        <v>202</v>
      </c>
      <c r="D726" s="15"/>
      <c r="E726" s="15"/>
      <c r="F726" s="15"/>
      <c r="G726" s="23" t="s">
        <v>1326</v>
      </c>
      <c r="H726" s="145" t="e">
        <f>+#REF!</f>
        <v>#REF!</v>
      </c>
      <c r="I726" s="137" t="e">
        <f t="shared" si="22"/>
        <v>#REF!</v>
      </c>
      <c r="J726" s="137" t="e">
        <f>+#REF!</f>
        <v>#REF!</v>
      </c>
      <c r="K726" s="137" t="e">
        <f>+#REF!</f>
        <v>#REF!</v>
      </c>
      <c r="L726" s="137">
        <v>0</v>
      </c>
      <c r="M726" s="101"/>
      <c r="N726" s="137" t="e">
        <f t="shared" si="23"/>
        <v>#REF!</v>
      </c>
    </row>
    <row r="727" spans="1:14">
      <c r="A727" s="21">
        <v>355</v>
      </c>
      <c r="B727" s="14">
        <v>200</v>
      </c>
      <c r="C727" s="15">
        <v>203</v>
      </c>
      <c r="D727" s="15"/>
      <c r="E727" s="15"/>
      <c r="F727" s="15"/>
      <c r="G727" s="23" t="s">
        <v>1327</v>
      </c>
      <c r="H727" s="145" t="e">
        <f>+#REF!</f>
        <v>#REF!</v>
      </c>
      <c r="I727" s="137" t="e">
        <f t="shared" si="22"/>
        <v>#REF!</v>
      </c>
      <c r="J727" s="137" t="e">
        <f>+#REF!</f>
        <v>#REF!</v>
      </c>
      <c r="K727" s="137" t="e">
        <f>+#REF!</f>
        <v>#REF!</v>
      </c>
      <c r="L727" s="137">
        <v>0</v>
      </c>
      <c r="M727" s="101"/>
      <c r="N727" s="137" t="e">
        <f t="shared" si="23"/>
        <v>#REF!</v>
      </c>
    </row>
    <row r="728" spans="1:14">
      <c r="A728" s="21">
        <v>355</v>
      </c>
      <c r="B728" s="14">
        <v>200</v>
      </c>
      <c r="C728" s="15">
        <v>204</v>
      </c>
      <c r="D728" s="15"/>
      <c r="E728" s="15"/>
      <c r="F728" s="15"/>
      <c r="G728" s="23" t="s">
        <v>1328</v>
      </c>
      <c r="H728" s="145" t="e">
        <f>+#REF!</f>
        <v>#REF!</v>
      </c>
      <c r="I728" s="137" t="e">
        <f t="shared" si="22"/>
        <v>#REF!</v>
      </c>
      <c r="J728" s="137" t="e">
        <f>+#REF!</f>
        <v>#REF!</v>
      </c>
      <c r="K728" s="137" t="e">
        <f>+#REF!</f>
        <v>#REF!</v>
      </c>
      <c r="L728" s="137">
        <v>0</v>
      </c>
      <c r="M728" s="101"/>
      <c r="N728" s="137" t="e">
        <f t="shared" si="23"/>
        <v>#REF!</v>
      </c>
    </row>
    <row r="729" spans="1:14">
      <c r="A729" s="21">
        <v>355</v>
      </c>
      <c r="B729" s="14">
        <v>200</v>
      </c>
      <c r="C729" s="15">
        <v>205</v>
      </c>
      <c r="D729" s="15"/>
      <c r="E729" s="15"/>
      <c r="F729" s="15"/>
      <c r="G729" s="23" t="s">
        <v>1329</v>
      </c>
      <c r="H729" s="145" t="e">
        <f>+#REF!</f>
        <v>#REF!</v>
      </c>
      <c r="I729" s="137" t="e">
        <f t="shared" si="22"/>
        <v>#REF!</v>
      </c>
      <c r="J729" s="137" t="e">
        <f>+#REF!</f>
        <v>#REF!</v>
      </c>
      <c r="K729" s="137" t="e">
        <f>+#REF!</f>
        <v>#REF!</v>
      </c>
      <c r="L729" s="137">
        <v>0</v>
      </c>
      <c r="M729" s="101"/>
      <c r="N729" s="137" t="e">
        <f t="shared" si="23"/>
        <v>#REF!</v>
      </c>
    </row>
    <row r="730" spans="1:14">
      <c r="A730" s="21">
        <v>355</v>
      </c>
      <c r="B730" s="14">
        <v>200</v>
      </c>
      <c r="C730" s="15">
        <v>206</v>
      </c>
      <c r="D730" s="15"/>
      <c r="E730" s="15"/>
      <c r="F730" s="15"/>
      <c r="G730" s="23" t="s">
        <v>1330</v>
      </c>
      <c r="H730" s="145" t="e">
        <f>+#REF!</f>
        <v>#REF!</v>
      </c>
      <c r="I730" s="137" t="e">
        <f t="shared" si="22"/>
        <v>#REF!</v>
      </c>
      <c r="J730" s="137" t="e">
        <f>+#REF!</f>
        <v>#REF!</v>
      </c>
      <c r="K730" s="137" t="e">
        <f>+#REF!</f>
        <v>#REF!</v>
      </c>
      <c r="L730" s="137">
        <v>0</v>
      </c>
      <c r="M730" s="101"/>
      <c r="N730" s="137" t="e">
        <f t="shared" si="23"/>
        <v>#REF!</v>
      </c>
    </row>
    <row r="731" spans="1:14">
      <c r="A731" s="21">
        <v>355</v>
      </c>
      <c r="B731" s="14">
        <v>200</v>
      </c>
      <c r="C731" s="15">
        <v>207</v>
      </c>
      <c r="D731" s="15"/>
      <c r="E731" s="15"/>
      <c r="F731" s="15"/>
      <c r="G731" s="23" t="s">
        <v>1331</v>
      </c>
      <c r="H731" s="145" t="e">
        <f>+#REF!</f>
        <v>#REF!</v>
      </c>
      <c r="I731" s="137" t="e">
        <f t="shared" si="22"/>
        <v>#REF!</v>
      </c>
      <c r="J731" s="137" t="e">
        <f>+#REF!</f>
        <v>#REF!</v>
      </c>
      <c r="K731" s="137" t="e">
        <f>+#REF!</f>
        <v>#REF!</v>
      </c>
      <c r="L731" s="137">
        <v>0</v>
      </c>
      <c r="M731" s="101"/>
      <c r="N731" s="137" t="e">
        <f t="shared" si="23"/>
        <v>#REF!</v>
      </c>
    </row>
    <row r="732" spans="1:14">
      <c r="A732" s="21">
        <v>355</v>
      </c>
      <c r="B732" s="14">
        <v>200</v>
      </c>
      <c r="C732" s="15">
        <v>208</v>
      </c>
      <c r="D732" s="15"/>
      <c r="E732" s="15"/>
      <c r="F732" s="15"/>
      <c r="G732" s="23" t="s">
        <v>1332</v>
      </c>
      <c r="H732" s="145" t="e">
        <f>+#REF!</f>
        <v>#REF!</v>
      </c>
      <c r="I732" s="137" t="e">
        <f t="shared" si="22"/>
        <v>#REF!</v>
      </c>
      <c r="J732" s="137" t="e">
        <f>+#REF!</f>
        <v>#REF!</v>
      </c>
      <c r="K732" s="137" t="e">
        <f>+#REF!</f>
        <v>#REF!</v>
      </c>
      <c r="L732" s="137">
        <v>0</v>
      </c>
      <c r="M732" s="101"/>
      <c r="N732" s="137" t="e">
        <f t="shared" si="23"/>
        <v>#REF!</v>
      </c>
    </row>
    <row r="733" spans="1:14">
      <c r="A733" s="21">
        <v>355</v>
      </c>
      <c r="B733" s="14">
        <v>200</v>
      </c>
      <c r="C733" s="15">
        <v>209</v>
      </c>
      <c r="D733" s="15"/>
      <c r="E733" s="15"/>
      <c r="F733" s="15"/>
      <c r="G733" s="23" t="s">
        <v>1333</v>
      </c>
      <c r="H733" s="145" t="e">
        <f>+#REF!</f>
        <v>#REF!</v>
      </c>
      <c r="I733" s="137" t="e">
        <f t="shared" si="22"/>
        <v>#REF!</v>
      </c>
      <c r="J733" s="137" t="e">
        <f>+#REF!</f>
        <v>#REF!</v>
      </c>
      <c r="K733" s="137" t="e">
        <f>+#REF!</f>
        <v>#REF!</v>
      </c>
      <c r="L733" s="137">
        <v>0</v>
      </c>
      <c r="M733" s="101"/>
      <c r="N733" s="137" t="e">
        <f t="shared" si="23"/>
        <v>#REF!</v>
      </c>
    </row>
    <row r="734" spans="1:14">
      <c r="A734" s="21">
        <v>355</v>
      </c>
      <c r="B734" s="14">
        <v>200</v>
      </c>
      <c r="C734" s="15">
        <v>210</v>
      </c>
      <c r="D734" s="15"/>
      <c r="E734" s="15"/>
      <c r="F734" s="15"/>
      <c r="G734" s="23" t="s">
        <v>1334</v>
      </c>
      <c r="H734" s="145" t="e">
        <f>+#REF!</f>
        <v>#REF!</v>
      </c>
      <c r="I734" s="137" t="e">
        <f t="shared" si="22"/>
        <v>#REF!</v>
      </c>
      <c r="J734" s="137" t="e">
        <f>+#REF!</f>
        <v>#REF!</v>
      </c>
      <c r="K734" s="137" t="e">
        <f>+#REF!</f>
        <v>#REF!</v>
      </c>
      <c r="L734" s="137">
        <v>0</v>
      </c>
      <c r="M734" s="101"/>
      <c r="N734" s="137" t="e">
        <f t="shared" si="23"/>
        <v>#REF!</v>
      </c>
    </row>
    <row r="735" spans="1:14">
      <c r="A735" s="21">
        <v>355</v>
      </c>
      <c r="B735" s="14">
        <v>200</v>
      </c>
      <c r="C735" s="15">
        <v>211</v>
      </c>
      <c r="D735" s="15"/>
      <c r="E735" s="15"/>
      <c r="F735" s="15"/>
      <c r="G735" s="23" t="s">
        <v>1335</v>
      </c>
      <c r="H735" s="145" t="e">
        <f>+#REF!</f>
        <v>#REF!</v>
      </c>
      <c r="I735" s="137" t="e">
        <f t="shared" si="22"/>
        <v>#REF!</v>
      </c>
      <c r="J735" s="137" t="e">
        <f>+#REF!</f>
        <v>#REF!</v>
      </c>
      <c r="K735" s="137" t="e">
        <f>+#REF!</f>
        <v>#REF!</v>
      </c>
      <c r="L735" s="137">
        <v>0</v>
      </c>
      <c r="M735" s="101"/>
      <c r="N735" s="137" t="e">
        <f t="shared" si="23"/>
        <v>#REF!</v>
      </c>
    </row>
    <row r="736" spans="1:14">
      <c r="A736" s="21">
        <v>355</v>
      </c>
      <c r="B736" s="14">
        <v>200</v>
      </c>
      <c r="C736" s="15">
        <v>300</v>
      </c>
      <c r="D736" s="15"/>
      <c r="E736" s="15"/>
      <c r="F736" s="15"/>
      <c r="G736" s="23" t="s">
        <v>1336</v>
      </c>
      <c r="H736" s="145" t="e">
        <f>+#REF!</f>
        <v>#REF!</v>
      </c>
      <c r="I736" s="137" t="e">
        <f t="shared" si="22"/>
        <v>#REF!</v>
      </c>
      <c r="J736" s="137" t="e">
        <f>+#REF!</f>
        <v>#REF!</v>
      </c>
      <c r="K736" s="137" t="e">
        <f>+#REF!</f>
        <v>#REF!</v>
      </c>
      <c r="L736" s="137">
        <v>0</v>
      </c>
      <c r="M736" s="101"/>
      <c r="N736" s="137" t="e">
        <f t="shared" si="23"/>
        <v>#REF!</v>
      </c>
    </row>
    <row r="737" spans="1:14">
      <c r="A737" s="21">
        <v>355</v>
      </c>
      <c r="B737" s="14">
        <v>200</v>
      </c>
      <c r="C737" s="15">
        <v>400</v>
      </c>
      <c r="D737" s="15"/>
      <c r="E737" s="15"/>
      <c r="F737" s="15"/>
      <c r="G737" s="23" t="s">
        <v>1337</v>
      </c>
      <c r="H737" s="145" t="e">
        <f>+#REF!</f>
        <v>#REF!</v>
      </c>
      <c r="I737" s="137" t="e">
        <f t="shared" si="22"/>
        <v>#REF!</v>
      </c>
      <c r="J737" s="137" t="e">
        <f>+#REF!</f>
        <v>#REF!</v>
      </c>
      <c r="K737" s="137" t="e">
        <f>+#REF!</f>
        <v>#REF!</v>
      </c>
      <c r="L737" s="137">
        <v>0</v>
      </c>
      <c r="M737" s="101"/>
      <c r="N737" s="137" t="e">
        <f t="shared" si="23"/>
        <v>#REF!</v>
      </c>
    </row>
    <row r="738" spans="1:14">
      <c r="A738" s="21">
        <v>355</v>
      </c>
      <c r="B738" s="14">
        <v>200</v>
      </c>
      <c r="C738" s="15">
        <v>401</v>
      </c>
      <c r="D738" s="15"/>
      <c r="E738" s="15"/>
      <c r="F738" s="15"/>
      <c r="G738" s="23" t="s">
        <v>1338</v>
      </c>
      <c r="H738" s="145" t="e">
        <f>+#REF!</f>
        <v>#REF!</v>
      </c>
      <c r="I738" s="137" t="e">
        <f t="shared" si="22"/>
        <v>#REF!</v>
      </c>
      <c r="J738" s="137" t="e">
        <f>+#REF!</f>
        <v>#REF!</v>
      </c>
      <c r="K738" s="137" t="e">
        <f>+#REF!</f>
        <v>#REF!</v>
      </c>
      <c r="L738" s="137">
        <v>0</v>
      </c>
      <c r="M738" s="101"/>
      <c r="N738" s="137" t="e">
        <f t="shared" si="23"/>
        <v>#REF!</v>
      </c>
    </row>
    <row r="739" spans="1:14">
      <c r="A739" s="21">
        <v>355</v>
      </c>
      <c r="B739" s="14">
        <v>200</v>
      </c>
      <c r="C739" s="15">
        <v>402</v>
      </c>
      <c r="D739" s="15"/>
      <c r="E739" s="15"/>
      <c r="F739" s="15"/>
      <c r="G739" s="23" t="s">
        <v>1339</v>
      </c>
      <c r="H739" s="145" t="e">
        <f>+#REF!</f>
        <v>#REF!</v>
      </c>
      <c r="I739" s="137" t="e">
        <f t="shared" si="22"/>
        <v>#REF!</v>
      </c>
      <c r="J739" s="137" t="e">
        <f>+#REF!</f>
        <v>#REF!</v>
      </c>
      <c r="K739" s="137" t="e">
        <f>+#REF!</f>
        <v>#REF!</v>
      </c>
      <c r="L739" s="137">
        <v>0</v>
      </c>
      <c r="M739" s="101"/>
      <c r="N739" s="137" t="e">
        <f t="shared" si="23"/>
        <v>#REF!</v>
      </c>
    </row>
    <row r="740" spans="1:14">
      <c r="A740" s="21">
        <v>355</v>
      </c>
      <c r="B740" s="14">
        <v>200</v>
      </c>
      <c r="C740" s="15">
        <v>403</v>
      </c>
      <c r="D740" s="15"/>
      <c r="E740" s="15"/>
      <c r="F740" s="15"/>
      <c r="G740" s="23" t="s">
        <v>454</v>
      </c>
      <c r="H740" s="145" t="e">
        <f>+#REF!</f>
        <v>#REF!</v>
      </c>
      <c r="I740" s="137" t="e">
        <f t="shared" si="22"/>
        <v>#REF!</v>
      </c>
      <c r="J740" s="137" t="e">
        <f>+#REF!</f>
        <v>#REF!</v>
      </c>
      <c r="K740" s="137" t="e">
        <f>+#REF!</f>
        <v>#REF!</v>
      </c>
      <c r="L740" s="137">
        <v>0</v>
      </c>
      <c r="M740" s="101"/>
      <c r="N740" s="137" t="e">
        <f t="shared" si="23"/>
        <v>#REF!</v>
      </c>
    </row>
    <row r="741" spans="1:14">
      <c r="A741" s="21">
        <v>355</v>
      </c>
      <c r="B741" s="14">
        <v>200</v>
      </c>
      <c r="C741" s="15">
        <v>404</v>
      </c>
      <c r="D741" s="15"/>
      <c r="E741" s="15"/>
      <c r="F741" s="15"/>
      <c r="G741" s="23" t="s">
        <v>1765</v>
      </c>
      <c r="H741" s="145" t="e">
        <f>+#REF!</f>
        <v>#REF!</v>
      </c>
      <c r="I741" s="137" t="e">
        <f t="shared" si="22"/>
        <v>#REF!</v>
      </c>
      <c r="J741" s="137" t="e">
        <f>+#REF!</f>
        <v>#REF!</v>
      </c>
      <c r="K741" s="137" t="e">
        <f>+#REF!</f>
        <v>#REF!</v>
      </c>
      <c r="L741" s="137">
        <v>0</v>
      </c>
      <c r="M741" s="101"/>
      <c r="N741" s="137" t="e">
        <f t="shared" si="23"/>
        <v>#REF!</v>
      </c>
    </row>
    <row r="742" spans="1:14">
      <c r="A742" s="21">
        <v>355</v>
      </c>
      <c r="B742" s="14">
        <v>200</v>
      </c>
      <c r="C742" s="15">
        <v>405</v>
      </c>
      <c r="D742" s="15"/>
      <c r="E742" s="15"/>
      <c r="F742" s="15"/>
      <c r="G742" s="23" t="s">
        <v>1766</v>
      </c>
      <c r="H742" s="145" t="e">
        <f>+#REF!</f>
        <v>#REF!</v>
      </c>
      <c r="I742" s="137" t="e">
        <f t="shared" si="22"/>
        <v>#REF!</v>
      </c>
      <c r="J742" s="137" t="e">
        <f>+#REF!</f>
        <v>#REF!</v>
      </c>
      <c r="K742" s="137" t="e">
        <f>+#REF!</f>
        <v>#REF!</v>
      </c>
      <c r="L742" s="137">
        <v>0</v>
      </c>
      <c r="M742" s="101"/>
      <c r="N742" s="137" t="e">
        <f t="shared" si="23"/>
        <v>#REF!</v>
      </c>
    </row>
    <row r="743" spans="1:14">
      <c r="A743" s="21">
        <v>355</v>
      </c>
      <c r="B743" s="14">
        <v>200</v>
      </c>
      <c r="C743" s="15">
        <v>406</v>
      </c>
      <c r="D743" s="15"/>
      <c r="E743" s="15"/>
      <c r="F743" s="15"/>
      <c r="G743" s="23" t="s">
        <v>1767</v>
      </c>
      <c r="H743" s="145" t="e">
        <f>+#REF!</f>
        <v>#REF!</v>
      </c>
      <c r="I743" s="137" t="e">
        <f t="shared" si="22"/>
        <v>#REF!</v>
      </c>
      <c r="J743" s="137" t="e">
        <f>+#REF!</f>
        <v>#REF!</v>
      </c>
      <c r="K743" s="137" t="e">
        <f>+#REF!</f>
        <v>#REF!</v>
      </c>
      <c r="L743" s="137">
        <v>0</v>
      </c>
      <c r="M743" s="101"/>
      <c r="N743" s="137" t="e">
        <f t="shared" si="23"/>
        <v>#REF!</v>
      </c>
    </row>
    <row r="744" spans="1:14">
      <c r="A744" s="21">
        <v>355</v>
      </c>
      <c r="B744" s="14">
        <v>200</v>
      </c>
      <c r="C744" s="15">
        <v>407</v>
      </c>
      <c r="D744" s="15"/>
      <c r="E744" s="15"/>
      <c r="F744" s="15"/>
      <c r="G744" s="23" t="s">
        <v>1768</v>
      </c>
      <c r="H744" s="145" t="e">
        <f>+#REF!</f>
        <v>#REF!</v>
      </c>
      <c r="I744" s="137" t="e">
        <f t="shared" si="22"/>
        <v>#REF!</v>
      </c>
      <c r="J744" s="137" t="e">
        <f>+#REF!</f>
        <v>#REF!</v>
      </c>
      <c r="K744" s="137" t="e">
        <f>+#REF!</f>
        <v>#REF!</v>
      </c>
      <c r="L744" s="137">
        <v>0</v>
      </c>
      <c r="M744" s="101"/>
      <c r="N744" s="137" t="e">
        <f t="shared" si="23"/>
        <v>#REF!</v>
      </c>
    </row>
    <row r="745" spans="1:14">
      <c r="A745" s="21">
        <v>355</v>
      </c>
      <c r="B745" s="14">
        <v>200</v>
      </c>
      <c r="C745" s="15">
        <v>408</v>
      </c>
      <c r="D745" s="15"/>
      <c r="E745" s="15"/>
      <c r="F745" s="15"/>
      <c r="G745" s="23" t="s">
        <v>1769</v>
      </c>
      <c r="H745" s="145" t="e">
        <f>+#REF!</f>
        <v>#REF!</v>
      </c>
      <c r="I745" s="137" t="e">
        <f t="shared" si="22"/>
        <v>#REF!</v>
      </c>
      <c r="J745" s="137" t="e">
        <f>+#REF!</f>
        <v>#REF!</v>
      </c>
      <c r="K745" s="137" t="e">
        <f>+#REF!</f>
        <v>#REF!</v>
      </c>
      <c r="L745" s="137">
        <v>124057</v>
      </c>
      <c r="M745" s="101"/>
      <c r="N745" s="137" t="e">
        <f t="shared" si="23"/>
        <v>#REF!</v>
      </c>
    </row>
    <row r="746" spans="1:14">
      <c r="A746" s="21">
        <v>355</v>
      </c>
      <c r="B746" s="14">
        <v>200</v>
      </c>
      <c r="C746" s="15">
        <v>409</v>
      </c>
      <c r="D746" s="15"/>
      <c r="E746" s="15"/>
      <c r="F746" s="15"/>
      <c r="G746" s="23" t="s">
        <v>1770</v>
      </c>
      <c r="H746" s="145" t="e">
        <f>+#REF!</f>
        <v>#REF!</v>
      </c>
      <c r="I746" s="137" t="e">
        <f t="shared" si="22"/>
        <v>#REF!</v>
      </c>
      <c r="J746" s="137" t="e">
        <f>+#REF!</f>
        <v>#REF!</v>
      </c>
      <c r="K746" s="137" t="e">
        <f>+#REF!</f>
        <v>#REF!</v>
      </c>
      <c r="L746" s="137">
        <v>0</v>
      </c>
      <c r="M746" s="101"/>
      <c r="N746" s="137" t="e">
        <f t="shared" si="23"/>
        <v>#REF!</v>
      </c>
    </row>
    <row r="747" spans="1:14">
      <c r="A747" s="21">
        <v>355</v>
      </c>
      <c r="B747" s="14">
        <v>200</v>
      </c>
      <c r="C747" s="15">
        <v>410</v>
      </c>
      <c r="D747" s="15"/>
      <c r="E747" s="15"/>
      <c r="F747" s="15"/>
      <c r="G747" s="23" t="s">
        <v>1771</v>
      </c>
      <c r="H747" s="145" t="e">
        <f>+#REF!</f>
        <v>#REF!</v>
      </c>
      <c r="I747" s="137" t="e">
        <f t="shared" si="22"/>
        <v>#REF!</v>
      </c>
      <c r="J747" s="137" t="e">
        <f>+#REF!</f>
        <v>#REF!</v>
      </c>
      <c r="K747" s="137" t="e">
        <f>+#REF!</f>
        <v>#REF!</v>
      </c>
      <c r="L747" s="137">
        <v>0</v>
      </c>
      <c r="M747" s="101"/>
      <c r="N747" s="137" t="e">
        <f t="shared" si="23"/>
        <v>#REF!</v>
      </c>
    </row>
    <row r="748" spans="1:14">
      <c r="A748" s="21">
        <v>355</v>
      </c>
      <c r="B748" s="14">
        <v>200</v>
      </c>
      <c r="C748" s="15">
        <v>411</v>
      </c>
      <c r="D748" s="15"/>
      <c r="E748" s="15"/>
      <c r="F748" s="15"/>
      <c r="G748" s="23" t="s">
        <v>1772</v>
      </c>
      <c r="H748" s="145" t="e">
        <f>+#REF!</f>
        <v>#REF!</v>
      </c>
      <c r="I748" s="137" t="e">
        <f t="shared" si="22"/>
        <v>#REF!</v>
      </c>
      <c r="J748" s="137" t="e">
        <f>+#REF!</f>
        <v>#REF!</v>
      </c>
      <c r="K748" s="137" t="e">
        <f>+#REF!</f>
        <v>#REF!</v>
      </c>
      <c r="L748" s="137">
        <v>0</v>
      </c>
      <c r="M748" s="101"/>
      <c r="N748" s="137" t="e">
        <f t="shared" si="23"/>
        <v>#REF!</v>
      </c>
    </row>
    <row r="749" spans="1:14">
      <c r="A749" s="21">
        <v>355</v>
      </c>
      <c r="B749" s="14">
        <v>200</v>
      </c>
      <c r="C749" s="15">
        <v>412</v>
      </c>
      <c r="D749" s="15"/>
      <c r="E749" s="15"/>
      <c r="F749" s="15"/>
      <c r="G749" s="23" t="s">
        <v>1773</v>
      </c>
      <c r="H749" s="145" t="e">
        <f>+#REF!</f>
        <v>#REF!</v>
      </c>
      <c r="I749" s="137" t="e">
        <f t="shared" si="22"/>
        <v>#REF!</v>
      </c>
      <c r="J749" s="137" t="e">
        <f>+#REF!</f>
        <v>#REF!</v>
      </c>
      <c r="K749" s="137" t="e">
        <f>+#REF!</f>
        <v>#REF!</v>
      </c>
      <c r="L749" s="137">
        <v>0</v>
      </c>
      <c r="M749" s="101"/>
      <c r="N749" s="137" t="e">
        <f t="shared" si="23"/>
        <v>#REF!</v>
      </c>
    </row>
    <row r="750" spans="1:14">
      <c r="A750" s="21">
        <v>355</v>
      </c>
      <c r="B750" s="14">
        <v>200</v>
      </c>
      <c r="C750" s="15">
        <v>413</v>
      </c>
      <c r="D750" s="15"/>
      <c r="E750" s="15"/>
      <c r="F750" s="15"/>
      <c r="G750" s="23" t="s">
        <v>1774</v>
      </c>
      <c r="H750" s="145" t="e">
        <f>+#REF!</f>
        <v>#REF!</v>
      </c>
      <c r="I750" s="137" t="e">
        <f t="shared" si="22"/>
        <v>#REF!</v>
      </c>
      <c r="J750" s="137" t="e">
        <f>+#REF!</f>
        <v>#REF!</v>
      </c>
      <c r="K750" s="137" t="e">
        <f>+#REF!</f>
        <v>#REF!</v>
      </c>
      <c r="L750" s="137">
        <v>0</v>
      </c>
      <c r="M750" s="101"/>
      <c r="N750" s="137" t="e">
        <f t="shared" si="23"/>
        <v>#REF!</v>
      </c>
    </row>
    <row r="751" spans="1:14">
      <c r="A751" s="21">
        <v>355</v>
      </c>
      <c r="B751" s="14">
        <v>200</v>
      </c>
      <c r="C751" s="15">
        <v>414</v>
      </c>
      <c r="D751" s="15"/>
      <c r="E751" s="15"/>
      <c r="F751" s="15"/>
      <c r="G751" s="23" t="s">
        <v>1428</v>
      </c>
      <c r="H751" s="145" t="e">
        <f>+#REF!</f>
        <v>#REF!</v>
      </c>
      <c r="I751" s="137" t="e">
        <f t="shared" si="22"/>
        <v>#REF!</v>
      </c>
      <c r="J751" s="137" t="e">
        <f>+#REF!</f>
        <v>#REF!</v>
      </c>
      <c r="K751" s="137" t="e">
        <f>+#REF!</f>
        <v>#REF!</v>
      </c>
      <c r="L751" s="137">
        <v>0</v>
      </c>
      <c r="M751" s="101"/>
      <c r="N751" s="137" t="e">
        <f t="shared" si="23"/>
        <v>#REF!</v>
      </c>
    </row>
    <row r="752" spans="1:14">
      <c r="A752" s="21">
        <v>355</v>
      </c>
      <c r="B752" s="14">
        <v>200</v>
      </c>
      <c r="C752" s="15">
        <v>415</v>
      </c>
      <c r="D752" s="15"/>
      <c r="E752" s="15"/>
      <c r="F752" s="15"/>
      <c r="G752" s="23" t="s">
        <v>1429</v>
      </c>
      <c r="H752" s="145" t="e">
        <f>+#REF!</f>
        <v>#REF!</v>
      </c>
      <c r="I752" s="137" t="e">
        <f t="shared" si="22"/>
        <v>#REF!</v>
      </c>
      <c r="J752" s="137" t="e">
        <f>+#REF!</f>
        <v>#REF!</v>
      </c>
      <c r="K752" s="137" t="e">
        <f>+#REF!</f>
        <v>#REF!</v>
      </c>
      <c r="L752" s="137">
        <v>0</v>
      </c>
      <c r="M752" s="101"/>
      <c r="N752" s="137" t="e">
        <f t="shared" si="23"/>
        <v>#REF!</v>
      </c>
    </row>
    <row r="753" spans="1:14">
      <c r="A753" s="21">
        <v>355</v>
      </c>
      <c r="B753" s="14">
        <v>200</v>
      </c>
      <c r="C753" s="15">
        <v>416</v>
      </c>
      <c r="D753" s="15"/>
      <c r="E753" s="15"/>
      <c r="F753" s="15"/>
      <c r="G753" s="23" t="s">
        <v>1430</v>
      </c>
      <c r="H753" s="145" t="e">
        <f>+#REF!</f>
        <v>#REF!</v>
      </c>
      <c r="I753" s="137" t="e">
        <f t="shared" si="22"/>
        <v>#REF!</v>
      </c>
      <c r="J753" s="137" t="e">
        <f>+#REF!</f>
        <v>#REF!</v>
      </c>
      <c r="K753" s="137" t="e">
        <f>+#REF!</f>
        <v>#REF!</v>
      </c>
      <c r="L753" s="137">
        <v>0</v>
      </c>
      <c r="M753" s="101"/>
      <c r="N753" s="137" t="e">
        <f t="shared" si="23"/>
        <v>#REF!</v>
      </c>
    </row>
    <row r="754" spans="1:14">
      <c r="A754" s="21">
        <v>355</v>
      </c>
      <c r="B754" s="14">
        <v>200</v>
      </c>
      <c r="C754" s="15">
        <v>500</v>
      </c>
      <c r="D754" s="15"/>
      <c r="E754" s="15"/>
      <c r="F754" s="15"/>
      <c r="G754" s="23" t="s">
        <v>1431</v>
      </c>
      <c r="H754" s="145" t="e">
        <f>+#REF!</f>
        <v>#REF!</v>
      </c>
      <c r="I754" s="137" t="e">
        <f t="shared" si="22"/>
        <v>#REF!</v>
      </c>
      <c r="J754" s="137" t="e">
        <f>+#REF!</f>
        <v>#REF!</v>
      </c>
      <c r="K754" s="137" t="e">
        <f>+#REF!</f>
        <v>#REF!</v>
      </c>
      <c r="L754" s="137">
        <v>0</v>
      </c>
      <c r="M754" s="101"/>
      <c r="N754" s="137" t="e">
        <f t="shared" si="23"/>
        <v>#REF!</v>
      </c>
    </row>
    <row r="755" spans="1:14">
      <c r="A755" s="21">
        <v>355</v>
      </c>
      <c r="B755" s="14">
        <v>200</v>
      </c>
      <c r="C755" s="15">
        <v>600</v>
      </c>
      <c r="D755" s="15"/>
      <c r="E755" s="15"/>
      <c r="F755" s="15"/>
      <c r="G755" s="23" t="s">
        <v>1432</v>
      </c>
      <c r="H755" s="145" t="e">
        <f>+#REF!</f>
        <v>#REF!</v>
      </c>
      <c r="I755" s="137" t="e">
        <f t="shared" si="22"/>
        <v>#REF!</v>
      </c>
      <c r="J755" s="137" t="e">
        <f>+#REF!</f>
        <v>#REF!</v>
      </c>
      <c r="K755" s="137" t="e">
        <f>+#REF!</f>
        <v>#REF!</v>
      </c>
      <c r="L755" s="137">
        <v>0</v>
      </c>
      <c r="M755" s="101"/>
      <c r="N755" s="137" t="e">
        <f t="shared" si="23"/>
        <v>#REF!</v>
      </c>
    </row>
    <row r="756" spans="1:14">
      <c r="A756" s="21">
        <v>355</v>
      </c>
      <c r="B756" s="14">
        <v>200</v>
      </c>
      <c r="C756" s="15">
        <v>601</v>
      </c>
      <c r="D756" s="15"/>
      <c r="E756" s="15"/>
      <c r="F756" s="15"/>
      <c r="G756" s="89" t="s">
        <v>1271</v>
      </c>
      <c r="H756" s="145" t="e">
        <f>+#REF!</f>
        <v>#REF!</v>
      </c>
      <c r="I756" s="137" t="e">
        <f t="shared" si="22"/>
        <v>#REF!</v>
      </c>
      <c r="J756" s="137" t="e">
        <f>+#REF!</f>
        <v>#REF!</v>
      </c>
      <c r="K756" s="137" t="e">
        <f>+#REF!</f>
        <v>#REF!</v>
      </c>
      <c r="L756" s="137">
        <v>0</v>
      </c>
      <c r="M756" s="101"/>
      <c r="N756" s="137" t="e">
        <f t="shared" si="23"/>
        <v>#REF!</v>
      </c>
    </row>
    <row r="757" spans="1:14">
      <c r="A757" s="21">
        <v>355</v>
      </c>
      <c r="B757" s="14">
        <v>200</v>
      </c>
      <c r="C757" s="15">
        <v>602</v>
      </c>
      <c r="D757" s="15"/>
      <c r="E757" s="15"/>
      <c r="F757" s="15"/>
      <c r="G757" s="23" t="s">
        <v>1433</v>
      </c>
      <c r="H757" s="145" t="e">
        <f>+#REF!</f>
        <v>#REF!</v>
      </c>
      <c r="I757" s="137" t="e">
        <f t="shared" si="22"/>
        <v>#REF!</v>
      </c>
      <c r="J757" s="137" t="e">
        <f>+#REF!</f>
        <v>#REF!</v>
      </c>
      <c r="K757" s="137" t="e">
        <f>+#REF!</f>
        <v>#REF!</v>
      </c>
      <c r="L757" s="137">
        <v>0</v>
      </c>
      <c r="M757" s="101"/>
      <c r="N757" s="137" t="e">
        <f t="shared" si="23"/>
        <v>#REF!</v>
      </c>
    </row>
    <row r="758" spans="1:14">
      <c r="A758" s="21">
        <v>355</v>
      </c>
      <c r="B758" s="14">
        <v>200</v>
      </c>
      <c r="C758" s="15">
        <v>603</v>
      </c>
      <c r="D758" s="15"/>
      <c r="E758" s="15"/>
      <c r="F758" s="15"/>
      <c r="G758" s="23" t="s">
        <v>1434</v>
      </c>
      <c r="H758" s="145" t="e">
        <f>+#REF!</f>
        <v>#REF!</v>
      </c>
      <c r="I758" s="137" t="e">
        <f t="shared" si="22"/>
        <v>#REF!</v>
      </c>
      <c r="J758" s="137" t="e">
        <f>+#REF!</f>
        <v>#REF!</v>
      </c>
      <c r="K758" s="137" t="e">
        <f>+#REF!</f>
        <v>#REF!</v>
      </c>
      <c r="L758" s="137">
        <v>0</v>
      </c>
      <c r="M758" s="101"/>
      <c r="N758" s="137" t="e">
        <f t="shared" si="23"/>
        <v>#REF!</v>
      </c>
    </row>
    <row r="759" spans="1:14">
      <c r="A759" s="21">
        <v>355</v>
      </c>
      <c r="B759" s="14">
        <v>200</v>
      </c>
      <c r="C759" s="15">
        <v>700</v>
      </c>
      <c r="D759" s="15"/>
      <c r="E759" s="15"/>
      <c r="F759" s="15"/>
      <c r="G759" s="23" t="s">
        <v>1435</v>
      </c>
      <c r="H759" s="145" t="e">
        <f>+#REF!</f>
        <v>#REF!</v>
      </c>
      <c r="I759" s="137" t="e">
        <f t="shared" si="22"/>
        <v>#REF!</v>
      </c>
      <c r="J759" s="137" t="e">
        <f>+#REF!</f>
        <v>#REF!</v>
      </c>
      <c r="K759" s="137" t="e">
        <f>+#REF!</f>
        <v>#REF!</v>
      </c>
      <c r="L759" s="137">
        <v>0</v>
      </c>
      <c r="M759" s="101"/>
      <c r="N759" s="137" t="e">
        <f t="shared" si="23"/>
        <v>#REF!</v>
      </c>
    </row>
    <row r="760" spans="1:14">
      <c r="A760" s="21">
        <v>355</v>
      </c>
      <c r="B760" s="14">
        <v>200</v>
      </c>
      <c r="C760" s="15">
        <v>701</v>
      </c>
      <c r="D760" s="15"/>
      <c r="E760" s="15"/>
      <c r="F760" s="15"/>
      <c r="G760" s="23" t="s">
        <v>1436</v>
      </c>
      <c r="H760" s="145" t="e">
        <f>+#REF!</f>
        <v>#REF!</v>
      </c>
      <c r="I760" s="137" t="e">
        <f t="shared" si="22"/>
        <v>#REF!</v>
      </c>
      <c r="J760" s="137" t="e">
        <f>+#REF!</f>
        <v>#REF!</v>
      </c>
      <c r="K760" s="137" t="e">
        <f>+#REF!</f>
        <v>#REF!</v>
      </c>
      <c r="L760" s="137">
        <v>0</v>
      </c>
      <c r="M760" s="101"/>
      <c r="N760" s="137" t="e">
        <f t="shared" si="23"/>
        <v>#REF!</v>
      </c>
    </row>
    <row r="761" spans="1:14">
      <c r="A761" s="21">
        <v>355</v>
      </c>
      <c r="B761" s="14">
        <v>200</v>
      </c>
      <c r="C761" s="15">
        <v>702</v>
      </c>
      <c r="D761" s="15"/>
      <c r="E761" s="15"/>
      <c r="F761" s="15"/>
      <c r="G761" s="89" t="s">
        <v>1272</v>
      </c>
      <c r="H761" s="145" t="e">
        <f>+#REF!</f>
        <v>#REF!</v>
      </c>
      <c r="I761" s="137" t="e">
        <f t="shared" si="22"/>
        <v>#REF!</v>
      </c>
      <c r="J761" s="137" t="e">
        <f>+#REF!</f>
        <v>#REF!</v>
      </c>
      <c r="K761" s="137" t="e">
        <f>+#REF!</f>
        <v>#REF!</v>
      </c>
      <c r="L761" s="137">
        <v>0</v>
      </c>
      <c r="M761" s="101"/>
      <c r="N761" s="137" t="e">
        <f t="shared" si="23"/>
        <v>#REF!</v>
      </c>
    </row>
    <row r="762" spans="1:14">
      <c r="A762" s="21">
        <v>355</v>
      </c>
      <c r="B762" s="14">
        <v>200</v>
      </c>
      <c r="C762" s="15">
        <v>900</v>
      </c>
      <c r="D762" s="15"/>
      <c r="E762" s="15"/>
      <c r="F762" s="15"/>
      <c r="G762" s="23" t="s">
        <v>1437</v>
      </c>
      <c r="H762" s="145" t="e">
        <f>+#REF!</f>
        <v>#REF!</v>
      </c>
      <c r="I762" s="137" t="e">
        <f t="shared" si="22"/>
        <v>#REF!</v>
      </c>
      <c r="J762" s="137" t="e">
        <f>+#REF!</f>
        <v>#REF!</v>
      </c>
      <c r="K762" s="137" t="e">
        <f>+#REF!</f>
        <v>#REF!</v>
      </c>
      <c r="L762" s="137">
        <v>0</v>
      </c>
      <c r="M762" s="101"/>
      <c r="N762" s="137" t="e">
        <f t="shared" si="23"/>
        <v>#REF!</v>
      </c>
    </row>
    <row r="763" spans="1:14">
      <c r="A763" s="21">
        <v>355</v>
      </c>
      <c r="B763" s="14">
        <v>200</v>
      </c>
      <c r="C763" s="15">
        <v>901</v>
      </c>
      <c r="D763" s="15"/>
      <c r="E763" s="15"/>
      <c r="F763" s="15"/>
      <c r="G763" s="23" t="s">
        <v>1800</v>
      </c>
      <c r="H763" s="145" t="e">
        <f>+#REF!</f>
        <v>#REF!</v>
      </c>
      <c r="I763" s="137" t="e">
        <f t="shared" si="22"/>
        <v>#REF!</v>
      </c>
      <c r="J763" s="137" t="e">
        <f>+#REF!</f>
        <v>#REF!</v>
      </c>
      <c r="K763" s="137" t="e">
        <f>+#REF!</f>
        <v>#REF!</v>
      </c>
      <c r="L763" s="137">
        <v>0</v>
      </c>
      <c r="M763" s="101"/>
      <c r="N763" s="137" t="e">
        <f t="shared" si="23"/>
        <v>#REF!</v>
      </c>
    </row>
    <row r="764" spans="1:14">
      <c r="A764" s="21">
        <v>355</v>
      </c>
      <c r="B764" s="14">
        <v>200</v>
      </c>
      <c r="C764" s="15">
        <v>902</v>
      </c>
      <c r="D764" s="15"/>
      <c r="E764" s="15"/>
      <c r="F764" s="15"/>
      <c r="G764" s="23" t="s">
        <v>1801</v>
      </c>
      <c r="H764" s="145" t="e">
        <f>+#REF!</f>
        <v>#REF!</v>
      </c>
      <c r="I764" s="137" t="e">
        <f t="shared" si="22"/>
        <v>#REF!</v>
      </c>
      <c r="J764" s="137" t="e">
        <f>+#REF!</f>
        <v>#REF!</v>
      </c>
      <c r="K764" s="137" t="e">
        <f>+#REF!</f>
        <v>#REF!</v>
      </c>
      <c r="L764" s="137">
        <v>0</v>
      </c>
      <c r="M764" s="101"/>
      <c r="N764" s="137" t="e">
        <f t="shared" si="23"/>
        <v>#REF!</v>
      </c>
    </row>
    <row r="765" spans="1:14">
      <c r="A765" s="21">
        <v>355</v>
      </c>
      <c r="B765" s="14">
        <v>200</v>
      </c>
      <c r="C765" s="15">
        <v>903</v>
      </c>
      <c r="D765" s="15"/>
      <c r="E765" s="15"/>
      <c r="F765" s="15"/>
      <c r="G765" s="23" t="s">
        <v>1802</v>
      </c>
      <c r="H765" s="145" t="e">
        <f>+#REF!</f>
        <v>#REF!</v>
      </c>
      <c r="I765" s="137" t="e">
        <f t="shared" si="22"/>
        <v>#REF!</v>
      </c>
      <c r="J765" s="137" t="e">
        <f>+#REF!</f>
        <v>#REF!</v>
      </c>
      <c r="K765" s="137" t="e">
        <f>+#REF!</f>
        <v>#REF!</v>
      </c>
      <c r="L765" s="137">
        <v>0</v>
      </c>
      <c r="M765" s="101"/>
      <c r="N765" s="137" t="e">
        <f t="shared" si="23"/>
        <v>#REF!</v>
      </c>
    </row>
    <row r="766" spans="1:14">
      <c r="A766" s="21">
        <v>355</v>
      </c>
      <c r="B766" s="14">
        <v>200</v>
      </c>
      <c r="C766" s="15">
        <v>990</v>
      </c>
      <c r="D766" s="15"/>
      <c r="E766" s="15"/>
      <c r="F766" s="15"/>
      <c r="G766" s="23" t="s">
        <v>1803</v>
      </c>
      <c r="H766" s="145" t="e">
        <f>+#REF!</f>
        <v>#REF!</v>
      </c>
      <c r="I766" s="137" t="e">
        <f t="shared" si="22"/>
        <v>#REF!</v>
      </c>
      <c r="J766" s="137" t="e">
        <f>+#REF!</f>
        <v>#REF!</v>
      </c>
      <c r="K766" s="137" t="e">
        <f>+#REF!</f>
        <v>#REF!</v>
      </c>
      <c r="L766" s="137">
        <v>10480</v>
      </c>
      <c r="M766" s="101"/>
      <c r="N766" s="137" t="e">
        <f t="shared" si="23"/>
        <v>#REF!</v>
      </c>
    </row>
    <row r="767" spans="1:14" s="93" customFormat="1">
      <c r="A767" s="9">
        <v>360</v>
      </c>
      <c r="B767" s="10">
        <v>0</v>
      </c>
      <c r="C767" s="10">
        <v>0</v>
      </c>
      <c r="D767" s="10">
        <v>0</v>
      </c>
      <c r="E767" s="10">
        <v>0</v>
      </c>
      <c r="F767" s="10">
        <v>0</v>
      </c>
      <c r="G767" s="11" t="s">
        <v>1370</v>
      </c>
      <c r="H767" s="143" t="e">
        <f>+#REF!</f>
        <v>#REF!</v>
      </c>
      <c r="I767" s="132" t="e">
        <f t="shared" si="22"/>
        <v>#REF!</v>
      </c>
      <c r="J767" s="132" t="e">
        <f>+#REF!</f>
        <v>#REF!</v>
      </c>
      <c r="K767" s="132" t="e">
        <f>+#REF!</f>
        <v>#REF!</v>
      </c>
      <c r="L767" s="132">
        <v>0</v>
      </c>
      <c r="M767" s="100"/>
      <c r="N767" s="132" t="e">
        <f t="shared" si="23"/>
        <v>#REF!</v>
      </c>
    </row>
    <row r="768" spans="1:14">
      <c r="A768" s="21">
        <v>360</v>
      </c>
      <c r="B768" s="15">
        <v>100</v>
      </c>
      <c r="C768" s="15"/>
      <c r="D768" s="15"/>
      <c r="E768" s="15"/>
      <c r="F768" s="15"/>
      <c r="G768" s="4" t="s">
        <v>1804</v>
      </c>
      <c r="H768" s="121" t="e">
        <f>+#REF!</f>
        <v>#REF!</v>
      </c>
      <c r="I768" s="133" t="e">
        <f t="shared" si="22"/>
        <v>#REF!</v>
      </c>
      <c r="J768" s="133" t="e">
        <f>+#REF!</f>
        <v>#REF!</v>
      </c>
      <c r="K768" s="133" t="e">
        <f>+#REF!</f>
        <v>#REF!</v>
      </c>
      <c r="L768" s="133">
        <v>-161314</v>
      </c>
      <c r="M768" s="101" t="s">
        <v>354</v>
      </c>
      <c r="N768" s="133" t="e">
        <f t="shared" si="23"/>
        <v>#REF!</v>
      </c>
    </row>
    <row r="769" spans="1:14">
      <c r="A769" s="21">
        <v>360</v>
      </c>
      <c r="B769" s="15">
        <v>200</v>
      </c>
      <c r="C769" s="15"/>
      <c r="D769" s="15"/>
      <c r="E769" s="15"/>
      <c r="F769" s="15"/>
      <c r="G769" s="4" t="s">
        <v>1805</v>
      </c>
      <c r="H769" s="121" t="e">
        <f>+#REF!</f>
        <v>#REF!</v>
      </c>
      <c r="I769" s="133" t="e">
        <f t="shared" si="22"/>
        <v>#REF!</v>
      </c>
      <c r="J769" s="133" t="e">
        <f>+#REF!</f>
        <v>#REF!</v>
      </c>
      <c r="K769" s="133" t="e">
        <f>+#REF!</f>
        <v>#REF!</v>
      </c>
      <c r="L769" s="133">
        <v>29761</v>
      </c>
      <c r="M769" s="101" t="s">
        <v>355</v>
      </c>
      <c r="N769" s="133" t="e">
        <f t="shared" si="23"/>
        <v>#REF!</v>
      </c>
    </row>
    <row r="770" spans="1:14" s="93" customFormat="1">
      <c r="A770" s="9">
        <v>365</v>
      </c>
      <c r="B770" s="10">
        <v>0</v>
      </c>
      <c r="C770" s="10">
        <v>0</v>
      </c>
      <c r="D770" s="10">
        <v>0</v>
      </c>
      <c r="E770" s="10">
        <v>0</v>
      </c>
      <c r="F770" s="10">
        <v>0</v>
      </c>
      <c r="G770" s="11" t="s">
        <v>1806</v>
      </c>
      <c r="H770" s="143" t="e">
        <f>+#REF!</f>
        <v>#REF!</v>
      </c>
      <c r="I770" s="132" t="e">
        <f t="shared" si="22"/>
        <v>#REF!</v>
      </c>
      <c r="J770" s="132" t="e">
        <f>+#REF!</f>
        <v>#REF!</v>
      </c>
      <c r="K770" s="132" t="e">
        <f>+#REF!</f>
        <v>#REF!</v>
      </c>
      <c r="L770" s="132">
        <v>0</v>
      </c>
      <c r="M770" s="100"/>
      <c r="N770" s="132" t="e">
        <f t="shared" si="23"/>
        <v>#REF!</v>
      </c>
    </row>
    <row r="771" spans="1:14">
      <c r="A771" s="21">
        <v>365</v>
      </c>
      <c r="B771" s="14">
        <v>100</v>
      </c>
      <c r="C771" s="14"/>
      <c r="D771" s="14"/>
      <c r="E771" s="14"/>
      <c r="F771" s="14"/>
      <c r="G771" s="5" t="s">
        <v>1807</v>
      </c>
      <c r="H771" s="121" t="e">
        <f>+#REF!</f>
        <v>#REF!</v>
      </c>
      <c r="I771" s="133" t="e">
        <f t="shared" si="22"/>
        <v>#REF!</v>
      </c>
      <c r="J771" s="133" t="e">
        <f>+#REF!</f>
        <v>#REF!</v>
      </c>
      <c r="K771" s="133" t="e">
        <f>+#REF!</f>
        <v>#REF!</v>
      </c>
      <c r="L771" s="133">
        <v>0</v>
      </c>
      <c r="M771" s="101"/>
      <c r="N771" s="133" t="e">
        <f t="shared" si="23"/>
        <v>#REF!</v>
      </c>
    </row>
    <row r="772" spans="1:14">
      <c r="A772" s="21">
        <v>365</v>
      </c>
      <c r="B772" s="14">
        <v>100</v>
      </c>
      <c r="C772" s="15">
        <v>100</v>
      </c>
      <c r="D772" s="15"/>
      <c r="E772" s="15"/>
      <c r="F772" s="15"/>
      <c r="G772" s="4" t="s">
        <v>1808</v>
      </c>
      <c r="H772" s="121" t="e">
        <f>+#REF!</f>
        <v>#REF!</v>
      </c>
      <c r="I772" s="133" t="e">
        <f t="shared" si="22"/>
        <v>#REF!</v>
      </c>
      <c r="J772" s="133" t="e">
        <f>+#REF!</f>
        <v>#REF!</v>
      </c>
      <c r="K772" s="133" t="e">
        <f>+#REF!</f>
        <v>#REF!</v>
      </c>
      <c r="L772" s="133">
        <v>513551</v>
      </c>
      <c r="M772" s="101" t="s">
        <v>356</v>
      </c>
      <c r="N772" s="133" t="e">
        <f t="shared" si="23"/>
        <v>#REF!</v>
      </c>
    </row>
    <row r="773" spans="1:14" ht="25.5">
      <c r="A773" s="21">
        <v>365</v>
      </c>
      <c r="B773" s="14">
        <v>100</v>
      </c>
      <c r="C773" s="15">
        <v>200</v>
      </c>
      <c r="D773" s="15"/>
      <c r="E773" s="15"/>
      <c r="F773" s="15"/>
      <c r="G773" s="4" t="s">
        <v>1809</v>
      </c>
      <c r="H773" s="121" t="e">
        <f>+#REF!</f>
        <v>#REF!</v>
      </c>
      <c r="I773" s="133" t="e">
        <f t="shared" si="22"/>
        <v>#REF!</v>
      </c>
      <c r="J773" s="133" t="e">
        <f>+#REF!</f>
        <v>#REF!</v>
      </c>
      <c r="K773" s="133" t="e">
        <f>+#REF!</f>
        <v>#REF!</v>
      </c>
      <c r="L773" s="133">
        <v>117067</v>
      </c>
      <c r="M773" s="101" t="s">
        <v>357</v>
      </c>
      <c r="N773" s="133" t="e">
        <f t="shared" si="23"/>
        <v>#REF!</v>
      </c>
    </row>
    <row r="774" spans="1:14" ht="25.5">
      <c r="A774" s="21">
        <v>365</v>
      </c>
      <c r="B774" s="14">
        <v>100</v>
      </c>
      <c r="C774" s="15">
        <v>300</v>
      </c>
      <c r="D774" s="15"/>
      <c r="E774" s="15"/>
      <c r="F774" s="15"/>
      <c r="G774" s="4" t="s">
        <v>1810</v>
      </c>
      <c r="H774" s="121" t="e">
        <f>+#REF!</f>
        <v>#REF!</v>
      </c>
      <c r="I774" s="133" t="e">
        <f t="shared" ref="I774:I837" si="24">+J774/2</f>
        <v>#REF!</v>
      </c>
      <c r="J774" s="133" t="e">
        <f>+#REF!</f>
        <v>#REF!</v>
      </c>
      <c r="K774" s="133" t="e">
        <f>+#REF!</f>
        <v>#REF!</v>
      </c>
      <c r="L774" s="133">
        <v>0</v>
      </c>
      <c r="M774" s="101" t="s">
        <v>358</v>
      </c>
      <c r="N774" s="133" t="e">
        <f t="shared" ref="N774:N837" si="25">+H774-J774</f>
        <v>#REF!</v>
      </c>
    </row>
    <row r="775" spans="1:14" ht="25.5">
      <c r="A775" s="21">
        <v>365</v>
      </c>
      <c r="B775" s="14">
        <v>100</v>
      </c>
      <c r="C775" s="15">
        <v>400</v>
      </c>
      <c r="D775" s="15"/>
      <c r="E775" s="15"/>
      <c r="F775" s="15"/>
      <c r="G775" s="4" t="s">
        <v>1811</v>
      </c>
      <c r="H775" s="121" t="e">
        <f>+#REF!</f>
        <v>#REF!</v>
      </c>
      <c r="I775" s="133" t="e">
        <f t="shared" si="24"/>
        <v>#REF!</v>
      </c>
      <c r="J775" s="133" t="e">
        <f>+#REF!</f>
        <v>#REF!</v>
      </c>
      <c r="K775" s="133" t="e">
        <f>+#REF!</f>
        <v>#REF!</v>
      </c>
      <c r="L775" s="133">
        <v>0</v>
      </c>
      <c r="M775" s="101" t="s">
        <v>359</v>
      </c>
      <c r="N775" s="133" t="e">
        <f t="shared" si="25"/>
        <v>#REF!</v>
      </c>
    </row>
    <row r="776" spans="1:14">
      <c r="A776" s="21">
        <v>365</v>
      </c>
      <c r="B776" s="14">
        <v>100</v>
      </c>
      <c r="C776" s="14">
        <v>500</v>
      </c>
      <c r="D776" s="14"/>
      <c r="E776" s="14"/>
      <c r="F776" s="14"/>
      <c r="G776" s="5" t="s">
        <v>1812</v>
      </c>
      <c r="H776" s="121" t="e">
        <f>+#REF!</f>
        <v>#REF!</v>
      </c>
      <c r="I776" s="133" t="e">
        <f t="shared" si="24"/>
        <v>#REF!</v>
      </c>
      <c r="J776" s="133" t="e">
        <f>+#REF!</f>
        <v>#REF!</v>
      </c>
      <c r="K776" s="133" t="e">
        <f>+#REF!</f>
        <v>#REF!</v>
      </c>
      <c r="L776" s="133">
        <v>0</v>
      </c>
      <c r="M776" s="101" t="s">
        <v>360</v>
      </c>
      <c r="N776" s="133" t="e">
        <f t="shared" si="25"/>
        <v>#REF!</v>
      </c>
    </row>
    <row r="777" spans="1:14">
      <c r="A777" s="21">
        <v>365</v>
      </c>
      <c r="B777" s="14">
        <v>100</v>
      </c>
      <c r="C777" s="14">
        <v>500</v>
      </c>
      <c r="D777" s="15">
        <v>100</v>
      </c>
      <c r="E777" s="15"/>
      <c r="F777" s="15"/>
      <c r="G777" s="85" t="s">
        <v>1813</v>
      </c>
      <c r="H777" s="142" t="e">
        <f>+#REF!</f>
        <v>#REF!</v>
      </c>
      <c r="I777" s="134" t="e">
        <f t="shared" si="24"/>
        <v>#REF!</v>
      </c>
      <c r="J777" s="134" t="e">
        <f>+#REF!</f>
        <v>#REF!</v>
      </c>
      <c r="K777" s="134" t="e">
        <f>+#REF!</f>
        <v>#REF!</v>
      </c>
      <c r="L777" s="134">
        <v>0</v>
      </c>
      <c r="M777" s="101"/>
      <c r="N777" s="134" t="e">
        <f t="shared" si="25"/>
        <v>#REF!</v>
      </c>
    </row>
    <row r="778" spans="1:14">
      <c r="A778" s="21">
        <v>365</v>
      </c>
      <c r="B778" s="14">
        <v>100</v>
      </c>
      <c r="C778" s="14">
        <v>500</v>
      </c>
      <c r="D778" s="15">
        <v>200</v>
      </c>
      <c r="E778" s="15"/>
      <c r="F778" s="15"/>
      <c r="G778" s="4" t="s">
        <v>1814</v>
      </c>
      <c r="H778" s="121" t="e">
        <f>+#REF!</f>
        <v>#REF!</v>
      </c>
      <c r="I778" s="133" t="e">
        <f t="shared" si="24"/>
        <v>#REF!</v>
      </c>
      <c r="J778" s="133" t="e">
        <f>+#REF!</f>
        <v>#REF!</v>
      </c>
      <c r="K778" s="133" t="e">
        <f>+#REF!</f>
        <v>#REF!</v>
      </c>
      <c r="L778" s="133">
        <v>0</v>
      </c>
      <c r="M778" s="101"/>
      <c r="N778" s="133" t="e">
        <f t="shared" si="25"/>
        <v>#REF!</v>
      </c>
    </row>
    <row r="779" spans="1:14">
      <c r="A779" s="21">
        <v>365</v>
      </c>
      <c r="B779" s="14">
        <v>100</v>
      </c>
      <c r="C779" s="14">
        <v>500</v>
      </c>
      <c r="D779" s="15">
        <v>900</v>
      </c>
      <c r="E779" s="15"/>
      <c r="F779" s="15"/>
      <c r="G779" s="4" t="s">
        <v>1812</v>
      </c>
      <c r="H779" s="121" t="e">
        <f>+#REF!</f>
        <v>#REF!</v>
      </c>
      <c r="I779" s="133" t="e">
        <f t="shared" si="24"/>
        <v>#REF!</v>
      </c>
      <c r="J779" s="133" t="e">
        <f>+#REF!</f>
        <v>#REF!</v>
      </c>
      <c r="K779" s="133" t="e">
        <f>+#REF!</f>
        <v>#REF!</v>
      </c>
      <c r="L779" s="133">
        <v>0</v>
      </c>
      <c r="M779" s="101"/>
      <c r="N779" s="133" t="e">
        <f t="shared" si="25"/>
        <v>#REF!</v>
      </c>
    </row>
    <row r="780" spans="1:14">
      <c r="A780" s="21">
        <v>365</v>
      </c>
      <c r="B780" s="14">
        <v>200</v>
      </c>
      <c r="C780" s="14"/>
      <c r="D780" s="14"/>
      <c r="E780" s="14"/>
      <c r="F780" s="14"/>
      <c r="G780" s="5" t="s">
        <v>1815</v>
      </c>
      <c r="H780" s="121" t="e">
        <f>+#REF!</f>
        <v>#REF!</v>
      </c>
      <c r="I780" s="133" t="e">
        <f t="shared" si="24"/>
        <v>#REF!</v>
      </c>
      <c r="J780" s="133" t="e">
        <f>+#REF!</f>
        <v>#REF!</v>
      </c>
      <c r="K780" s="133" t="e">
        <f>+#REF!</f>
        <v>#REF!</v>
      </c>
      <c r="L780" s="133">
        <v>0</v>
      </c>
      <c r="M780" s="101" t="s">
        <v>361</v>
      </c>
      <c r="N780" s="133" t="e">
        <f t="shared" si="25"/>
        <v>#REF!</v>
      </c>
    </row>
    <row r="781" spans="1:14" ht="25.5">
      <c r="A781" s="21">
        <v>365</v>
      </c>
      <c r="B781" s="14">
        <v>200</v>
      </c>
      <c r="C781" s="15">
        <v>100</v>
      </c>
      <c r="D781" s="15"/>
      <c r="E781" s="15"/>
      <c r="F781" s="15"/>
      <c r="G781" s="4" t="s">
        <v>1816</v>
      </c>
      <c r="H781" s="121" t="e">
        <f>+#REF!</f>
        <v>#REF!</v>
      </c>
      <c r="I781" s="133" t="e">
        <f t="shared" si="24"/>
        <v>#REF!</v>
      </c>
      <c r="J781" s="133" t="e">
        <f>+#REF!</f>
        <v>#REF!</v>
      </c>
      <c r="K781" s="133" t="e">
        <f>+#REF!</f>
        <v>#REF!</v>
      </c>
      <c r="L781" s="133">
        <v>0</v>
      </c>
      <c r="M781" s="101"/>
      <c r="N781" s="133" t="e">
        <f t="shared" si="25"/>
        <v>#REF!</v>
      </c>
    </row>
    <row r="782" spans="1:14">
      <c r="A782" s="21">
        <v>365</v>
      </c>
      <c r="B782" s="14">
        <v>200</v>
      </c>
      <c r="C782" s="15">
        <v>200</v>
      </c>
      <c r="D782" s="15"/>
      <c r="E782" s="15"/>
      <c r="F782" s="15"/>
      <c r="G782" s="4" t="s">
        <v>1817</v>
      </c>
      <c r="H782" s="121" t="e">
        <f>+#REF!</f>
        <v>#REF!</v>
      </c>
      <c r="I782" s="133" t="e">
        <f t="shared" si="24"/>
        <v>#REF!</v>
      </c>
      <c r="J782" s="133" t="e">
        <f>+#REF!</f>
        <v>#REF!</v>
      </c>
      <c r="K782" s="133" t="e">
        <f>+#REF!</f>
        <v>#REF!</v>
      </c>
      <c r="L782" s="133">
        <v>0</v>
      </c>
      <c r="M782" s="101"/>
      <c r="N782" s="133" t="e">
        <f t="shared" si="25"/>
        <v>#REF!</v>
      </c>
    </row>
    <row r="783" spans="1:14">
      <c r="A783" s="21">
        <v>365</v>
      </c>
      <c r="B783" s="14">
        <v>300</v>
      </c>
      <c r="C783" s="14"/>
      <c r="D783" s="14"/>
      <c r="E783" s="14"/>
      <c r="F783" s="14"/>
      <c r="G783" s="5" t="s">
        <v>1818</v>
      </c>
      <c r="H783" s="121" t="e">
        <f>+#REF!</f>
        <v>#REF!</v>
      </c>
      <c r="I783" s="133" t="e">
        <f t="shared" si="24"/>
        <v>#REF!</v>
      </c>
      <c r="J783" s="133" t="e">
        <f>+#REF!</f>
        <v>#REF!</v>
      </c>
      <c r="K783" s="133" t="e">
        <f>+#REF!</f>
        <v>#REF!</v>
      </c>
      <c r="L783" s="133">
        <v>0</v>
      </c>
      <c r="M783" s="101"/>
      <c r="N783" s="133" t="e">
        <f t="shared" si="25"/>
        <v>#REF!</v>
      </c>
    </row>
    <row r="784" spans="1:14" ht="25.5">
      <c r="A784" s="21">
        <v>365</v>
      </c>
      <c r="B784" s="14">
        <v>300</v>
      </c>
      <c r="C784" s="15">
        <v>100</v>
      </c>
      <c r="D784" s="15"/>
      <c r="E784" s="15"/>
      <c r="F784" s="15"/>
      <c r="G784" s="4" t="s">
        <v>1819</v>
      </c>
      <c r="H784" s="121" t="e">
        <f>+#REF!</f>
        <v>#REF!</v>
      </c>
      <c r="I784" s="133" t="e">
        <f t="shared" si="24"/>
        <v>#REF!</v>
      </c>
      <c r="J784" s="133" t="e">
        <f>+#REF!</f>
        <v>#REF!</v>
      </c>
      <c r="K784" s="133" t="e">
        <f>+#REF!</f>
        <v>#REF!</v>
      </c>
      <c r="L784" s="133">
        <v>0</v>
      </c>
      <c r="M784" s="101" t="s">
        <v>362</v>
      </c>
      <c r="N784" s="133" t="e">
        <f t="shared" si="25"/>
        <v>#REF!</v>
      </c>
    </row>
    <row r="785" spans="1:14" ht="25.5">
      <c r="A785" s="21">
        <v>365</v>
      </c>
      <c r="B785" s="14">
        <v>300</v>
      </c>
      <c r="C785" s="15">
        <v>200</v>
      </c>
      <c r="D785" s="15"/>
      <c r="E785" s="15"/>
      <c r="F785" s="15"/>
      <c r="G785" s="4" t="s">
        <v>1820</v>
      </c>
      <c r="H785" s="121" t="e">
        <f>+#REF!</f>
        <v>#REF!</v>
      </c>
      <c r="I785" s="133" t="e">
        <f t="shared" si="24"/>
        <v>#REF!</v>
      </c>
      <c r="J785" s="133" t="e">
        <f>+#REF!</f>
        <v>#REF!</v>
      </c>
      <c r="K785" s="133" t="e">
        <f>+#REF!</f>
        <v>#REF!</v>
      </c>
      <c r="L785" s="133">
        <v>0</v>
      </c>
      <c r="M785" s="101" t="s">
        <v>363</v>
      </c>
      <c r="N785" s="133" t="e">
        <f t="shared" si="25"/>
        <v>#REF!</v>
      </c>
    </row>
    <row r="786" spans="1:14" ht="25.5">
      <c r="A786" s="21">
        <v>365</v>
      </c>
      <c r="B786" s="14">
        <v>300</v>
      </c>
      <c r="C786" s="15">
        <v>300</v>
      </c>
      <c r="D786" s="15"/>
      <c r="E786" s="15"/>
      <c r="F786" s="15"/>
      <c r="G786" s="4" t="s">
        <v>1821</v>
      </c>
      <c r="H786" s="121" t="e">
        <f>+#REF!</f>
        <v>#REF!</v>
      </c>
      <c r="I786" s="133" t="e">
        <f t="shared" si="24"/>
        <v>#REF!</v>
      </c>
      <c r="J786" s="133" t="e">
        <f>+#REF!</f>
        <v>#REF!</v>
      </c>
      <c r="K786" s="133" t="e">
        <f>+#REF!</f>
        <v>#REF!</v>
      </c>
      <c r="L786" s="133">
        <v>736050</v>
      </c>
      <c r="M786" s="101" t="s">
        <v>364</v>
      </c>
      <c r="N786" s="133" t="e">
        <f t="shared" si="25"/>
        <v>#REF!</v>
      </c>
    </row>
    <row r="787" spans="1:14" ht="25.5">
      <c r="A787" s="21">
        <v>365</v>
      </c>
      <c r="B787" s="14">
        <v>300</v>
      </c>
      <c r="C787" s="14">
        <v>400</v>
      </c>
      <c r="D787" s="14"/>
      <c r="E787" s="14"/>
      <c r="F787" s="14"/>
      <c r="G787" s="5" t="s">
        <v>1822</v>
      </c>
      <c r="H787" s="121" t="e">
        <f>+#REF!</f>
        <v>#REF!</v>
      </c>
      <c r="I787" s="133" t="e">
        <f t="shared" si="24"/>
        <v>#REF!</v>
      </c>
      <c r="J787" s="133" t="e">
        <f>+#REF!</f>
        <v>#REF!</v>
      </c>
      <c r="K787" s="133" t="e">
        <f>+#REF!</f>
        <v>#REF!</v>
      </c>
      <c r="L787" s="133">
        <v>0</v>
      </c>
      <c r="M787" s="101" t="s">
        <v>365</v>
      </c>
      <c r="N787" s="133" t="e">
        <f t="shared" si="25"/>
        <v>#REF!</v>
      </c>
    </row>
    <row r="788" spans="1:14" ht="25.5">
      <c r="A788" s="21">
        <v>365</v>
      </c>
      <c r="B788" s="14">
        <v>300</v>
      </c>
      <c r="C788" s="14">
        <v>400</v>
      </c>
      <c r="D788" s="15">
        <v>100</v>
      </c>
      <c r="E788" s="15"/>
      <c r="F788" s="15"/>
      <c r="G788" s="4" t="s">
        <v>1823</v>
      </c>
      <c r="H788" s="121" t="e">
        <f>+#REF!</f>
        <v>#REF!</v>
      </c>
      <c r="I788" s="133" t="e">
        <f t="shared" si="24"/>
        <v>#REF!</v>
      </c>
      <c r="J788" s="133" t="e">
        <f>+#REF!</f>
        <v>#REF!</v>
      </c>
      <c r="K788" s="133" t="e">
        <f>+#REF!</f>
        <v>#REF!</v>
      </c>
      <c r="L788" s="133">
        <v>9875</v>
      </c>
      <c r="M788" s="101"/>
      <c r="N788" s="133" t="e">
        <f t="shared" si="25"/>
        <v>#REF!</v>
      </c>
    </row>
    <row r="789" spans="1:14" ht="25.5">
      <c r="A789" s="21">
        <v>365</v>
      </c>
      <c r="B789" s="14">
        <v>300</v>
      </c>
      <c r="C789" s="14">
        <v>400</v>
      </c>
      <c r="D789" s="15">
        <v>200</v>
      </c>
      <c r="E789" s="15"/>
      <c r="F789" s="15"/>
      <c r="G789" s="4" t="s">
        <v>1824</v>
      </c>
      <c r="H789" s="121" t="e">
        <f>+#REF!</f>
        <v>#REF!</v>
      </c>
      <c r="I789" s="133" t="e">
        <f t="shared" si="24"/>
        <v>#REF!</v>
      </c>
      <c r="J789" s="133" t="e">
        <f>+#REF!</f>
        <v>#REF!</v>
      </c>
      <c r="K789" s="133" t="e">
        <f>+#REF!</f>
        <v>#REF!</v>
      </c>
      <c r="L789" s="133">
        <v>595722</v>
      </c>
      <c r="M789" s="101"/>
      <c r="N789" s="133" t="e">
        <f t="shared" si="25"/>
        <v>#REF!</v>
      </c>
    </row>
    <row r="790" spans="1:14">
      <c r="A790" s="21">
        <v>365</v>
      </c>
      <c r="B790" s="14">
        <v>400</v>
      </c>
      <c r="C790" s="14"/>
      <c r="D790" s="15"/>
      <c r="E790" s="15"/>
      <c r="F790" s="15"/>
      <c r="G790" s="4" t="s">
        <v>1825</v>
      </c>
      <c r="H790" s="121" t="e">
        <f>+#REF!</f>
        <v>#REF!</v>
      </c>
      <c r="I790" s="133" t="e">
        <f t="shared" si="24"/>
        <v>#REF!</v>
      </c>
      <c r="J790" s="133" t="e">
        <f>+#REF!</f>
        <v>#REF!</v>
      </c>
      <c r="K790" s="133" t="e">
        <f>+#REF!</f>
        <v>#REF!</v>
      </c>
      <c r="L790" s="133">
        <v>0</v>
      </c>
      <c r="M790" s="101"/>
      <c r="N790" s="133" t="e">
        <f t="shared" si="25"/>
        <v>#REF!</v>
      </c>
    </row>
    <row r="791" spans="1:14">
      <c r="A791" s="21">
        <v>365</v>
      </c>
      <c r="B791" s="14">
        <v>400</v>
      </c>
      <c r="C791" s="15">
        <v>100</v>
      </c>
      <c r="D791" s="15"/>
      <c r="E791" s="15"/>
      <c r="F791" s="15"/>
      <c r="G791" s="4" t="s">
        <v>1826</v>
      </c>
      <c r="H791" s="121" t="e">
        <f>+#REF!</f>
        <v>#REF!</v>
      </c>
      <c r="I791" s="133" t="e">
        <f t="shared" si="24"/>
        <v>#REF!</v>
      </c>
      <c r="J791" s="133" t="e">
        <f>+#REF!</f>
        <v>#REF!</v>
      </c>
      <c r="K791" s="133" t="e">
        <f>+#REF!</f>
        <v>#REF!</v>
      </c>
      <c r="L791" s="133">
        <v>0</v>
      </c>
      <c r="M791" s="101" t="s">
        <v>1153</v>
      </c>
      <c r="N791" s="133" t="e">
        <f t="shared" si="25"/>
        <v>#REF!</v>
      </c>
    </row>
    <row r="792" spans="1:14">
      <c r="A792" s="21">
        <v>365</v>
      </c>
      <c r="B792" s="14">
        <v>400</v>
      </c>
      <c r="C792" s="15">
        <v>200</v>
      </c>
      <c r="D792" s="15"/>
      <c r="E792" s="15"/>
      <c r="F792" s="15"/>
      <c r="G792" s="4" t="s">
        <v>1827</v>
      </c>
      <c r="H792" s="121" t="e">
        <f>+#REF!</f>
        <v>#REF!</v>
      </c>
      <c r="I792" s="133" t="e">
        <f t="shared" si="24"/>
        <v>#REF!</v>
      </c>
      <c r="J792" s="133" t="e">
        <f>+#REF!</f>
        <v>#REF!</v>
      </c>
      <c r="K792" s="133" t="e">
        <f>+#REF!</f>
        <v>#REF!</v>
      </c>
      <c r="L792" s="133">
        <v>0</v>
      </c>
      <c r="M792" s="101" t="s">
        <v>1154</v>
      </c>
      <c r="N792" s="133" t="e">
        <f t="shared" si="25"/>
        <v>#REF!</v>
      </c>
    </row>
    <row r="793" spans="1:14">
      <c r="A793" s="21">
        <v>365</v>
      </c>
      <c r="B793" s="14">
        <v>400</v>
      </c>
      <c r="C793" s="15">
        <v>300</v>
      </c>
      <c r="D793" s="15"/>
      <c r="E793" s="15"/>
      <c r="F793" s="15"/>
      <c r="G793" s="4" t="s">
        <v>1828</v>
      </c>
      <c r="H793" s="121" t="e">
        <f>+#REF!</f>
        <v>#REF!</v>
      </c>
      <c r="I793" s="133" t="e">
        <f t="shared" si="24"/>
        <v>#REF!</v>
      </c>
      <c r="J793" s="133" t="e">
        <f>+#REF!</f>
        <v>#REF!</v>
      </c>
      <c r="K793" s="133" t="e">
        <f>+#REF!</f>
        <v>#REF!</v>
      </c>
      <c r="L793" s="133">
        <v>0</v>
      </c>
      <c r="M793" s="101" t="s">
        <v>1155</v>
      </c>
      <c r="N793" s="133" t="e">
        <f t="shared" si="25"/>
        <v>#REF!</v>
      </c>
    </row>
    <row r="794" spans="1:14">
      <c r="A794" s="21">
        <v>365</v>
      </c>
      <c r="B794" s="14">
        <v>400</v>
      </c>
      <c r="C794" s="15">
        <v>400</v>
      </c>
      <c r="D794" s="15"/>
      <c r="E794" s="15"/>
      <c r="F794" s="15"/>
      <c r="G794" s="4" t="s">
        <v>1829</v>
      </c>
      <c r="H794" s="121" t="e">
        <f>+#REF!</f>
        <v>#REF!</v>
      </c>
      <c r="I794" s="133" t="e">
        <f t="shared" si="24"/>
        <v>#REF!</v>
      </c>
      <c r="J794" s="133" t="e">
        <f>+#REF!</f>
        <v>#REF!</v>
      </c>
      <c r="K794" s="133" t="e">
        <f>+#REF!</f>
        <v>#REF!</v>
      </c>
      <c r="L794" s="133">
        <v>0</v>
      </c>
      <c r="M794" s="101" t="s">
        <v>1156</v>
      </c>
      <c r="N794" s="133" t="e">
        <f t="shared" si="25"/>
        <v>#REF!</v>
      </c>
    </row>
    <row r="795" spans="1:14">
      <c r="A795" s="21">
        <v>365</v>
      </c>
      <c r="B795" s="14">
        <v>400</v>
      </c>
      <c r="C795" s="15">
        <v>500</v>
      </c>
      <c r="D795" s="15"/>
      <c r="E795" s="15"/>
      <c r="F795" s="15"/>
      <c r="G795" s="4" t="s">
        <v>1830</v>
      </c>
      <c r="H795" s="121" t="e">
        <f>+#REF!</f>
        <v>#REF!</v>
      </c>
      <c r="I795" s="133" t="e">
        <f t="shared" si="24"/>
        <v>#REF!</v>
      </c>
      <c r="J795" s="133" t="e">
        <f>+#REF!</f>
        <v>#REF!</v>
      </c>
      <c r="K795" s="133" t="e">
        <f>+#REF!</f>
        <v>#REF!</v>
      </c>
      <c r="L795" s="133">
        <v>0</v>
      </c>
      <c r="M795" s="101" t="s">
        <v>1157</v>
      </c>
      <c r="N795" s="133" t="e">
        <f t="shared" si="25"/>
        <v>#REF!</v>
      </c>
    </row>
    <row r="796" spans="1:14">
      <c r="A796" s="21">
        <v>365</v>
      </c>
      <c r="B796" s="14">
        <v>400</v>
      </c>
      <c r="C796" s="15">
        <v>600</v>
      </c>
      <c r="D796" s="15"/>
      <c r="E796" s="15"/>
      <c r="F796" s="15"/>
      <c r="G796" s="4" t="s">
        <v>1831</v>
      </c>
      <c r="H796" s="121" t="e">
        <f>+#REF!</f>
        <v>#REF!</v>
      </c>
      <c r="I796" s="133" t="e">
        <f t="shared" si="24"/>
        <v>#REF!</v>
      </c>
      <c r="J796" s="133" t="e">
        <f>+#REF!</f>
        <v>#REF!</v>
      </c>
      <c r="K796" s="133" t="e">
        <f>+#REF!</f>
        <v>#REF!</v>
      </c>
      <c r="L796" s="133">
        <v>0</v>
      </c>
      <c r="M796" s="101" t="s">
        <v>14</v>
      </c>
      <c r="N796" s="133" t="e">
        <f t="shared" si="25"/>
        <v>#REF!</v>
      </c>
    </row>
    <row r="797" spans="1:14">
      <c r="A797" s="21">
        <v>365</v>
      </c>
      <c r="B797" s="14">
        <v>400</v>
      </c>
      <c r="C797" s="30">
        <v>700</v>
      </c>
      <c r="D797" s="30"/>
      <c r="E797" s="30"/>
      <c r="F797" s="30"/>
      <c r="G797" s="17" t="s">
        <v>1825</v>
      </c>
      <c r="H797" s="121" t="e">
        <f>+#REF!</f>
        <v>#REF!</v>
      </c>
      <c r="I797" s="133" t="e">
        <f t="shared" si="24"/>
        <v>#REF!</v>
      </c>
      <c r="J797" s="133" t="e">
        <f>+#REF!</f>
        <v>#REF!</v>
      </c>
      <c r="K797" s="133" t="e">
        <f>+#REF!</f>
        <v>#REF!</v>
      </c>
      <c r="L797" s="133">
        <v>0</v>
      </c>
      <c r="M797" s="101" t="s">
        <v>15</v>
      </c>
      <c r="N797" s="133" t="e">
        <f t="shared" si="25"/>
        <v>#REF!</v>
      </c>
    </row>
    <row r="798" spans="1:14">
      <c r="A798" s="21">
        <v>365</v>
      </c>
      <c r="B798" s="14">
        <v>400</v>
      </c>
      <c r="C798" s="30">
        <v>700</v>
      </c>
      <c r="D798" s="15">
        <v>100</v>
      </c>
      <c r="E798" s="15"/>
      <c r="F798" s="15"/>
      <c r="G798" s="4" t="s">
        <v>1832</v>
      </c>
      <c r="H798" s="121" t="e">
        <f>+#REF!</f>
        <v>#REF!</v>
      </c>
      <c r="I798" s="133" t="e">
        <f t="shared" si="24"/>
        <v>#REF!</v>
      </c>
      <c r="J798" s="133" t="e">
        <f>+#REF!</f>
        <v>#REF!</v>
      </c>
      <c r="K798" s="133" t="e">
        <f>+#REF!</f>
        <v>#REF!</v>
      </c>
      <c r="L798" s="133">
        <v>54104</v>
      </c>
      <c r="M798" s="101"/>
      <c r="N798" s="133" t="e">
        <f t="shared" si="25"/>
        <v>#REF!</v>
      </c>
    </row>
    <row r="799" spans="1:14">
      <c r="A799" s="21">
        <v>365</v>
      </c>
      <c r="B799" s="14">
        <v>400</v>
      </c>
      <c r="C799" s="30">
        <v>700</v>
      </c>
      <c r="D799" s="15">
        <v>200</v>
      </c>
      <c r="E799" s="15"/>
      <c r="F799" s="15"/>
      <c r="G799" s="4" t="s">
        <v>1833</v>
      </c>
      <c r="H799" s="121" t="e">
        <f>+#REF!</f>
        <v>#REF!</v>
      </c>
      <c r="I799" s="133" t="e">
        <f t="shared" si="24"/>
        <v>#REF!</v>
      </c>
      <c r="J799" s="133" t="e">
        <f>+#REF!</f>
        <v>#REF!</v>
      </c>
      <c r="K799" s="133" t="e">
        <f>+#REF!</f>
        <v>#REF!</v>
      </c>
      <c r="L799" s="133">
        <v>78800</v>
      </c>
      <c r="M799" s="101"/>
      <c r="N799" s="133" t="e">
        <f t="shared" si="25"/>
        <v>#REF!</v>
      </c>
    </row>
    <row r="800" spans="1:14" s="93" customFormat="1">
      <c r="A800" s="9">
        <v>370</v>
      </c>
      <c r="B800" s="10">
        <v>0</v>
      </c>
      <c r="C800" s="10">
        <v>0</v>
      </c>
      <c r="D800" s="10">
        <v>0</v>
      </c>
      <c r="E800" s="10">
        <v>0</v>
      </c>
      <c r="F800" s="10">
        <v>0</v>
      </c>
      <c r="G800" s="11" t="s">
        <v>1834</v>
      </c>
      <c r="H800" s="143" t="e">
        <f>+#REF!</f>
        <v>#REF!</v>
      </c>
      <c r="I800" s="132" t="e">
        <f t="shared" si="24"/>
        <v>#REF!</v>
      </c>
      <c r="J800" s="132" t="e">
        <f>+#REF!</f>
        <v>#REF!</v>
      </c>
      <c r="K800" s="132" t="e">
        <f>+#REF!</f>
        <v>#REF!</v>
      </c>
      <c r="L800" s="132">
        <v>0</v>
      </c>
      <c r="M800" s="100"/>
      <c r="N800" s="132" t="e">
        <f t="shared" si="25"/>
        <v>#REF!</v>
      </c>
    </row>
    <row r="801" spans="1:14">
      <c r="A801" s="31">
        <v>370</v>
      </c>
      <c r="B801" s="28">
        <v>100</v>
      </c>
      <c r="C801" s="28"/>
      <c r="D801" s="28"/>
      <c r="E801" s="28"/>
      <c r="F801" s="28"/>
      <c r="G801" s="4" t="s">
        <v>1835</v>
      </c>
      <c r="H801" s="121" t="e">
        <f>+#REF!</f>
        <v>#REF!</v>
      </c>
      <c r="I801" s="133" t="e">
        <f t="shared" si="24"/>
        <v>#REF!</v>
      </c>
      <c r="J801" s="133" t="e">
        <f>+#REF!</f>
        <v>#REF!</v>
      </c>
      <c r="K801" s="133" t="e">
        <f>+#REF!</f>
        <v>#REF!</v>
      </c>
      <c r="L801" s="133">
        <v>0</v>
      </c>
      <c r="M801" s="103" t="s">
        <v>24</v>
      </c>
      <c r="N801" s="133" t="e">
        <f t="shared" si="25"/>
        <v>#REF!</v>
      </c>
    </row>
    <row r="802" spans="1:14">
      <c r="A802" s="31">
        <v>370</v>
      </c>
      <c r="B802" s="28">
        <v>200</v>
      </c>
      <c r="C802" s="28"/>
      <c r="D802" s="28"/>
      <c r="E802" s="28"/>
      <c r="F802" s="28"/>
      <c r="G802" s="4" t="s">
        <v>1836</v>
      </c>
      <c r="H802" s="121" t="e">
        <f>+#REF!</f>
        <v>#REF!</v>
      </c>
      <c r="I802" s="133" t="e">
        <f t="shared" si="24"/>
        <v>#REF!</v>
      </c>
      <c r="J802" s="133" t="e">
        <f>+#REF!</f>
        <v>#REF!</v>
      </c>
      <c r="K802" s="133" t="e">
        <f>+#REF!</f>
        <v>#REF!</v>
      </c>
      <c r="L802" s="133">
        <v>0</v>
      </c>
      <c r="M802" s="103" t="s">
        <v>25</v>
      </c>
      <c r="N802" s="133" t="e">
        <f t="shared" si="25"/>
        <v>#REF!</v>
      </c>
    </row>
    <row r="803" spans="1:14">
      <c r="A803" s="31">
        <v>370</v>
      </c>
      <c r="B803" s="27">
        <v>300</v>
      </c>
      <c r="C803" s="27"/>
      <c r="D803" s="27"/>
      <c r="E803" s="27"/>
      <c r="F803" s="27"/>
      <c r="G803" s="5" t="s">
        <v>1837</v>
      </c>
      <c r="H803" s="121" t="e">
        <f>+#REF!</f>
        <v>#REF!</v>
      </c>
      <c r="I803" s="133" t="e">
        <f t="shared" si="24"/>
        <v>#REF!</v>
      </c>
      <c r="J803" s="133" t="e">
        <f>+#REF!</f>
        <v>#REF!</v>
      </c>
      <c r="K803" s="133" t="e">
        <f>+#REF!</f>
        <v>#REF!</v>
      </c>
      <c r="L803" s="133">
        <v>0</v>
      </c>
      <c r="M803" s="103" t="s">
        <v>26</v>
      </c>
      <c r="N803" s="133" t="e">
        <f t="shared" si="25"/>
        <v>#REF!</v>
      </c>
    </row>
    <row r="804" spans="1:14">
      <c r="A804" s="31">
        <v>370</v>
      </c>
      <c r="B804" s="27">
        <v>300</v>
      </c>
      <c r="C804" s="28">
        <v>100</v>
      </c>
      <c r="D804" s="28"/>
      <c r="E804" s="28"/>
      <c r="F804" s="28"/>
      <c r="G804" s="84" t="s">
        <v>1838</v>
      </c>
      <c r="H804" s="124" t="e">
        <f>+#REF!</f>
        <v>#REF!</v>
      </c>
      <c r="I804" s="136" t="e">
        <f t="shared" si="24"/>
        <v>#REF!</v>
      </c>
      <c r="J804" s="136" t="e">
        <f>+#REF!</f>
        <v>#REF!</v>
      </c>
      <c r="K804" s="136" t="e">
        <f>+#REF!</f>
        <v>#REF!</v>
      </c>
      <c r="L804" s="136">
        <v>0</v>
      </c>
      <c r="M804" s="103"/>
      <c r="N804" s="136" t="e">
        <f t="shared" si="25"/>
        <v>#REF!</v>
      </c>
    </row>
    <row r="805" spans="1:14">
      <c r="A805" s="31">
        <v>370</v>
      </c>
      <c r="B805" s="27">
        <v>300</v>
      </c>
      <c r="C805" s="28">
        <v>900</v>
      </c>
      <c r="D805" s="28"/>
      <c r="E805" s="28"/>
      <c r="F805" s="28"/>
      <c r="G805" s="84" t="s">
        <v>1837</v>
      </c>
      <c r="H805" s="124" t="e">
        <f>+#REF!</f>
        <v>#REF!</v>
      </c>
      <c r="I805" s="136" t="e">
        <f t="shared" si="24"/>
        <v>#REF!</v>
      </c>
      <c r="J805" s="136" t="e">
        <f>+#REF!</f>
        <v>#REF!</v>
      </c>
      <c r="K805" s="136" t="e">
        <f>+#REF!</f>
        <v>#REF!</v>
      </c>
      <c r="L805" s="136"/>
      <c r="M805" s="103"/>
      <c r="N805" s="136" t="e">
        <f t="shared" si="25"/>
        <v>#REF!</v>
      </c>
    </row>
    <row r="806" spans="1:14" s="93" customFormat="1">
      <c r="A806" s="9">
        <v>375</v>
      </c>
      <c r="B806" s="10">
        <v>0</v>
      </c>
      <c r="C806" s="10">
        <v>0</v>
      </c>
      <c r="D806" s="10">
        <v>0</v>
      </c>
      <c r="E806" s="10">
        <v>0</v>
      </c>
      <c r="F806" s="10">
        <v>0</v>
      </c>
      <c r="G806" s="11" t="s">
        <v>1839</v>
      </c>
      <c r="H806" s="143" t="e">
        <f>+#REF!</f>
        <v>#REF!</v>
      </c>
      <c r="I806" s="132" t="e">
        <f t="shared" si="24"/>
        <v>#REF!</v>
      </c>
      <c r="J806" s="132" t="e">
        <f>+#REF!</f>
        <v>#REF!</v>
      </c>
      <c r="K806" s="132" t="e">
        <f>+#REF!</f>
        <v>#REF!</v>
      </c>
      <c r="L806" s="132">
        <v>0</v>
      </c>
      <c r="M806" s="100"/>
      <c r="N806" s="132" t="e">
        <f t="shared" si="25"/>
        <v>#REF!</v>
      </c>
    </row>
    <row r="807" spans="1:14">
      <c r="A807" s="32">
        <v>375</v>
      </c>
      <c r="B807" s="33">
        <v>100</v>
      </c>
      <c r="C807" s="33"/>
      <c r="D807" s="33"/>
      <c r="E807" s="33"/>
      <c r="F807" s="33"/>
      <c r="G807" s="4" t="s">
        <v>1840</v>
      </c>
      <c r="H807" s="121" t="e">
        <f>+#REF!</f>
        <v>#REF!</v>
      </c>
      <c r="I807" s="133" t="e">
        <f t="shared" si="24"/>
        <v>#REF!</v>
      </c>
      <c r="J807" s="133" t="e">
        <f>+#REF!</f>
        <v>#REF!</v>
      </c>
      <c r="K807" s="133" t="e">
        <f>+#REF!</f>
        <v>#REF!</v>
      </c>
      <c r="L807" s="133">
        <v>21</v>
      </c>
      <c r="M807" s="106" t="s">
        <v>27</v>
      </c>
      <c r="N807" s="133" t="e">
        <f t="shared" si="25"/>
        <v>#REF!</v>
      </c>
    </row>
    <row r="808" spans="1:14">
      <c r="A808" s="27">
        <v>375</v>
      </c>
      <c r="B808" s="28">
        <v>200</v>
      </c>
      <c r="C808" s="28"/>
      <c r="D808" s="28"/>
      <c r="E808" s="28"/>
      <c r="F808" s="28"/>
      <c r="G808" s="16" t="s">
        <v>1841</v>
      </c>
      <c r="H808" s="121" t="e">
        <f>+#REF!</f>
        <v>#REF!</v>
      </c>
      <c r="I808" s="133" t="e">
        <f t="shared" si="24"/>
        <v>#REF!</v>
      </c>
      <c r="J808" s="133" t="e">
        <f>+#REF!</f>
        <v>#REF!</v>
      </c>
      <c r="K808" s="133" t="e">
        <f>+#REF!</f>
        <v>#REF!</v>
      </c>
      <c r="L808" s="133">
        <v>0</v>
      </c>
      <c r="M808" s="106" t="s">
        <v>28</v>
      </c>
      <c r="N808" s="133" t="e">
        <f t="shared" si="25"/>
        <v>#REF!</v>
      </c>
    </row>
    <row r="809" spans="1:14" s="93" customFormat="1" ht="25.5">
      <c r="A809" s="34">
        <v>380</v>
      </c>
      <c r="B809" s="34">
        <v>0</v>
      </c>
      <c r="C809" s="34">
        <v>0</v>
      </c>
      <c r="D809" s="34">
        <v>0</v>
      </c>
      <c r="E809" s="34">
        <v>0</v>
      </c>
      <c r="F809" s="34">
        <v>0</v>
      </c>
      <c r="G809" s="81" t="s">
        <v>2153</v>
      </c>
      <c r="H809" s="143" t="e">
        <f>+#REF!</f>
        <v>#REF!</v>
      </c>
      <c r="I809" s="132" t="e">
        <f t="shared" si="24"/>
        <v>#REF!</v>
      </c>
      <c r="J809" s="132" t="e">
        <f>+#REF!</f>
        <v>#REF!</v>
      </c>
      <c r="K809" s="132" t="e">
        <f>+#REF!</f>
        <v>#REF!</v>
      </c>
      <c r="L809" s="132">
        <v>0</v>
      </c>
      <c r="M809" s="100" t="s">
        <v>30</v>
      </c>
      <c r="N809" s="132" t="e">
        <f t="shared" si="25"/>
        <v>#REF!</v>
      </c>
    </row>
    <row r="810" spans="1:14" s="93" customFormat="1">
      <c r="A810" s="9">
        <v>390</v>
      </c>
      <c r="B810" s="10">
        <v>0</v>
      </c>
      <c r="C810" s="10">
        <v>0</v>
      </c>
      <c r="D810" s="10">
        <v>0</v>
      </c>
      <c r="E810" s="10">
        <v>0</v>
      </c>
      <c r="F810" s="10">
        <v>0</v>
      </c>
      <c r="G810" s="11" t="s">
        <v>108</v>
      </c>
      <c r="H810" s="143" t="e">
        <f>+#REF!</f>
        <v>#REF!</v>
      </c>
      <c r="I810" s="132" t="e">
        <f t="shared" si="24"/>
        <v>#REF!</v>
      </c>
      <c r="J810" s="132" t="e">
        <f>+#REF!</f>
        <v>#REF!</v>
      </c>
      <c r="K810" s="132" t="e">
        <f>+#REF!</f>
        <v>#REF!</v>
      </c>
      <c r="L810" s="132">
        <v>0</v>
      </c>
      <c r="M810" s="100"/>
      <c r="N810" s="132" t="e">
        <f t="shared" si="25"/>
        <v>#REF!</v>
      </c>
    </row>
    <row r="811" spans="1:14">
      <c r="A811" s="91">
        <v>390</v>
      </c>
      <c r="B811" s="28">
        <v>100</v>
      </c>
      <c r="C811" s="28"/>
      <c r="D811" s="28"/>
      <c r="E811" s="28"/>
      <c r="F811" s="28"/>
      <c r="G811" s="4" t="s">
        <v>1842</v>
      </c>
      <c r="H811" s="121" t="e">
        <f>+#REF!</f>
        <v>#REF!</v>
      </c>
      <c r="I811" s="133" t="e">
        <f t="shared" si="24"/>
        <v>#REF!</v>
      </c>
      <c r="J811" s="133" t="e">
        <f>+#REF!</f>
        <v>#REF!</v>
      </c>
      <c r="K811" s="133" t="e">
        <f>+#REF!</f>
        <v>#REF!</v>
      </c>
      <c r="L811" s="133">
        <v>0</v>
      </c>
      <c r="M811" s="103" t="s">
        <v>1243</v>
      </c>
      <c r="N811" s="133" t="e">
        <f t="shared" si="25"/>
        <v>#REF!</v>
      </c>
    </row>
    <row r="812" spans="1:14">
      <c r="A812" s="31">
        <v>390</v>
      </c>
      <c r="B812" s="27">
        <v>200</v>
      </c>
      <c r="C812" s="27"/>
      <c r="D812" s="27"/>
      <c r="E812" s="27"/>
      <c r="F812" s="27"/>
      <c r="G812" s="5" t="s">
        <v>1843</v>
      </c>
      <c r="H812" s="121" t="e">
        <f>+#REF!</f>
        <v>#REF!</v>
      </c>
      <c r="I812" s="133" t="e">
        <f t="shared" si="24"/>
        <v>#REF!</v>
      </c>
      <c r="J812" s="133" t="e">
        <f>+#REF!</f>
        <v>#REF!</v>
      </c>
      <c r="K812" s="133" t="e">
        <f>+#REF!</f>
        <v>#REF!</v>
      </c>
      <c r="L812" s="133">
        <v>0</v>
      </c>
      <c r="M812" s="103"/>
      <c r="N812" s="133" t="e">
        <f t="shared" si="25"/>
        <v>#REF!</v>
      </c>
    </row>
    <row r="813" spans="1:14">
      <c r="A813" s="31">
        <v>390</v>
      </c>
      <c r="B813" s="27">
        <v>200</v>
      </c>
      <c r="C813" s="28">
        <v>100</v>
      </c>
      <c r="D813" s="28"/>
      <c r="E813" s="28"/>
      <c r="F813" s="28"/>
      <c r="G813" s="4" t="s">
        <v>1844</v>
      </c>
      <c r="H813" s="121" t="e">
        <f>+#REF!</f>
        <v>#REF!</v>
      </c>
      <c r="I813" s="133" t="e">
        <f t="shared" si="24"/>
        <v>#REF!</v>
      </c>
      <c r="J813" s="133" t="e">
        <f>+#REF!</f>
        <v>#REF!</v>
      </c>
      <c r="K813" s="133" t="e">
        <f>+#REF!</f>
        <v>#REF!</v>
      </c>
      <c r="L813" s="133">
        <v>0</v>
      </c>
      <c r="M813" s="103" t="s">
        <v>1244</v>
      </c>
      <c r="N813" s="133" t="e">
        <f t="shared" si="25"/>
        <v>#REF!</v>
      </c>
    </row>
    <row r="814" spans="1:14">
      <c r="A814" s="31">
        <v>390</v>
      </c>
      <c r="B814" s="27">
        <v>200</v>
      </c>
      <c r="C814" s="28">
        <v>200</v>
      </c>
      <c r="D814" s="28"/>
      <c r="E814" s="28"/>
      <c r="F814" s="28"/>
      <c r="G814" s="4" t="s">
        <v>1845</v>
      </c>
      <c r="H814" s="121" t="e">
        <f>+#REF!</f>
        <v>#REF!</v>
      </c>
      <c r="I814" s="133" t="e">
        <f t="shared" si="24"/>
        <v>#REF!</v>
      </c>
      <c r="J814" s="133" t="e">
        <f>+#REF!</f>
        <v>#REF!</v>
      </c>
      <c r="K814" s="133" t="e">
        <f>+#REF!</f>
        <v>#REF!</v>
      </c>
      <c r="L814" s="133">
        <v>0</v>
      </c>
      <c r="M814" s="103" t="s">
        <v>1245</v>
      </c>
      <c r="N814" s="133" t="e">
        <f t="shared" si="25"/>
        <v>#REF!</v>
      </c>
    </row>
    <row r="815" spans="1:14">
      <c r="A815" s="31">
        <v>390</v>
      </c>
      <c r="B815" s="27">
        <v>200</v>
      </c>
      <c r="C815" s="27">
        <v>300</v>
      </c>
      <c r="D815" s="27"/>
      <c r="E815" s="27"/>
      <c r="F815" s="27"/>
      <c r="G815" s="5" t="s">
        <v>1846</v>
      </c>
      <c r="H815" s="121" t="e">
        <f>+#REF!</f>
        <v>#REF!</v>
      </c>
      <c r="I815" s="133" t="e">
        <f t="shared" si="24"/>
        <v>#REF!</v>
      </c>
      <c r="J815" s="133" t="e">
        <f>+#REF!</f>
        <v>#REF!</v>
      </c>
      <c r="K815" s="133" t="e">
        <f>+#REF!</f>
        <v>#REF!</v>
      </c>
      <c r="L815" s="133">
        <v>0</v>
      </c>
      <c r="M815" s="103"/>
      <c r="N815" s="133" t="e">
        <f t="shared" si="25"/>
        <v>#REF!</v>
      </c>
    </row>
    <row r="816" spans="1:14" ht="25.5">
      <c r="A816" s="31">
        <v>390</v>
      </c>
      <c r="B816" s="27">
        <v>200</v>
      </c>
      <c r="C816" s="27">
        <v>300</v>
      </c>
      <c r="D816" s="27">
        <v>100</v>
      </c>
      <c r="E816" s="27"/>
      <c r="F816" s="27"/>
      <c r="G816" s="5" t="s">
        <v>1479</v>
      </c>
      <c r="H816" s="121" t="e">
        <f>+#REF!</f>
        <v>#REF!</v>
      </c>
      <c r="I816" s="133" t="e">
        <f t="shared" si="24"/>
        <v>#REF!</v>
      </c>
      <c r="J816" s="133" t="e">
        <f>+#REF!</f>
        <v>#REF!</v>
      </c>
      <c r="K816" s="133" t="e">
        <f>+#REF!</f>
        <v>#REF!</v>
      </c>
      <c r="L816" s="133">
        <v>0</v>
      </c>
      <c r="M816" s="103"/>
      <c r="N816" s="133" t="e">
        <f t="shared" si="25"/>
        <v>#REF!</v>
      </c>
    </row>
    <row r="817" spans="1:14" ht="25.5">
      <c r="A817" s="31">
        <v>390</v>
      </c>
      <c r="B817" s="27">
        <v>200</v>
      </c>
      <c r="C817" s="27">
        <v>300</v>
      </c>
      <c r="D817" s="27">
        <v>100</v>
      </c>
      <c r="E817" s="28">
        <v>10</v>
      </c>
      <c r="F817" s="28"/>
      <c r="G817" s="4" t="s">
        <v>1480</v>
      </c>
      <c r="H817" s="121" t="e">
        <f>+#REF!</f>
        <v>#REF!</v>
      </c>
      <c r="I817" s="133" t="e">
        <f t="shared" si="24"/>
        <v>#REF!</v>
      </c>
      <c r="J817" s="133" t="e">
        <f>+#REF!</f>
        <v>#REF!</v>
      </c>
      <c r="K817" s="133" t="e">
        <f>+#REF!</f>
        <v>#REF!</v>
      </c>
      <c r="L817" s="133">
        <v>0</v>
      </c>
      <c r="M817" s="103" t="s">
        <v>1246</v>
      </c>
      <c r="N817" s="133" t="e">
        <f t="shared" si="25"/>
        <v>#REF!</v>
      </c>
    </row>
    <row r="818" spans="1:14" ht="25.5">
      <c r="A818" s="31">
        <v>390</v>
      </c>
      <c r="B818" s="27">
        <v>200</v>
      </c>
      <c r="C818" s="27">
        <v>300</v>
      </c>
      <c r="D818" s="27">
        <v>100</v>
      </c>
      <c r="E818" s="28">
        <v>20</v>
      </c>
      <c r="F818" s="28"/>
      <c r="G818" s="4" t="s">
        <v>1866</v>
      </c>
      <c r="H818" s="121" t="e">
        <f>+#REF!</f>
        <v>#REF!</v>
      </c>
      <c r="I818" s="133" t="e">
        <f t="shared" si="24"/>
        <v>#REF!</v>
      </c>
      <c r="J818" s="133" t="e">
        <f>+#REF!</f>
        <v>#REF!</v>
      </c>
      <c r="K818" s="133" t="e">
        <f>+#REF!</f>
        <v>#REF!</v>
      </c>
      <c r="L818" s="133">
        <v>24377</v>
      </c>
      <c r="M818" s="103" t="s">
        <v>1247</v>
      </c>
      <c r="N818" s="133" t="e">
        <f t="shared" si="25"/>
        <v>#REF!</v>
      </c>
    </row>
    <row r="819" spans="1:14">
      <c r="A819" s="31">
        <v>390</v>
      </c>
      <c r="B819" s="27">
        <v>200</v>
      </c>
      <c r="C819" s="27">
        <v>300</v>
      </c>
      <c r="D819" s="27">
        <v>200</v>
      </c>
      <c r="E819" s="27"/>
      <c r="F819" s="27"/>
      <c r="G819" s="5" t="s">
        <v>1867</v>
      </c>
      <c r="H819" s="121" t="e">
        <f>+#REF!</f>
        <v>#REF!</v>
      </c>
      <c r="I819" s="133" t="e">
        <f t="shared" si="24"/>
        <v>#REF!</v>
      </c>
      <c r="J819" s="133" t="e">
        <f>+#REF!</f>
        <v>#REF!</v>
      </c>
      <c r="K819" s="133" t="e">
        <f>+#REF!</f>
        <v>#REF!</v>
      </c>
      <c r="L819" s="133">
        <v>0</v>
      </c>
      <c r="M819" s="103"/>
      <c r="N819" s="133" t="e">
        <f t="shared" si="25"/>
        <v>#REF!</v>
      </c>
    </row>
    <row r="820" spans="1:14" ht="25.5">
      <c r="A820" s="31">
        <v>390</v>
      </c>
      <c r="B820" s="27">
        <v>200</v>
      </c>
      <c r="C820" s="27">
        <v>300</v>
      </c>
      <c r="D820" s="27">
        <v>200</v>
      </c>
      <c r="E820" s="28">
        <v>10</v>
      </c>
      <c r="F820" s="28"/>
      <c r="G820" s="4" t="s">
        <v>1868</v>
      </c>
      <c r="H820" s="121" t="e">
        <f>+#REF!</f>
        <v>#REF!</v>
      </c>
      <c r="I820" s="133" t="e">
        <f t="shared" si="24"/>
        <v>#REF!</v>
      </c>
      <c r="J820" s="133" t="e">
        <f>+#REF!</f>
        <v>#REF!</v>
      </c>
      <c r="K820" s="133" t="e">
        <f>+#REF!</f>
        <v>#REF!</v>
      </c>
      <c r="L820" s="133">
        <v>0</v>
      </c>
      <c r="M820" s="103" t="s">
        <v>39</v>
      </c>
      <c r="N820" s="133" t="e">
        <f t="shared" si="25"/>
        <v>#REF!</v>
      </c>
    </row>
    <row r="821" spans="1:14">
      <c r="A821" s="31">
        <v>390</v>
      </c>
      <c r="B821" s="27">
        <v>200</v>
      </c>
      <c r="C821" s="27">
        <v>300</v>
      </c>
      <c r="D821" s="27">
        <v>200</v>
      </c>
      <c r="E821" s="27">
        <v>20</v>
      </c>
      <c r="F821" s="27"/>
      <c r="G821" s="5" t="s">
        <v>1869</v>
      </c>
      <c r="H821" s="121" t="e">
        <f>+#REF!</f>
        <v>#REF!</v>
      </c>
      <c r="I821" s="133" t="e">
        <f t="shared" si="24"/>
        <v>#REF!</v>
      </c>
      <c r="J821" s="133" t="e">
        <f>+#REF!</f>
        <v>#REF!</v>
      </c>
      <c r="K821" s="133" t="e">
        <f>+#REF!</f>
        <v>#REF!</v>
      </c>
      <c r="L821" s="133">
        <v>0</v>
      </c>
      <c r="M821" s="103"/>
      <c r="N821" s="133" t="e">
        <f t="shared" si="25"/>
        <v>#REF!</v>
      </c>
    </row>
    <row r="822" spans="1:14" ht="25.5">
      <c r="A822" s="31">
        <v>390</v>
      </c>
      <c r="B822" s="27">
        <v>200</v>
      </c>
      <c r="C822" s="27">
        <v>300</v>
      </c>
      <c r="D822" s="27">
        <v>200</v>
      </c>
      <c r="E822" s="27">
        <v>20</v>
      </c>
      <c r="F822" s="28">
        <v>5</v>
      </c>
      <c r="G822" s="4" t="s">
        <v>1870</v>
      </c>
      <c r="H822" s="121" t="e">
        <f>+#REF!</f>
        <v>#REF!</v>
      </c>
      <c r="I822" s="133" t="e">
        <f t="shared" si="24"/>
        <v>#REF!</v>
      </c>
      <c r="J822" s="133" t="e">
        <f>+#REF!</f>
        <v>#REF!</v>
      </c>
      <c r="K822" s="133" t="e">
        <f>+#REF!</f>
        <v>#REF!</v>
      </c>
      <c r="L822" s="133">
        <v>51266</v>
      </c>
      <c r="M822" s="103" t="s">
        <v>40</v>
      </c>
      <c r="N822" s="133" t="e">
        <f t="shared" si="25"/>
        <v>#REF!</v>
      </c>
    </row>
    <row r="823" spans="1:14" ht="25.5">
      <c r="A823" s="31">
        <v>390</v>
      </c>
      <c r="B823" s="27">
        <v>200</v>
      </c>
      <c r="C823" s="27">
        <v>300</v>
      </c>
      <c r="D823" s="27">
        <v>200</v>
      </c>
      <c r="E823" s="27">
        <v>20</v>
      </c>
      <c r="F823" s="28">
        <v>10</v>
      </c>
      <c r="G823" s="4" t="s">
        <v>1556</v>
      </c>
      <c r="H823" s="121" t="e">
        <f>+#REF!</f>
        <v>#REF!</v>
      </c>
      <c r="I823" s="133" t="e">
        <f t="shared" si="24"/>
        <v>#REF!</v>
      </c>
      <c r="J823" s="133" t="e">
        <f>+#REF!</f>
        <v>#REF!</v>
      </c>
      <c r="K823" s="133" t="e">
        <f>+#REF!</f>
        <v>#REF!</v>
      </c>
      <c r="L823" s="133">
        <v>21462</v>
      </c>
      <c r="M823" s="103" t="s">
        <v>41</v>
      </c>
      <c r="N823" s="133" t="e">
        <f t="shared" si="25"/>
        <v>#REF!</v>
      </c>
    </row>
    <row r="824" spans="1:14" ht="25.5">
      <c r="A824" s="31">
        <v>390</v>
      </c>
      <c r="B824" s="27">
        <v>200</v>
      </c>
      <c r="C824" s="27">
        <v>300</v>
      </c>
      <c r="D824" s="27">
        <v>200</v>
      </c>
      <c r="E824" s="27">
        <v>20</v>
      </c>
      <c r="F824" s="28">
        <v>15</v>
      </c>
      <c r="G824" s="4" t="s">
        <v>1557</v>
      </c>
      <c r="H824" s="121" t="e">
        <f>+#REF!</f>
        <v>#REF!</v>
      </c>
      <c r="I824" s="133" t="e">
        <f t="shared" si="24"/>
        <v>#REF!</v>
      </c>
      <c r="J824" s="133" t="e">
        <f>+#REF!</f>
        <v>#REF!</v>
      </c>
      <c r="K824" s="133" t="e">
        <f>+#REF!</f>
        <v>#REF!</v>
      </c>
      <c r="L824" s="133">
        <v>15615</v>
      </c>
      <c r="M824" s="103" t="s">
        <v>42</v>
      </c>
      <c r="N824" s="133" t="e">
        <f t="shared" si="25"/>
        <v>#REF!</v>
      </c>
    </row>
    <row r="825" spans="1:14" ht="25.5">
      <c r="A825" s="31">
        <v>390</v>
      </c>
      <c r="B825" s="27">
        <v>200</v>
      </c>
      <c r="C825" s="27">
        <v>300</v>
      </c>
      <c r="D825" s="27">
        <v>200</v>
      </c>
      <c r="E825" s="28">
        <v>30</v>
      </c>
      <c r="F825" s="28"/>
      <c r="G825" s="4" t="s">
        <v>578</v>
      </c>
      <c r="H825" s="121" t="e">
        <f>+#REF!</f>
        <v>#REF!</v>
      </c>
      <c r="I825" s="133" t="e">
        <f t="shared" si="24"/>
        <v>#REF!</v>
      </c>
      <c r="J825" s="133" t="e">
        <f>+#REF!</f>
        <v>#REF!</v>
      </c>
      <c r="K825" s="133" t="e">
        <f>+#REF!</f>
        <v>#REF!</v>
      </c>
      <c r="L825" s="133">
        <v>0</v>
      </c>
      <c r="M825" s="103" t="s">
        <v>43</v>
      </c>
      <c r="N825" s="133" t="e">
        <f t="shared" si="25"/>
        <v>#REF!</v>
      </c>
    </row>
    <row r="826" spans="1:14" ht="25.5">
      <c r="A826" s="31">
        <v>390</v>
      </c>
      <c r="B826" s="27">
        <v>200</v>
      </c>
      <c r="C826" s="27">
        <v>300</v>
      </c>
      <c r="D826" s="27">
        <v>200</v>
      </c>
      <c r="E826" s="28">
        <v>40</v>
      </c>
      <c r="F826" s="28"/>
      <c r="G826" s="4" t="s">
        <v>579</v>
      </c>
      <c r="H826" s="121" t="e">
        <f>+#REF!</f>
        <v>#REF!</v>
      </c>
      <c r="I826" s="133" t="e">
        <f t="shared" si="24"/>
        <v>#REF!</v>
      </c>
      <c r="J826" s="133" t="e">
        <f>+#REF!</f>
        <v>#REF!</v>
      </c>
      <c r="K826" s="133" t="e">
        <f>+#REF!</f>
        <v>#REF!</v>
      </c>
      <c r="L826" s="133">
        <v>0</v>
      </c>
      <c r="M826" s="103" t="s">
        <v>44</v>
      </c>
      <c r="N826" s="133" t="e">
        <f t="shared" si="25"/>
        <v>#REF!</v>
      </c>
    </row>
    <row r="827" spans="1:14" ht="25.5">
      <c r="A827" s="31">
        <v>390</v>
      </c>
      <c r="B827" s="27">
        <v>200</v>
      </c>
      <c r="C827" s="27">
        <v>300</v>
      </c>
      <c r="D827" s="27">
        <v>200</v>
      </c>
      <c r="E827" s="28">
        <v>50</v>
      </c>
      <c r="F827" s="28"/>
      <c r="G827" s="4" t="s">
        <v>580</v>
      </c>
      <c r="H827" s="121" t="e">
        <f>+#REF!</f>
        <v>#REF!</v>
      </c>
      <c r="I827" s="133" t="e">
        <f t="shared" si="24"/>
        <v>#REF!</v>
      </c>
      <c r="J827" s="133" t="e">
        <f>+#REF!</f>
        <v>#REF!</v>
      </c>
      <c r="K827" s="133" t="e">
        <f>+#REF!</f>
        <v>#REF!</v>
      </c>
      <c r="L827" s="133">
        <v>0</v>
      </c>
      <c r="M827" s="103" t="s">
        <v>45</v>
      </c>
      <c r="N827" s="133" t="e">
        <f t="shared" si="25"/>
        <v>#REF!</v>
      </c>
    </row>
    <row r="828" spans="1:14" ht="25.5">
      <c r="A828" s="31">
        <v>390</v>
      </c>
      <c r="B828" s="27">
        <v>200</v>
      </c>
      <c r="C828" s="27">
        <v>300</v>
      </c>
      <c r="D828" s="27">
        <v>200</v>
      </c>
      <c r="E828" s="28">
        <v>60</v>
      </c>
      <c r="F828" s="28"/>
      <c r="G828" s="4" t="s">
        <v>581</v>
      </c>
      <c r="H828" s="121" t="e">
        <f>+#REF!</f>
        <v>#REF!</v>
      </c>
      <c r="I828" s="133" t="e">
        <f t="shared" si="24"/>
        <v>#REF!</v>
      </c>
      <c r="J828" s="133" t="e">
        <f>+#REF!</f>
        <v>#REF!</v>
      </c>
      <c r="K828" s="133" t="e">
        <f>+#REF!</f>
        <v>#REF!</v>
      </c>
      <c r="L828" s="133">
        <v>36467</v>
      </c>
      <c r="M828" s="103" t="s">
        <v>46</v>
      </c>
      <c r="N828" s="133" t="e">
        <f t="shared" si="25"/>
        <v>#REF!</v>
      </c>
    </row>
    <row r="829" spans="1:14">
      <c r="A829" s="31">
        <v>390</v>
      </c>
      <c r="B829" s="27">
        <v>200</v>
      </c>
      <c r="C829" s="27">
        <v>300</v>
      </c>
      <c r="D829" s="27">
        <v>200</v>
      </c>
      <c r="E829" s="28">
        <v>90</v>
      </c>
      <c r="F829" s="28"/>
      <c r="G829" s="4" t="s">
        <v>582</v>
      </c>
      <c r="H829" s="121" t="e">
        <f>+#REF!</f>
        <v>#REF!</v>
      </c>
      <c r="I829" s="133" t="e">
        <f t="shared" si="24"/>
        <v>#REF!</v>
      </c>
      <c r="J829" s="133" t="e">
        <f>+#REF!</f>
        <v>#REF!</v>
      </c>
      <c r="K829" s="133" t="e">
        <f>+#REF!</f>
        <v>#REF!</v>
      </c>
      <c r="L829" s="133">
        <v>25111</v>
      </c>
      <c r="M829" s="103" t="s">
        <v>47</v>
      </c>
      <c r="N829" s="133" t="e">
        <f t="shared" si="25"/>
        <v>#REF!</v>
      </c>
    </row>
    <row r="830" spans="1:14">
      <c r="A830" s="31">
        <v>390</v>
      </c>
      <c r="B830" s="27">
        <v>200</v>
      </c>
      <c r="C830" s="27">
        <v>400</v>
      </c>
      <c r="D830" s="27"/>
      <c r="E830" s="27"/>
      <c r="F830" s="27"/>
      <c r="G830" s="5" t="s">
        <v>583</v>
      </c>
      <c r="H830" s="121" t="e">
        <f>+#REF!</f>
        <v>#REF!</v>
      </c>
      <c r="I830" s="133" t="e">
        <f t="shared" si="24"/>
        <v>#REF!</v>
      </c>
      <c r="J830" s="133" t="e">
        <f>+#REF!</f>
        <v>#REF!</v>
      </c>
      <c r="K830" s="133" t="e">
        <f>+#REF!</f>
        <v>#REF!</v>
      </c>
      <c r="L830" s="133">
        <v>0</v>
      </c>
      <c r="M830" s="103"/>
      <c r="N830" s="133" t="e">
        <f t="shared" si="25"/>
        <v>#REF!</v>
      </c>
    </row>
    <row r="831" spans="1:14" ht="25.5">
      <c r="A831" s="31">
        <v>390</v>
      </c>
      <c r="B831" s="27">
        <v>200</v>
      </c>
      <c r="C831" s="27">
        <v>400</v>
      </c>
      <c r="D831" s="28">
        <v>100</v>
      </c>
      <c r="E831" s="28"/>
      <c r="F831" s="28"/>
      <c r="G831" s="4" t="s">
        <v>584</v>
      </c>
      <c r="H831" s="121" t="e">
        <f>+#REF!</f>
        <v>#REF!</v>
      </c>
      <c r="I831" s="133" t="e">
        <f t="shared" si="24"/>
        <v>#REF!</v>
      </c>
      <c r="J831" s="133" t="e">
        <f>+#REF!</f>
        <v>#REF!</v>
      </c>
      <c r="K831" s="133" t="e">
        <f>+#REF!</f>
        <v>#REF!</v>
      </c>
      <c r="L831" s="133">
        <v>0</v>
      </c>
      <c r="M831" s="103" t="s">
        <v>48</v>
      </c>
      <c r="N831" s="133" t="e">
        <f t="shared" si="25"/>
        <v>#REF!</v>
      </c>
    </row>
    <row r="832" spans="1:14">
      <c r="A832" s="31">
        <v>390</v>
      </c>
      <c r="B832" s="27">
        <v>200</v>
      </c>
      <c r="C832" s="27">
        <v>400</v>
      </c>
      <c r="D832" s="27">
        <v>200</v>
      </c>
      <c r="E832" s="27"/>
      <c r="F832" s="27"/>
      <c r="G832" s="5" t="s">
        <v>585</v>
      </c>
      <c r="H832" s="121" t="e">
        <f>+#REF!</f>
        <v>#REF!</v>
      </c>
      <c r="I832" s="133" t="e">
        <f t="shared" si="24"/>
        <v>#REF!</v>
      </c>
      <c r="J832" s="133" t="e">
        <f>+#REF!</f>
        <v>#REF!</v>
      </c>
      <c r="K832" s="133" t="e">
        <f>+#REF!</f>
        <v>#REF!</v>
      </c>
      <c r="L832" s="133">
        <v>0</v>
      </c>
      <c r="M832" s="103"/>
      <c r="N832" s="133" t="e">
        <f t="shared" si="25"/>
        <v>#REF!</v>
      </c>
    </row>
    <row r="833" spans="1:14" ht="25.5">
      <c r="A833" s="31">
        <v>390</v>
      </c>
      <c r="B833" s="27">
        <v>200</v>
      </c>
      <c r="C833" s="27">
        <v>400</v>
      </c>
      <c r="D833" s="27">
        <v>200</v>
      </c>
      <c r="E833" s="28">
        <v>10</v>
      </c>
      <c r="F833" s="28"/>
      <c r="G833" s="4" t="s">
        <v>1566</v>
      </c>
      <c r="H833" s="121" t="e">
        <f>+#REF!</f>
        <v>#REF!</v>
      </c>
      <c r="I833" s="133" t="e">
        <f t="shared" si="24"/>
        <v>#REF!</v>
      </c>
      <c r="J833" s="133" t="e">
        <f>+#REF!</f>
        <v>#REF!</v>
      </c>
      <c r="K833" s="133" t="e">
        <f>+#REF!</f>
        <v>#REF!</v>
      </c>
      <c r="L833" s="133">
        <v>0</v>
      </c>
      <c r="M833" s="103" t="s">
        <v>49</v>
      </c>
      <c r="N833" s="133" t="e">
        <f t="shared" si="25"/>
        <v>#REF!</v>
      </c>
    </row>
    <row r="834" spans="1:14">
      <c r="A834" s="31">
        <v>390</v>
      </c>
      <c r="B834" s="27">
        <v>200</v>
      </c>
      <c r="C834" s="27">
        <v>400</v>
      </c>
      <c r="D834" s="27">
        <v>200</v>
      </c>
      <c r="E834" s="28">
        <v>20</v>
      </c>
      <c r="F834" s="28"/>
      <c r="G834" s="4" t="s">
        <v>1567</v>
      </c>
      <c r="H834" s="121" t="e">
        <f>+#REF!</f>
        <v>#REF!</v>
      </c>
      <c r="I834" s="133" t="e">
        <f t="shared" si="24"/>
        <v>#REF!</v>
      </c>
      <c r="J834" s="133" t="e">
        <f>+#REF!</f>
        <v>#REF!</v>
      </c>
      <c r="K834" s="133" t="e">
        <f>+#REF!</f>
        <v>#REF!</v>
      </c>
      <c r="L834" s="133">
        <v>0</v>
      </c>
      <c r="M834" s="103" t="s">
        <v>50</v>
      </c>
      <c r="N834" s="133" t="e">
        <f t="shared" si="25"/>
        <v>#REF!</v>
      </c>
    </row>
    <row r="835" spans="1:14" ht="25.5">
      <c r="A835" s="31">
        <v>390</v>
      </c>
      <c r="B835" s="27">
        <v>200</v>
      </c>
      <c r="C835" s="27">
        <v>400</v>
      </c>
      <c r="D835" s="27">
        <v>200</v>
      </c>
      <c r="E835" s="28">
        <v>30</v>
      </c>
      <c r="F835" s="28"/>
      <c r="G835" s="4" t="s">
        <v>1568</v>
      </c>
      <c r="H835" s="121" t="e">
        <f>+#REF!</f>
        <v>#REF!</v>
      </c>
      <c r="I835" s="133" t="e">
        <f t="shared" si="24"/>
        <v>#REF!</v>
      </c>
      <c r="J835" s="133" t="e">
        <f>+#REF!</f>
        <v>#REF!</v>
      </c>
      <c r="K835" s="133" t="e">
        <f>+#REF!</f>
        <v>#REF!</v>
      </c>
      <c r="L835" s="133">
        <v>0</v>
      </c>
      <c r="M835" s="103" t="s">
        <v>1284</v>
      </c>
      <c r="N835" s="133" t="e">
        <f t="shared" si="25"/>
        <v>#REF!</v>
      </c>
    </row>
    <row r="836" spans="1:14" ht="25.5">
      <c r="A836" s="31">
        <v>390</v>
      </c>
      <c r="B836" s="27">
        <v>200</v>
      </c>
      <c r="C836" s="27">
        <v>400</v>
      </c>
      <c r="D836" s="27">
        <v>200</v>
      </c>
      <c r="E836" s="28">
        <v>40</v>
      </c>
      <c r="F836" s="28"/>
      <c r="G836" s="4" t="s">
        <v>1569</v>
      </c>
      <c r="H836" s="121" t="e">
        <f>+#REF!</f>
        <v>#REF!</v>
      </c>
      <c r="I836" s="133" t="e">
        <f t="shared" si="24"/>
        <v>#REF!</v>
      </c>
      <c r="J836" s="133" t="e">
        <f>+#REF!</f>
        <v>#REF!</v>
      </c>
      <c r="K836" s="133" t="e">
        <f>+#REF!</f>
        <v>#REF!</v>
      </c>
      <c r="L836" s="133">
        <v>0</v>
      </c>
      <c r="M836" s="103" t="s">
        <v>421</v>
      </c>
      <c r="N836" s="133" t="e">
        <f t="shared" si="25"/>
        <v>#REF!</v>
      </c>
    </row>
    <row r="837" spans="1:14" ht="25.5">
      <c r="A837" s="31">
        <v>390</v>
      </c>
      <c r="B837" s="27">
        <v>200</v>
      </c>
      <c r="C837" s="27">
        <v>400</v>
      </c>
      <c r="D837" s="27">
        <v>200</v>
      </c>
      <c r="E837" s="28">
        <v>50</v>
      </c>
      <c r="F837" s="28"/>
      <c r="G837" s="4" t="s">
        <v>1570</v>
      </c>
      <c r="H837" s="121" t="e">
        <f>+#REF!</f>
        <v>#REF!</v>
      </c>
      <c r="I837" s="133" t="e">
        <f t="shared" si="24"/>
        <v>#REF!</v>
      </c>
      <c r="J837" s="133" t="e">
        <f>+#REF!</f>
        <v>#REF!</v>
      </c>
      <c r="K837" s="133" t="e">
        <f>+#REF!</f>
        <v>#REF!</v>
      </c>
      <c r="L837" s="133">
        <v>0</v>
      </c>
      <c r="M837" s="103" t="s">
        <v>422</v>
      </c>
      <c r="N837" s="133" t="e">
        <f t="shared" si="25"/>
        <v>#REF!</v>
      </c>
    </row>
    <row r="838" spans="1:14" ht="25.5">
      <c r="A838" s="31">
        <v>390</v>
      </c>
      <c r="B838" s="27">
        <v>200</v>
      </c>
      <c r="C838" s="27">
        <v>400</v>
      </c>
      <c r="D838" s="27">
        <v>200</v>
      </c>
      <c r="E838" s="28">
        <v>60</v>
      </c>
      <c r="F838" s="28"/>
      <c r="G838" s="4" t="s">
        <v>1571</v>
      </c>
      <c r="H838" s="121" t="e">
        <f>+#REF!</f>
        <v>#REF!</v>
      </c>
      <c r="I838" s="133" t="e">
        <f t="shared" ref="I838:I849" si="26">+J838/2</f>
        <v>#REF!</v>
      </c>
      <c r="J838" s="133" t="e">
        <f>+#REF!</f>
        <v>#REF!</v>
      </c>
      <c r="K838" s="133" t="e">
        <f>+#REF!</f>
        <v>#REF!</v>
      </c>
      <c r="L838" s="133">
        <v>0</v>
      </c>
      <c r="M838" s="103" t="s">
        <v>423</v>
      </c>
      <c r="N838" s="133" t="e">
        <f t="shared" ref="N838:N850" si="27">+H838-J838</f>
        <v>#REF!</v>
      </c>
    </row>
    <row r="839" spans="1:14">
      <c r="A839" s="31">
        <v>390</v>
      </c>
      <c r="B839" s="27">
        <v>200</v>
      </c>
      <c r="C839" s="27">
        <v>400</v>
      </c>
      <c r="D839" s="27">
        <v>200</v>
      </c>
      <c r="E839" s="28">
        <v>70</v>
      </c>
      <c r="F839" s="28"/>
      <c r="G839" s="4" t="s">
        <v>1572</v>
      </c>
      <c r="H839" s="121" t="e">
        <f>+#REF!</f>
        <v>#REF!</v>
      </c>
      <c r="I839" s="133" t="e">
        <f t="shared" si="26"/>
        <v>#REF!</v>
      </c>
      <c r="J839" s="133" t="e">
        <f>+#REF!</f>
        <v>#REF!</v>
      </c>
      <c r="K839" s="133" t="e">
        <f>+#REF!</f>
        <v>#REF!</v>
      </c>
      <c r="L839" s="133">
        <v>1365</v>
      </c>
      <c r="M839" s="103" t="s">
        <v>424</v>
      </c>
      <c r="N839" s="133" t="e">
        <f t="shared" si="27"/>
        <v>#REF!</v>
      </c>
    </row>
    <row r="840" spans="1:14">
      <c r="A840" s="31">
        <v>390</v>
      </c>
      <c r="B840" s="27">
        <v>200</v>
      </c>
      <c r="C840" s="28">
        <v>500</v>
      </c>
      <c r="D840" s="28"/>
      <c r="E840" s="28"/>
      <c r="F840" s="28"/>
      <c r="G840" s="4" t="s">
        <v>1843</v>
      </c>
      <c r="H840" s="121" t="e">
        <f>+#REF!</f>
        <v>#REF!</v>
      </c>
      <c r="I840" s="133" t="e">
        <f t="shared" si="26"/>
        <v>#REF!</v>
      </c>
      <c r="J840" s="133" t="e">
        <f>+#REF!</f>
        <v>#REF!</v>
      </c>
      <c r="K840" s="133" t="e">
        <f>+#REF!</f>
        <v>#REF!</v>
      </c>
      <c r="L840" s="133">
        <v>71</v>
      </c>
      <c r="M840" s="103" t="s">
        <v>425</v>
      </c>
      <c r="N840" s="133" t="e">
        <f t="shared" si="27"/>
        <v>#REF!</v>
      </c>
    </row>
    <row r="841" spans="1:14" s="93" customFormat="1">
      <c r="A841" s="9">
        <v>400</v>
      </c>
      <c r="B841" s="10">
        <v>0</v>
      </c>
      <c r="C841" s="10">
        <v>0</v>
      </c>
      <c r="D841" s="10">
        <v>0</v>
      </c>
      <c r="E841" s="10">
        <v>0</v>
      </c>
      <c r="F841" s="10">
        <v>0</v>
      </c>
      <c r="G841" s="11" t="s">
        <v>1382</v>
      </c>
      <c r="H841" s="143" t="e">
        <f>+#REF!</f>
        <v>#REF!</v>
      </c>
      <c r="I841" s="132" t="e">
        <f t="shared" si="26"/>
        <v>#REF!</v>
      </c>
      <c r="J841" s="132" t="e">
        <f>+#REF!</f>
        <v>#REF!</v>
      </c>
      <c r="K841" s="132" t="e">
        <f>+#REF!</f>
        <v>#REF!</v>
      </c>
      <c r="L841" s="132">
        <v>0</v>
      </c>
      <c r="M841" s="100"/>
      <c r="N841" s="132" t="e">
        <f t="shared" si="27"/>
        <v>#REF!</v>
      </c>
    </row>
    <row r="842" spans="1:14">
      <c r="A842" s="32">
        <v>400</v>
      </c>
      <c r="B842" s="33">
        <v>100</v>
      </c>
      <c r="C842" s="33"/>
      <c r="D842" s="33"/>
      <c r="E842" s="33"/>
      <c r="F842" s="33"/>
      <c r="G842" s="4" t="s">
        <v>1573</v>
      </c>
      <c r="H842" s="121" t="e">
        <f>+#REF!</f>
        <v>#REF!</v>
      </c>
      <c r="I842" s="133" t="e">
        <f t="shared" si="26"/>
        <v>#REF!</v>
      </c>
      <c r="J842" s="133" t="e">
        <f>+#REF!</f>
        <v>#REF!</v>
      </c>
      <c r="K842" s="133" t="e">
        <f>+#REF!</f>
        <v>#REF!</v>
      </c>
      <c r="L842" s="133">
        <v>2334891</v>
      </c>
      <c r="M842" s="106" t="s">
        <v>426</v>
      </c>
      <c r="N842" s="133" t="e">
        <f t="shared" si="27"/>
        <v>#REF!</v>
      </c>
    </row>
    <row r="843" spans="1:14" ht="25.5">
      <c r="A843" s="32">
        <v>400</v>
      </c>
      <c r="B843" s="33">
        <v>200</v>
      </c>
      <c r="C843" s="33"/>
      <c r="D843" s="33"/>
      <c r="E843" s="33"/>
      <c r="F843" s="33"/>
      <c r="G843" s="4" t="s">
        <v>1574</v>
      </c>
      <c r="H843" s="121" t="e">
        <f>+#REF!</f>
        <v>#REF!</v>
      </c>
      <c r="I843" s="133" t="e">
        <f t="shared" si="26"/>
        <v>#REF!</v>
      </c>
      <c r="J843" s="133" t="e">
        <f>+#REF!</f>
        <v>#REF!</v>
      </c>
      <c r="K843" s="133" t="e">
        <f>+#REF!</f>
        <v>#REF!</v>
      </c>
      <c r="L843" s="133">
        <v>143760</v>
      </c>
      <c r="M843" s="106" t="s">
        <v>427</v>
      </c>
      <c r="N843" s="133" t="e">
        <f t="shared" si="27"/>
        <v>#REF!</v>
      </c>
    </row>
    <row r="844" spans="1:14" ht="25.5">
      <c r="A844" s="32">
        <v>400</v>
      </c>
      <c r="B844" s="33">
        <v>300</v>
      </c>
      <c r="C844" s="33"/>
      <c r="D844" s="33"/>
      <c r="E844" s="33"/>
      <c r="F844" s="33"/>
      <c r="G844" s="4" t="s">
        <v>1575</v>
      </c>
      <c r="H844" s="121" t="e">
        <f>+#REF!</f>
        <v>#REF!</v>
      </c>
      <c r="I844" s="133" t="e">
        <f t="shared" si="26"/>
        <v>#REF!</v>
      </c>
      <c r="J844" s="133" t="e">
        <f>+#REF!</f>
        <v>#REF!</v>
      </c>
      <c r="K844" s="133" t="e">
        <f>+#REF!</f>
        <v>#REF!</v>
      </c>
      <c r="L844" s="133">
        <v>48304</v>
      </c>
      <c r="M844" s="106" t="s">
        <v>428</v>
      </c>
      <c r="N844" s="133" t="e">
        <f t="shared" si="27"/>
        <v>#REF!</v>
      </c>
    </row>
    <row r="845" spans="1:14">
      <c r="A845" s="32">
        <v>400</v>
      </c>
      <c r="B845" s="33">
        <v>400</v>
      </c>
      <c r="C845" s="33"/>
      <c r="D845" s="33"/>
      <c r="E845" s="33"/>
      <c r="F845" s="33"/>
      <c r="G845" s="4" t="s">
        <v>591</v>
      </c>
      <c r="H845" s="121" t="e">
        <f>+#REF!</f>
        <v>#REF!</v>
      </c>
      <c r="I845" s="133" t="e">
        <f t="shared" si="26"/>
        <v>#REF!</v>
      </c>
      <c r="J845" s="133" t="e">
        <f>+#REF!</f>
        <v>#REF!</v>
      </c>
      <c r="K845" s="133" t="e">
        <f>+#REF!</f>
        <v>#REF!</v>
      </c>
      <c r="L845" s="133">
        <v>0</v>
      </c>
      <c r="M845" s="106" t="s">
        <v>429</v>
      </c>
      <c r="N845" s="133" t="e">
        <f t="shared" si="27"/>
        <v>#REF!</v>
      </c>
    </row>
    <row r="846" spans="1:14" s="93" customFormat="1">
      <c r="A846" s="9">
        <v>405</v>
      </c>
      <c r="B846" s="10">
        <v>0</v>
      </c>
      <c r="C846" s="10">
        <v>0</v>
      </c>
      <c r="D846" s="10">
        <v>0</v>
      </c>
      <c r="E846" s="10">
        <v>0</v>
      </c>
      <c r="F846" s="10">
        <v>0</v>
      </c>
      <c r="G846" s="11" t="s">
        <v>110</v>
      </c>
      <c r="H846" s="143" t="e">
        <f>+#REF!</f>
        <v>#REF!</v>
      </c>
      <c r="I846" s="132" t="e">
        <f t="shared" si="26"/>
        <v>#REF!</v>
      </c>
      <c r="J846" s="132" t="e">
        <f>+#REF!</f>
        <v>#REF!</v>
      </c>
      <c r="K846" s="132" t="e">
        <f>+#REF!</f>
        <v>#REF!</v>
      </c>
      <c r="L846" s="132">
        <v>0</v>
      </c>
      <c r="M846" s="100"/>
      <c r="N846" s="132" t="e">
        <f t="shared" si="27"/>
        <v>#REF!</v>
      </c>
    </row>
    <row r="847" spans="1:14">
      <c r="A847" s="31">
        <v>405</v>
      </c>
      <c r="B847" s="28">
        <v>100</v>
      </c>
      <c r="C847" s="28"/>
      <c r="D847" s="28"/>
      <c r="E847" s="28"/>
      <c r="F847" s="28"/>
      <c r="G847" s="4" t="s">
        <v>592</v>
      </c>
      <c r="H847" s="121" t="e">
        <f>+#REF!</f>
        <v>#REF!</v>
      </c>
      <c r="I847" s="133" t="e">
        <f t="shared" si="26"/>
        <v>#REF!</v>
      </c>
      <c r="J847" s="133" t="e">
        <f>+#REF!</f>
        <v>#REF!</v>
      </c>
      <c r="K847" s="133" t="e">
        <f>+#REF!</f>
        <v>#REF!</v>
      </c>
      <c r="L847" s="133">
        <v>19754</v>
      </c>
      <c r="M847" s="103" t="s">
        <v>430</v>
      </c>
      <c r="N847" s="133" t="e">
        <f t="shared" si="27"/>
        <v>#REF!</v>
      </c>
    </row>
    <row r="848" spans="1:14">
      <c r="A848" s="31">
        <v>405</v>
      </c>
      <c r="B848" s="28">
        <v>200</v>
      </c>
      <c r="C848" s="28"/>
      <c r="D848" s="28"/>
      <c r="E848" s="28"/>
      <c r="F848" s="28"/>
      <c r="G848" s="4" t="s">
        <v>593</v>
      </c>
      <c r="H848" s="121" t="e">
        <f>+#REF!</f>
        <v>#REF!</v>
      </c>
      <c r="I848" s="133" t="e">
        <f t="shared" si="26"/>
        <v>#REF!</v>
      </c>
      <c r="J848" s="133" t="e">
        <f>+#REF!</f>
        <v>#REF!</v>
      </c>
      <c r="K848" s="133" t="e">
        <f>+#REF!</f>
        <v>#REF!</v>
      </c>
      <c r="L848" s="133">
        <v>0</v>
      </c>
      <c r="M848" s="103" t="s">
        <v>1291</v>
      </c>
      <c r="N848" s="133" t="e">
        <f t="shared" si="27"/>
        <v>#REF!</v>
      </c>
    </row>
    <row r="849" spans="1:14" s="93" customFormat="1" ht="26.25" thickBot="1">
      <c r="A849" s="35">
        <v>410</v>
      </c>
      <c r="B849" s="36">
        <v>0</v>
      </c>
      <c r="C849" s="36">
        <v>0</v>
      </c>
      <c r="D849" s="36">
        <v>0</v>
      </c>
      <c r="E849" s="36">
        <v>0</v>
      </c>
      <c r="F849" s="36">
        <v>0</v>
      </c>
      <c r="G849" s="37" t="s">
        <v>594</v>
      </c>
      <c r="H849" s="147" t="e">
        <f>+#REF!</f>
        <v>#REF!</v>
      </c>
      <c r="I849" s="139" t="e">
        <f t="shared" si="26"/>
        <v>#REF!</v>
      </c>
      <c r="J849" s="139" t="e">
        <f>+#REF!</f>
        <v>#REF!</v>
      </c>
      <c r="K849" s="139" t="e">
        <f>+#REF!</f>
        <v>#REF!</v>
      </c>
      <c r="L849" s="139">
        <v>0</v>
      </c>
      <c r="M849" s="107" t="s">
        <v>1292</v>
      </c>
      <c r="N849" s="139" t="e">
        <f t="shared" si="27"/>
        <v>#REF!</v>
      </c>
    </row>
    <row r="850" spans="1:14" ht="13.5" thickBot="1">
      <c r="G850" s="96" t="s">
        <v>1150</v>
      </c>
      <c r="H850" s="148" t="e">
        <f>SUM(H5:H849)</f>
        <v>#REF!</v>
      </c>
      <c r="I850" s="149" t="e">
        <f>SUM(I5:I849)</f>
        <v>#REF!</v>
      </c>
      <c r="J850" s="149" t="e">
        <f>SUM(J5:J849)</f>
        <v>#REF!</v>
      </c>
      <c r="K850" s="149" t="e">
        <f>SUM(K5:K849)</f>
        <v>#REF!</v>
      </c>
      <c r="L850" s="150">
        <f>SUM(L5:L849)</f>
        <v>68705929</v>
      </c>
      <c r="N850" s="149" t="e">
        <f t="shared" si="27"/>
        <v>#REF!</v>
      </c>
    </row>
    <row r="851" spans="1:14">
      <c r="G851" s="96"/>
      <c r="H851" s="140"/>
      <c r="I851" s="140"/>
      <c r="J851" s="140"/>
      <c r="K851" s="140"/>
      <c r="L851" s="140"/>
      <c r="N851" s="140"/>
    </row>
    <row r="852" spans="1:14">
      <c r="G852" s="96"/>
      <c r="H852" s="140"/>
      <c r="I852" s="140"/>
      <c r="J852" s="140"/>
      <c r="K852" s="140"/>
      <c r="L852" s="140"/>
      <c r="N852" s="140"/>
    </row>
    <row r="853" spans="1:14">
      <c r="G853" s="96"/>
      <c r="H853" s="140"/>
      <c r="I853" s="140"/>
      <c r="J853" s="140"/>
      <c r="K853" s="140"/>
      <c r="L853" s="140"/>
      <c r="N853" s="140"/>
    </row>
    <row r="854" spans="1:14">
      <c r="G854" s="96"/>
      <c r="H854" s="140"/>
      <c r="I854" s="140"/>
      <c r="J854" s="140"/>
      <c r="K854" s="140"/>
      <c r="L854" s="140"/>
      <c r="N854" s="140"/>
    </row>
    <row r="855" spans="1:14">
      <c r="G855" s="96"/>
      <c r="H855" s="140"/>
      <c r="I855" s="140"/>
      <c r="J855" s="140"/>
      <c r="K855" s="140"/>
      <c r="L855" s="140"/>
      <c r="N855" s="140"/>
    </row>
    <row r="856" spans="1:14">
      <c r="G856" s="96"/>
      <c r="H856" s="140"/>
      <c r="I856" s="140"/>
      <c r="J856" s="140"/>
      <c r="K856" s="140"/>
      <c r="L856" s="140"/>
      <c r="N856" s="140"/>
    </row>
    <row r="857" spans="1:14">
      <c r="G857" s="96"/>
      <c r="H857" s="140"/>
      <c r="I857" s="140"/>
      <c r="J857" s="140"/>
      <c r="K857" s="140"/>
      <c r="L857" s="140"/>
      <c r="N857" s="140"/>
    </row>
    <row r="858" spans="1:14">
      <c r="G858" s="96"/>
      <c r="H858" s="140"/>
      <c r="I858" s="140"/>
      <c r="J858" s="140"/>
      <c r="K858" s="140"/>
      <c r="L858" s="140"/>
      <c r="N858" s="140"/>
    </row>
    <row r="859" spans="1:14">
      <c r="G859" s="96"/>
      <c r="H859" s="140"/>
      <c r="I859" s="140"/>
      <c r="J859" s="140"/>
      <c r="K859" s="140"/>
      <c r="L859" s="140"/>
      <c r="N859" s="140"/>
    </row>
    <row r="860" spans="1:14">
      <c r="G860" s="96"/>
      <c r="H860" s="140"/>
      <c r="I860" s="140"/>
      <c r="J860" s="140"/>
      <c r="K860" s="140"/>
      <c r="L860" s="140"/>
      <c r="N860" s="140"/>
    </row>
    <row r="861" spans="1:14">
      <c r="G861" s="96"/>
      <c r="H861" s="140"/>
      <c r="I861" s="140"/>
      <c r="J861" s="140"/>
      <c r="K861" s="140"/>
      <c r="L861" s="140"/>
      <c r="N861" s="140"/>
    </row>
    <row r="862" spans="1:14">
      <c r="G862" s="96"/>
      <c r="H862" s="140"/>
      <c r="I862" s="140"/>
      <c r="J862" s="140"/>
      <c r="K862" s="140"/>
      <c r="L862" s="140"/>
      <c r="N862" s="140"/>
    </row>
    <row r="863" spans="1:14">
      <c r="G863" s="96"/>
      <c r="H863" s="140"/>
      <c r="I863" s="140"/>
      <c r="J863" s="140"/>
      <c r="K863" s="140"/>
      <c r="L863" s="140"/>
      <c r="N863" s="140"/>
    </row>
    <row r="864" spans="1:14">
      <c r="G864" s="96"/>
      <c r="H864" s="140"/>
      <c r="I864" s="140"/>
      <c r="J864" s="140"/>
      <c r="K864" s="140"/>
      <c r="L864" s="140"/>
      <c r="N864" s="140"/>
    </row>
    <row r="865" spans="7:14">
      <c r="G865" s="96"/>
      <c r="H865" s="140"/>
      <c r="I865" s="140"/>
      <c r="J865" s="140"/>
      <c r="K865" s="140"/>
      <c r="L865" s="140"/>
      <c r="N865" s="140"/>
    </row>
    <row r="866" spans="7:14">
      <c r="G866" s="96"/>
      <c r="H866" s="140"/>
      <c r="I866" s="140"/>
      <c r="J866" s="140"/>
      <c r="K866" s="140"/>
      <c r="L866" s="140"/>
      <c r="N866" s="140"/>
    </row>
    <row r="867" spans="7:14">
      <c r="G867" s="96"/>
      <c r="H867" s="140"/>
      <c r="I867" s="140"/>
      <c r="J867" s="140"/>
      <c r="K867" s="140"/>
      <c r="L867" s="140"/>
      <c r="N867" s="140"/>
    </row>
    <row r="868" spans="7:14">
      <c r="G868" s="96"/>
      <c r="H868" s="140"/>
      <c r="I868" s="140"/>
      <c r="J868" s="140"/>
      <c r="K868" s="140"/>
      <c r="L868" s="140"/>
      <c r="N868" s="140"/>
    </row>
    <row r="869" spans="7:14">
      <c r="G869" s="96"/>
      <c r="H869" s="140"/>
      <c r="I869" s="140"/>
      <c r="J869" s="140"/>
      <c r="K869" s="140"/>
      <c r="L869" s="140"/>
      <c r="N869" s="140"/>
    </row>
    <row r="870" spans="7:14">
      <c r="G870" s="96"/>
      <c r="H870" s="140"/>
      <c r="I870" s="140"/>
      <c r="J870" s="140"/>
      <c r="K870" s="140"/>
      <c r="L870" s="140"/>
      <c r="N870" s="140"/>
    </row>
    <row r="871" spans="7:14">
      <c r="G871" s="96"/>
      <c r="H871" s="140"/>
      <c r="I871" s="140"/>
      <c r="J871" s="140"/>
      <c r="K871" s="140"/>
      <c r="L871" s="140"/>
      <c r="N871" s="140"/>
    </row>
    <row r="872" spans="7:14">
      <c r="G872" s="96"/>
      <c r="H872" s="140"/>
      <c r="I872" s="140"/>
      <c r="J872" s="140"/>
      <c r="K872" s="140"/>
      <c r="L872" s="140"/>
      <c r="N872" s="140"/>
    </row>
    <row r="873" spans="7:14">
      <c r="G873" s="96"/>
      <c r="H873" s="140"/>
      <c r="I873" s="140"/>
      <c r="J873" s="140"/>
      <c r="K873" s="140"/>
      <c r="L873" s="140"/>
      <c r="N873" s="140"/>
    </row>
    <row r="874" spans="7:14">
      <c r="G874" s="96"/>
      <c r="H874" s="140"/>
      <c r="I874" s="140"/>
      <c r="J874" s="140"/>
      <c r="K874" s="140"/>
      <c r="L874" s="140"/>
      <c r="N874" s="140"/>
    </row>
    <row r="875" spans="7:14">
      <c r="G875" s="96"/>
      <c r="H875" s="140"/>
      <c r="I875" s="140"/>
      <c r="J875" s="140"/>
      <c r="K875" s="140"/>
      <c r="L875" s="140"/>
      <c r="N875" s="140"/>
    </row>
    <row r="876" spans="7:14">
      <c r="G876" s="96"/>
      <c r="H876" s="140"/>
      <c r="I876" s="140"/>
      <c r="J876" s="140"/>
      <c r="K876" s="140"/>
      <c r="L876" s="140"/>
      <c r="N876" s="140"/>
    </row>
    <row r="877" spans="7:14">
      <c r="G877" s="96"/>
      <c r="H877" s="140"/>
      <c r="I877" s="140"/>
      <c r="J877" s="140"/>
      <c r="K877" s="140"/>
      <c r="L877" s="140"/>
      <c r="N877" s="140"/>
    </row>
    <row r="878" spans="7:14">
      <c r="G878" s="96"/>
      <c r="H878" s="140"/>
      <c r="I878" s="140"/>
      <c r="J878" s="140"/>
      <c r="K878" s="140"/>
      <c r="L878" s="140"/>
      <c r="N878" s="140"/>
    </row>
    <row r="879" spans="7:14">
      <c r="G879" s="96"/>
      <c r="H879" s="140"/>
      <c r="I879" s="140"/>
      <c r="J879" s="140"/>
      <c r="K879" s="140"/>
      <c r="L879" s="140"/>
      <c r="N879" s="140"/>
    </row>
  </sheetData>
  <mergeCells count="9">
    <mergeCell ref="L2:L3"/>
    <mergeCell ref="M2:M3"/>
    <mergeCell ref="N2:N3"/>
    <mergeCell ref="A2:F2"/>
    <mergeCell ref="G2:G3"/>
    <mergeCell ref="H2:H3"/>
    <mergeCell ref="I2:I3"/>
    <mergeCell ref="J2:J3"/>
    <mergeCell ref="K2:K3"/>
  </mergeCells>
  <phoneticPr fontId="61" type="noConversion"/>
  <printOptions horizontalCentered="1"/>
  <pageMargins left="0.27559055118110237" right="0.23622047244094491" top="0.39370078740157483" bottom="0.39370078740157483" header="0.31496062992125984" footer="0.15748031496062992"/>
  <pageSetup paperSize="9" scale="6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Q572"/>
  <sheetViews>
    <sheetView showGridLines="0" zoomScaleNormal="100" zoomScaleSheetLayoutView="100" workbookViewId="0">
      <pane ySplit="3" topLeftCell="A243" activePane="bottomLeft" state="frozen"/>
      <selection activeCell="J226" sqref="J226"/>
      <selection pane="bottomLeft" activeCell="H2" sqref="H2:J3"/>
    </sheetView>
  </sheetViews>
  <sheetFormatPr defaultColWidth="17.85546875" defaultRowHeight="12.75"/>
  <cols>
    <col min="1" max="1" width="4.5703125" style="2" bestFit="1" customWidth="1"/>
    <col min="2" max="2" width="5.140625" style="2" bestFit="1" customWidth="1"/>
    <col min="3" max="3" width="4.7109375" style="2" bestFit="1" customWidth="1"/>
    <col min="4" max="5" width="4.42578125" style="2" bestFit="1" customWidth="1"/>
    <col min="6" max="6" width="3.28515625" style="2" bestFit="1" customWidth="1"/>
    <col min="7" max="7" width="47.140625" style="97" customWidth="1"/>
    <col min="8" max="8" width="16.7109375" style="130" customWidth="1"/>
    <col min="9" max="9" width="16.7109375" style="130" hidden="1" customWidth="1"/>
    <col min="10" max="10" width="16.7109375" style="130" customWidth="1"/>
    <col min="11" max="11" width="16.7109375" style="130" hidden="1" customWidth="1"/>
    <col min="12" max="12" width="16.7109375" style="117" hidden="1" customWidth="1"/>
    <col min="13" max="13" width="15.140625" style="6" hidden="1" customWidth="1"/>
    <col min="14" max="14" width="16.7109375" style="130" customWidth="1"/>
    <col min="15" max="210" width="10.28515625" style="2" customWidth="1"/>
    <col min="211" max="219" width="9.140625" style="2" customWidth="1"/>
    <col min="220" max="220" width="1" style="2" customWidth="1"/>
    <col min="221" max="224" width="3.28515625" style="2" customWidth="1"/>
    <col min="225" max="225" width="1.85546875" style="2" customWidth="1"/>
    <col min="226" max="16384" width="17.85546875" style="2"/>
  </cols>
  <sheetData>
    <row r="1" spans="1:14" ht="13.5" thickBot="1">
      <c r="A1" s="6"/>
      <c r="B1" s="6"/>
      <c r="C1" s="6"/>
      <c r="D1" s="6"/>
      <c r="E1" s="6"/>
      <c r="F1" s="6"/>
      <c r="G1" s="86"/>
      <c r="H1" s="118"/>
      <c r="I1" s="118"/>
      <c r="J1" s="118"/>
      <c r="K1" s="118"/>
      <c r="L1" s="108"/>
      <c r="N1" s="118"/>
    </row>
    <row r="2" spans="1:14" s="8" customFormat="1" ht="13.9" customHeight="1" thickBot="1">
      <c r="A2" s="727" t="s">
        <v>1235</v>
      </c>
      <c r="B2" s="728"/>
      <c r="C2" s="728"/>
      <c r="D2" s="728"/>
      <c r="E2" s="728"/>
      <c r="F2" s="729"/>
      <c r="G2" s="730" t="s">
        <v>1273</v>
      </c>
      <c r="H2" s="723" t="s">
        <v>302</v>
      </c>
      <c r="I2" s="723" t="s">
        <v>279</v>
      </c>
      <c r="J2" s="723" t="s">
        <v>303</v>
      </c>
      <c r="K2" s="723" t="s">
        <v>2162</v>
      </c>
      <c r="L2" s="732" t="s">
        <v>2163</v>
      </c>
      <c r="M2" s="730" t="s">
        <v>1285</v>
      </c>
      <c r="N2" s="723" t="s">
        <v>281</v>
      </c>
    </row>
    <row r="3" spans="1:14" ht="15.6" customHeight="1" thickBot="1">
      <c r="A3" s="92" t="s">
        <v>1295</v>
      </c>
      <c r="B3" s="92" t="s">
        <v>1302</v>
      </c>
      <c r="C3" s="92" t="s">
        <v>1313</v>
      </c>
      <c r="D3" s="92" t="s">
        <v>471</v>
      </c>
      <c r="E3" s="92" t="s">
        <v>1357</v>
      </c>
      <c r="F3" s="92" t="s">
        <v>1358</v>
      </c>
      <c r="G3" s="731"/>
      <c r="H3" s="724"/>
      <c r="I3" s="724"/>
      <c r="J3" s="724"/>
      <c r="K3" s="724"/>
      <c r="L3" s="733"/>
      <c r="M3" s="731"/>
      <c r="N3" s="724"/>
    </row>
    <row r="4" spans="1:14" s="93" customFormat="1">
      <c r="A4" s="9">
        <v>600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81" t="s">
        <v>595</v>
      </c>
      <c r="H4" s="119"/>
      <c r="I4" s="119"/>
      <c r="J4" s="119"/>
      <c r="K4" s="119"/>
      <c r="L4" s="109"/>
      <c r="M4" s="82"/>
      <c r="N4" s="119"/>
    </row>
    <row r="5" spans="1:14" ht="25.5">
      <c r="A5" s="21">
        <v>600</v>
      </c>
      <c r="B5" s="14">
        <v>100</v>
      </c>
      <c r="C5" s="14"/>
      <c r="D5" s="14"/>
      <c r="E5" s="14"/>
      <c r="F5" s="14"/>
      <c r="G5" s="5" t="s">
        <v>596</v>
      </c>
      <c r="H5" s="120" t="e">
        <f>#REF!</f>
        <v>#REF!</v>
      </c>
      <c r="I5" s="120" t="e">
        <f>+J5/2</f>
        <v>#REF!</v>
      </c>
      <c r="J5" s="120" t="e">
        <f>+#REF!</f>
        <v>#REF!</v>
      </c>
      <c r="K5" s="120" t="e">
        <f>+#REF!</f>
        <v>#REF!</v>
      </c>
      <c r="L5" s="110"/>
      <c r="M5" s="88"/>
      <c r="N5" s="120" t="e">
        <f>+H5-J5</f>
        <v>#REF!</v>
      </c>
    </row>
    <row r="6" spans="1:14" ht="25.5">
      <c r="A6" s="21">
        <v>600</v>
      </c>
      <c r="B6" s="14">
        <v>100</v>
      </c>
      <c r="C6" s="14">
        <v>100</v>
      </c>
      <c r="D6" s="14"/>
      <c r="E6" s="14"/>
      <c r="F6" s="14"/>
      <c r="G6" s="5" t="s">
        <v>597</v>
      </c>
      <c r="H6" s="120" t="e">
        <f>#REF!</f>
        <v>#REF!</v>
      </c>
      <c r="I6" s="120" t="e">
        <f>+J6/2</f>
        <v>#REF!</v>
      </c>
      <c r="J6" s="120" t="e">
        <f>+#REF!</f>
        <v>#REF!</v>
      </c>
      <c r="K6" s="120" t="e">
        <f>+#REF!</f>
        <v>#REF!</v>
      </c>
      <c r="L6" s="110"/>
      <c r="M6" s="88" t="s">
        <v>627</v>
      </c>
      <c r="N6" s="120" t="e">
        <f t="shared" ref="N6:N69" si="0">+H6-J6</f>
        <v>#REF!</v>
      </c>
    </row>
    <row r="7" spans="1:14">
      <c r="A7" s="21">
        <v>600</v>
      </c>
      <c r="B7" s="14">
        <v>100</v>
      </c>
      <c r="C7" s="14">
        <v>100</v>
      </c>
      <c r="D7" s="28">
        <v>100</v>
      </c>
      <c r="E7" s="28"/>
      <c r="F7" s="28"/>
      <c r="G7" s="4" t="s">
        <v>598</v>
      </c>
      <c r="H7" s="121" t="e">
        <f>#REF!</f>
        <v>#REF!</v>
      </c>
      <c r="I7" s="121" t="e">
        <f>+J7/2</f>
        <v>#REF!</v>
      </c>
      <c r="J7" s="121" t="e">
        <f>+#REF!</f>
        <v>#REF!</v>
      </c>
      <c r="K7" s="121" t="e">
        <f>+#REF!</f>
        <v>#REF!</v>
      </c>
      <c r="L7" s="111"/>
      <c r="M7" s="1"/>
      <c r="N7" s="121" t="e">
        <f t="shared" si="0"/>
        <v>#REF!</v>
      </c>
    </row>
    <row r="8" spans="1:14">
      <c r="A8" s="21">
        <v>600</v>
      </c>
      <c r="B8" s="14">
        <v>100</v>
      </c>
      <c r="C8" s="14">
        <v>100</v>
      </c>
      <c r="D8" s="28">
        <v>200</v>
      </c>
      <c r="E8" s="28"/>
      <c r="F8" s="28"/>
      <c r="G8" s="4" t="s">
        <v>599</v>
      </c>
      <c r="H8" s="121" t="e">
        <f>#REF!</f>
        <v>#REF!</v>
      </c>
      <c r="I8" s="121" t="e">
        <f>+J8/2</f>
        <v>#REF!</v>
      </c>
      <c r="J8" s="121" t="e">
        <f>+#REF!</f>
        <v>#REF!</v>
      </c>
      <c r="K8" s="121" t="e">
        <f>+#REF!</f>
        <v>#REF!</v>
      </c>
      <c r="L8" s="111">
        <v>20881962</v>
      </c>
      <c r="M8" s="1"/>
      <c r="N8" s="121" t="e">
        <f t="shared" si="0"/>
        <v>#REF!</v>
      </c>
    </row>
    <row r="9" spans="1:14">
      <c r="A9" s="21">
        <v>600</v>
      </c>
      <c r="B9" s="14">
        <v>100</v>
      </c>
      <c r="C9" s="14">
        <v>100</v>
      </c>
      <c r="D9" s="28">
        <v>300</v>
      </c>
      <c r="E9" s="28"/>
      <c r="F9" s="28"/>
      <c r="G9" s="4" t="s">
        <v>600</v>
      </c>
      <c r="H9" s="121" t="e">
        <f>#REF!</f>
        <v>#REF!</v>
      </c>
      <c r="I9" s="121" t="e">
        <f t="shared" ref="I9:I72" si="1">+J9/2</f>
        <v>#REF!</v>
      </c>
      <c r="J9" s="121" t="e">
        <f>+#REF!</f>
        <v>#REF!</v>
      </c>
      <c r="K9" s="121" t="e">
        <f>+#REF!</f>
        <v>#REF!</v>
      </c>
      <c r="L9" s="111">
        <v>540137</v>
      </c>
      <c r="M9" s="1"/>
      <c r="N9" s="121" t="e">
        <f t="shared" si="0"/>
        <v>#REF!</v>
      </c>
    </row>
    <row r="10" spans="1:14" ht="25.5">
      <c r="A10" s="21">
        <v>600</v>
      </c>
      <c r="B10" s="14">
        <v>100</v>
      </c>
      <c r="C10" s="14">
        <v>200</v>
      </c>
      <c r="D10" s="14"/>
      <c r="E10" s="14"/>
      <c r="F10" s="14"/>
      <c r="G10" s="5" t="s">
        <v>601</v>
      </c>
      <c r="H10" s="120" t="e">
        <f>#REF!</f>
        <v>#REF!</v>
      </c>
      <c r="I10" s="120" t="e">
        <f t="shared" si="1"/>
        <v>#REF!</v>
      </c>
      <c r="J10" s="120" t="e">
        <f>+#REF!</f>
        <v>#REF!</v>
      </c>
      <c r="K10" s="120" t="e">
        <f>+#REF!</f>
        <v>#REF!</v>
      </c>
      <c r="L10" s="110">
        <v>0</v>
      </c>
      <c r="M10" s="88" t="s">
        <v>164</v>
      </c>
      <c r="N10" s="120" t="e">
        <f t="shared" si="0"/>
        <v>#REF!</v>
      </c>
    </row>
    <row r="11" spans="1:14">
      <c r="A11" s="21">
        <v>600</v>
      </c>
      <c r="B11" s="14">
        <v>100</v>
      </c>
      <c r="C11" s="14">
        <v>200</v>
      </c>
      <c r="D11" s="28">
        <v>100</v>
      </c>
      <c r="E11" s="28"/>
      <c r="F11" s="28"/>
      <c r="G11" s="4" t="s">
        <v>602</v>
      </c>
      <c r="H11" s="121" t="e">
        <f>#REF!</f>
        <v>#REF!</v>
      </c>
      <c r="I11" s="121" t="e">
        <f t="shared" si="1"/>
        <v>#REF!</v>
      </c>
      <c r="J11" s="121" t="e">
        <f>+#REF!</f>
        <v>#REF!</v>
      </c>
      <c r="K11" s="121" t="e">
        <f>+#REF!</f>
        <v>#REF!</v>
      </c>
      <c r="L11" s="111">
        <v>0</v>
      </c>
      <c r="M11" s="1"/>
      <c r="N11" s="121" t="e">
        <f t="shared" si="0"/>
        <v>#REF!</v>
      </c>
    </row>
    <row r="12" spans="1:14" ht="25.5">
      <c r="A12" s="21">
        <v>600</v>
      </c>
      <c r="B12" s="14">
        <v>100</v>
      </c>
      <c r="C12" s="14">
        <v>200</v>
      </c>
      <c r="D12" s="28">
        <v>200</v>
      </c>
      <c r="E12" s="28"/>
      <c r="F12" s="28"/>
      <c r="G12" s="4" t="s">
        <v>603</v>
      </c>
      <c r="H12" s="121" t="e">
        <f>#REF!</f>
        <v>#REF!</v>
      </c>
      <c r="I12" s="121" t="e">
        <f t="shared" si="1"/>
        <v>#REF!</v>
      </c>
      <c r="J12" s="121" t="e">
        <f>+#REF!</f>
        <v>#REF!</v>
      </c>
      <c r="K12" s="121" t="e">
        <f>+#REF!</f>
        <v>#REF!</v>
      </c>
      <c r="L12" s="111">
        <v>167274</v>
      </c>
      <c r="M12" s="1"/>
      <c r="N12" s="121" t="e">
        <f t="shared" si="0"/>
        <v>#REF!</v>
      </c>
    </row>
    <row r="13" spans="1:14">
      <c r="A13" s="21">
        <v>600</v>
      </c>
      <c r="B13" s="14">
        <v>100</v>
      </c>
      <c r="C13" s="14">
        <v>200</v>
      </c>
      <c r="D13" s="28">
        <v>300</v>
      </c>
      <c r="E13" s="28"/>
      <c r="F13" s="28"/>
      <c r="G13" s="4" t="s">
        <v>1589</v>
      </c>
      <c r="H13" s="121" t="e">
        <f>#REF!</f>
        <v>#REF!</v>
      </c>
      <c r="I13" s="121" t="e">
        <f t="shared" si="1"/>
        <v>#REF!</v>
      </c>
      <c r="J13" s="121" t="e">
        <f>+#REF!</f>
        <v>#REF!</v>
      </c>
      <c r="K13" s="121" t="e">
        <f>+#REF!</f>
        <v>#REF!</v>
      </c>
      <c r="L13" s="111">
        <v>9297000</v>
      </c>
      <c r="M13" s="1"/>
      <c r="N13" s="121" t="e">
        <f t="shared" si="0"/>
        <v>#REF!</v>
      </c>
    </row>
    <row r="14" spans="1:14">
      <c r="A14" s="21">
        <v>600</v>
      </c>
      <c r="B14" s="14">
        <v>200</v>
      </c>
      <c r="C14" s="14"/>
      <c r="D14" s="14"/>
      <c r="E14" s="14"/>
      <c r="F14" s="14"/>
      <c r="G14" s="5" t="s">
        <v>1590</v>
      </c>
      <c r="H14" s="120" t="e">
        <f>#REF!</f>
        <v>#REF!</v>
      </c>
      <c r="I14" s="120" t="e">
        <f t="shared" si="1"/>
        <v>#REF!</v>
      </c>
      <c r="J14" s="120" t="e">
        <f>+#REF!</f>
        <v>#REF!</v>
      </c>
      <c r="K14" s="120" t="e">
        <f>+#REF!</f>
        <v>#REF!</v>
      </c>
      <c r="L14" s="110">
        <v>0</v>
      </c>
      <c r="M14" s="88"/>
      <c r="N14" s="120" t="e">
        <f t="shared" si="0"/>
        <v>#REF!</v>
      </c>
    </row>
    <row r="15" spans="1:14">
      <c r="A15" s="21">
        <v>600</v>
      </c>
      <c r="B15" s="14">
        <v>200</v>
      </c>
      <c r="C15" s="14">
        <v>100</v>
      </c>
      <c r="D15" s="14"/>
      <c r="E15" s="14"/>
      <c r="F15" s="14"/>
      <c r="G15" s="5" t="s">
        <v>1591</v>
      </c>
      <c r="H15" s="120" t="e">
        <f>#REF!</f>
        <v>#REF!</v>
      </c>
      <c r="I15" s="120" t="e">
        <f t="shared" si="1"/>
        <v>#REF!</v>
      </c>
      <c r="J15" s="120" t="e">
        <f>+#REF!</f>
        <v>#REF!</v>
      </c>
      <c r="K15" s="120" t="e">
        <f>+#REF!</f>
        <v>#REF!</v>
      </c>
      <c r="L15" s="110">
        <v>0</v>
      </c>
      <c r="M15" s="88"/>
      <c r="N15" s="120" t="e">
        <f t="shared" si="0"/>
        <v>#REF!</v>
      </c>
    </row>
    <row r="16" spans="1:14" ht="25.5">
      <c r="A16" s="21">
        <v>600</v>
      </c>
      <c r="B16" s="14">
        <v>200</v>
      </c>
      <c r="C16" s="14">
        <v>100</v>
      </c>
      <c r="D16" s="14">
        <v>100</v>
      </c>
      <c r="E16" s="14"/>
      <c r="F16" s="14"/>
      <c r="G16" s="5" t="s">
        <v>1871</v>
      </c>
      <c r="H16" s="120" t="e">
        <f>#REF!</f>
        <v>#REF!</v>
      </c>
      <c r="I16" s="120" t="e">
        <f t="shared" si="1"/>
        <v>#REF!</v>
      </c>
      <c r="J16" s="120" t="e">
        <f>+#REF!</f>
        <v>#REF!</v>
      </c>
      <c r="K16" s="120" t="e">
        <f>+#REF!</f>
        <v>#REF!</v>
      </c>
      <c r="L16" s="110">
        <v>0</v>
      </c>
      <c r="M16" s="88" t="s">
        <v>165</v>
      </c>
      <c r="N16" s="120" t="e">
        <f t="shared" si="0"/>
        <v>#REF!</v>
      </c>
    </row>
    <row r="17" spans="1:14">
      <c r="A17" s="21">
        <v>600</v>
      </c>
      <c r="B17" s="14">
        <v>200</v>
      </c>
      <c r="C17" s="14">
        <v>100</v>
      </c>
      <c r="D17" s="14">
        <v>100</v>
      </c>
      <c r="E17" s="28">
        <v>10</v>
      </c>
      <c r="F17" s="28"/>
      <c r="G17" s="4" t="s">
        <v>1872</v>
      </c>
      <c r="H17" s="121" t="e">
        <f>#REF!</f>
        <v>#REF!</v>
      </c>
      <c r="I17" s="121" t="e">
        <f t="shared" si="1"/>
        <v>#REF!</v>
      </c>
      <c r="J17" s="121" t="e">
        <f>+#REF!</f>
        <v>#REF!</v>
      </c>
      <c r="K17" s="121" t="e">
        <f>+#REF!</f>
        <v>#REF!</v>
      </c>
      <c r="L17" s="111">
        <v>0</v>
      </c>
      <c r="M17" s="1"/>
      <c r="N17" s="121" t="e">
        <f t="shared" si="0"/>
        <v>#REF!</v>
      </c>
    </row>
    <row r="18" spans="1:14">
      <c r="A18" s="21">
        <v>600</v>
      </c>
      <c r="B18" s="14">
        <v>200</v>
      </c>
      <c r="C18" s="14">
        <v>100</v>
      </c>
      <c r="D18" s="14">
        <v>100</v>
      </c>
      <c r="E18" s="28">
        <v>20</v>
      </c>
      <c r="F18" s="28"/>
      <c r="G18" s="4" t="s">
        <v>1873</v>
      </c>
      <c r="H18" s="121" t="e">
        <f>#REF!</f>
        <v>#REF!</v>
      </c>
      <c r="I18" s="121" t="e">
        <f t="shared" si="1"/>
        <v>#REF!</v>
      </c>
      <c r="J18" s="121" t="e">
        <f>+#REF!</f>
        <v>#REF!</v>
      </c>
      <c r="K18" s="121" t="e">
        <f>+#REF!</f>
        <v>#REF!</v>
      </c>
      <c r="L18" s="111">
        <v>0</v>
      </c>
      <c r="M18" s="1"/>
      <c r="N18" s="121" t="e">
        <f t="shared" si="0"/>
        <v>#REF!</v>
      </c>
    </row>
    <row r="19" spans="1:14" ht="25.5">
      <c r="A19" s="21">
        <v>600</v>
      </c>
      <c r="B19" s="14">
        <v>200</v>
      </c>
      <c r="C19" s="14">
        <v>100</v>
      </c>
      <c r="D19" s="14">
        <v>100</v>
      </c>
      <c r="E19" s="28">
        <v>30</v>
      </c>
      <c r="F19" s="28"/>
      <c r="G19" s="4" t="s">
        <v>1874</v>
      </c>
      <c r="H19" s="121" t="e">
        <f>#REF!</f>
        <v>#REF!</v>
      </c>
      <c r="I19" s="121" t="e">
        <f t="shared" si="1"/>
        <v>#REF!</v>
      </c>
      <c r="J19" s="121" t="e">
        <f>+#REF!</f>
        <v>#REF!</v>
      </c>
      <c r="K19" s="121" t="e">
        <f>+#REF!</f>
        <v>#REF!</v>
      </c>
      <c r="L19" s="111">
        <v>0</v>
      </c>
      <c r="M19" s="1"/>
      <c r="N19" s="121" t="e">
        <f t="shared" si="0"/>
        <v>#REF!</v>
      </c>
    </row>
    <row r="20" spans="1:14" ht="25.5">
      <c r="A20" s="21">
        <v>600</v>
      </c>
      <c r="B20" s="14">
        <v>200</v>
      </c>
      <c r="C20" s="14">
        <v>100</v>
      </c>
      <c r="D20" s="14">
        <v>100</v>
      </c>
      <c r="E20" s="28">
        <v>40</v>
      </c>
      <c r="F20" s="28"/>
      <c r="G20" s="4" t="s">
        <v>1875</v>
      </c>
      <c r="H20" s="121" t="e">
        <f>#REF!</f>
        <v>#REF!</v>
      </c>
      <c r="I20" s="121" t="e">
        <f t="shared" si="1"/>
        <v>#REF!</v>
      </c>
      <c r="J20" s="121" t="e">
        <f>+#REF!</f>
        <v>#REF!</v>
      </c>
      <c r="K20" s="121" t="e">
        <f>+#REF!</f>
        <v>#REF!</v>
      </c>
      <c r="L20" s="111">
        <v>6044</v>
      </c>
      <c r="M20" s="1"/>
      <c r="N20" s="121" t="e">
        <f t="shared" si="0"/>
        <v>#REF!</v>
      </c>
    </row>
    <row r="21" spans="1:14" ht="25.5">
      <c r="A21" s="21">
        <v>600</v>
      </c>
      <c r="B21" s="14">
        <v>200</v>
      </c>
      <c r="C21" s="14">
        <v>100</v>
      </c>
      <c r="D21" s="14">
        <v>100</v>
      </c>
      <c r="E21" s="28">
        <v>80</v>
      </c>
      <c r="F21" s="28"/>
      <c r="G21" s="4" t="s">
        <v>1876</v>
      </c>
      <c r="H21" s="121" t="e">
        <f>#REF!</f>
        <v>#REF!</v>
      </c>
      <c r="I21" s="121" t="e">
        <f t="shared" si="1"/>
        <v>#REF!</v>
      </c>
      <c r="J21" s="121" t="e">
        <f>+#REF!</f>
        <v>#REF!</v>
      </c>
      <c r="K21" s="121" t="e">
        <f>+#REF!</f>
        <v>#REF!</v>
      </c>
      <c r="L21" s="111">
        <v>356269</v>
      </c>
      <c r="M21" s="1"/>
      <c r="N21" s="121" t="e">
        <f t="shared" si="0"/>
        <v>#REF!</v>
      </c>
    </row>
    <row r="22" spans="1:14" ht="25.5">
      <c r="A22" s="21">
        <v>600</v>
      </c>
      <c r="B22" s="14">
        <v>200</v>
      </c>
      <c r="C22" s="14">
        <v>100</v>
      </c>
      <c r="D22" s="14">
        <v>100</v>
      </c>
      <c r="E22" s="28">
        <v>90</v>
      </c>
      <c r="F22" s="28"/>
      <c r="G22" s="4" t="s">
        <v>1877</v>
      </c>
      <c r="H22" s="121" t="e">
        <f>#REF!</f>
        <v>#REF!</v>
      </c>
      <c r="I22" s="121" t="e">
        <f t="shared" si="1"/>
        <v>#REF!</v>
      </c>
      <c r="J22" s="121" t="e">
        <f>+#REF!</f>
        <v>#REF!</v>
      </c>
      <c r="K22" s="121" t="e">
        <f>+#REF!</f>
        <v>#REF!</v>
      </c>
      <c r="L22" s="111">
        <v>0</v>
      </c>
      <c r="M22" s="1"/>
      <c r="N22" s="121" t="e">
        <f t="shared" si="0"/>
        <v>#REF!</v>
      </c>
    </row>
    <row r="23" spans="1:14" ht="38.25">
      <c r="A23" s="21">
        <v>600</v>
      </c>
      <c r="B23" s="14">
        <v>200</v>
      </c>
      <c r="C23" s="14">
        <v>100</v>
      </c>
      <c r="D23" s="15">
        <v>200</v>
      </c>
      <c r="E23" s="15"/>
      <c r="F23" s="15"/>
      <c r="G23" s="4" t="s">
        <v>1878</v>
      </c>
      <c r="H23" s="121" t="e">
        <f>#REF!</f>
        <v>#REF!</v>
      </c>
      <c r="I23" s="121" t="e">
        <f t="shared" si="1"/>
        <v>#REF!</v>
      </c>
      <c r="J23" s="121" t="e">
        <f>+#REF!</f>
        <v>#REF!</v>
      </c>
      <c r="K23" s="121" t="e">
        <f>+#REF!</f>
        <v>#REF!</v>
      </c>
      <c r="L23" s="111">
        <v>0</v>
      </c>
      <c r="M23" s="88" t="s">
        <v>166</v>
      </c>
      <c r="N23" s="121" t="e">
        <f t="shared" si="0"/>
        <v>#REF!</v>
      </c>
    </row>
    <row r="24" spans="1:14" ht="38.25">
      <c r="A24" s="21">
        <v>600</v>
      </c>
      <c r="B24" s="14">
        <v>200</v>
      </c>
      <c r="C24" s="14">
        <v>100</v>
      </c>
      <c r="D24" s="15">
        <v>300</v>
      </c>
      <c r="E24" s="15"/>
      <c r="F24" s="15"/>
      <c r="G24" s="4" t="s">
        <v>1879</v>
      </c>
      <c r="H24" s="121" t="e">
        <f>#REF!</f>
        <v>#REF!</v>
      </c>
      <c r="I24" s="121" t="e">
        <f t="shared" si="1"/>
        <v>#REF!</v>
      </c>
      <c r="J24" s="121" t="e">
        <f>+#REF!</f>
        <v>#REF!</v>
      </c>
      <c r="K24" s="121" t="e">
        <f>+#REF!</f>
        <v>#REF!</v>
      </c>
      <c r="L24" s="111">
        <v>0</v>
      </c>
      <c r="M24" s="88" t="s">
        <v>167</v>
      </c>
      <c r="N24" s="121" t="e">
        <f t="shared" si="0"/>
        <v>#REF!</v>
      </c>
    </row>
    <row r="25" spans="1:14" ht="25.5">
      <c r="A25" s="21">
        <v>600</v>
      </c>
      <c r="B25" s="14">
        <v>200</v>
      </c>
      <c r="C25" s="14">
        <v>100</v>
      </c>
      <c r="D25" s="15">
        <v>400</v>
      </c>
      <c r="E25" s="15"/>
      <c r="F25" s="15"/>
      <c r="G25" s="4" t="s">
        <v>650</v>
      </c>
      <c r="H25" s="121" t="e">
        <f>#REF!</f>
        <v>#REF!</v>
      </c>
      <c r="I25" s="121" t="e">
        <f t="shared" si="1"/>
        <v>#REF!</v>
      </c>
      <c r="J25" s="121" t="e">
        <f>+#REF!</f>
        <v>#REF!</v>
      </c>
      <c r="K25" s="121" t="e">
        <f>+#REF!</f>
        <v>#REF!</v>
      </c>
      <c r="L25" s="111">
        <v>22448</v>
      </c>
      <c r="M25" s="88" t="s">
        <v>168</v>
      </c>
      <c r="N25" s="121" t="e">
        <f t="shared" si="0"/>
        <v>#REF!</v>
      </c>
    </row>
    <row r="26" spans="1:14" ht="25.5">
      <c r="A26" s="21">
        <v>600</v>
      </c>
      <c r="B26" s="14">
        <v>200</v>
      </c>
      <c r="C26" s="14">
        <v>200</v>
      </c>
      <c r="D26" s="14"/>
      <c r="E26" s="14"/>
      <c r="F26" s="14"/>
      <c r="G26" s="5" t="s">
        <v>651</v>
      </c>
      <c r="H26" s="120" t="e">
        <f>#REF!</f>
        <v>#REF!</v>
      </c>
      <c r="I26" s="120" t="e">
        <f t="shared" si="1"/>
        <v>#REF!</v>
      </c>
      <c r="J26" s="120" t="e">
        <f>+#REF!</f>
        <v>#REF!</v>
      </c>
      <c r="K26" s="120" t="e">
        <f>+#REF!</f>
        <v>#REF!</v>
      </c>
      <c r="L26" s="110">
        <v>0</v>
      </c>
      <c r="M26" s="88"/>
      <c r="N26" s="120" t="e">
        <f t="shared" si="0"/>
        <v>#REF!</v>
      </c>
    </row>
    <row r="27" spans="1:14" ht="25.5">
      <c r="A27" s="21">
        <v>600</v>
      </c>
      <c r="B27" s="14">
        <v>200</v>
      </c>
      <c r="C27" s="14">
        <v>200</v>
      </c>
      <c r="D27" s="15">
        <v>100</v>
      </c>
      <c r="E27" s="15"/>
      <c r="F27" s="15"/>
      <c r="G27" s="4" t="s">
        <v>652</v>
      </c>
      <c r="H27" s="121" t="e">
        <f>#REF!</f>
        <v>#REF!</v>
      </c>
      <c r="I27" s="121" t="e">
        <f t="shared" si="1"/>
        <v>#REF!</v>
      </c>
      <c r="J27" s="121" t="e">
        <f>+#REF!</f>
        <v>#REF!</v>
      </c>
      <c r="K27" s="121" t="e">
        <f>+#REF!</f>
        <v>#REF!</v>
      </c>
      <c r="L27" s="111">
        <v>0</v>
      </c>
      <c r="M27" s="88" t="s">
        <v>169</v>
      </c>
      <c r="N27" s="121" t="e">
        <f t="shared" si="0"/>
        <v>#REF!</v>
      </c>
    </row>
    <row r="28" spans="1:14" ht="25.5">
      <c r="A28" s="21">
        <v>600</v>
      </c>
      <c r="B28" s="14">
        <v>200</v>
      </c>
      <c r="C28" s="14">
        <v>200</v>
      </c>
      <c r="D28" s="15">
        <v>200</v>
      </c>
      <c r="E28" s="15"/>
      <c r="F28" s="15"/>
      <c r="G28" s="4" t="s">
        <v>653</v>
      </c>
      <c r="H28" s="121" t="e">
        <f>#REF!</f>
        <v>#REF!</v>
      </c>
      <c r="I28" s="121" t="e">
        <f t="shared" si="1"/>
        <v>#REF!</v>
      </c>
      <c r="J28" s="121" t="e">
        <f>+#REF!</f>
        <v>#REF!</v>
      </c>
      <c r="K28" s="121" t="e">
        <f>+#REF!</f>
        <v>#REF!</v>
      </c>
      <c r="L28" s="111">
        <v>0</v>
      </c>
      <c r="M28" s="88" t="s">
        <v>170</v>
      </c>
      <c r="N28" s="121" t="e">
        <f t="shared" si="0"/>
        <v>#REF!</v>
      </c>
    </row>
    <row r="29" spans="1:14">
      <c r="A29" s="21">
        <v>600</v>
      </c>
      <c r="B29" s="14">
        <v>200</v>
      </c>
      <c r="C29" s="14">
        <v>300</v>
      </c>
      <c r="D29" s="14"/>
      <c r="E29" s="14"/>
      <c r="F29" s="14"/>
      <c r="G29" s="5" t="s">
        <v>654</v>
      </c>
      <c r="H29" s="120" t="e">
        <f>#REF!</f>
        <v>#REF!</v>
      </c>
      <c r="I29" s="120" t="e">
        <f t="shared" si="1"/>
        <v>#REF!</v>
      </c>
      <c r="J29" s="120" t="e">
        <f>+#REF!</f>
        <v>#REF!</v>
      </c>
      <c r="K29" s="120" t="e">
        <f>+#REF!</f>
        <v>#REF!</v>
      </c>
      <c r="L29" s="110">
        <v>0</v>
      </c>
      <c r="M29" s="88"/>
      <c r="N29" s="120" t="e">
        <f t="shared" si="0"/>
        <v>#REF!</v>
      </c>
    </row>
    <row r="30" spans="1:14" ht="25.5">
      <c r="A30" s="21">
        <v>600</v>
      </c>
      <c r="B30" s="14">
        <v>200</v>
      </c>
      <c r="C30" s="14">
        <v>300</v>
      </c>
      <c r="D30" s="14">
        <v>100</v>
      </c>
      <c r="E30" s="14"/>
      <c r="F30" s="14"/>
      <c r="G30" s="5" t="s">
        <v>1893</v>
      </c>
      <c r="H30" s="120" t="e">
        <f>#REF!</f>
        <v>#REF!</v>
      </c>
      <c r="I30" s="120" t="e">
        <f t="shared" si="1"/>
        <v>#REF!</v>
      </c>
      <c r="J30" s="120" t="e">
        <f>+#REF!</f>
        <v>#REF!</v>
      </c>
      <c r="K30" s="120" t="e">
        <f>+#REF!</f>
        <v>#REF!</v>
      </c>
      <c r="L30" s="110">
        <v>0</v>
      </c>
      <c r="M30" s="88" t="s">
        <v>171</v>
      </c>
      <c r="N30" s="120" t="e">
        <f t="shared" si="0"/>
        <v>#REF!</v>
      </c>
    </row>
    <row r="31" spans="1:14">
      <c r="A31" s="21">
        <v>600</v>
      </c>
      <c r="B31" s="14">
        <v>200</v>
      </c>
      <c r="C31" s="14">
        <v>300</v>
      </c>
      <c r="D31" s="14">
        <v>100</v>
      </c>
      <c r="E31" s="28">
        <v>10</v>
      </c>
      <c r="F31" s="28"/>
      <c r="G31" s="4" t="s">
        <v>1894</v>
      </c>
      <c r="H31" s="121" t="e">
        <f>#REF!</f>
        <v>#REF!</v>
      </c>
      <c r="I31" s="121" t="e">
        <f t="shared" si="1"/>
        <v>#REF!</v>
      </c>
      <c r="J31" s="121" t="e">
        <f>+#REF!</f>
        <v>#REF!</v>
      </c>
      <c r="K31" s="121" t="e">
        <f>+#REF!</f>
        <v>#REF!</v>
      </c>
      <c r="L31" s="111">
        <v>0</v>
      </c>
      <c r="M31" s="1"/>
      <c r="N31" s="121" t="e">
        <f t="shared" si="0"/>
        <v>#REF!</v>
      </c>
    </row>
    <row r="32" spans="1:14">
      <c r="A32" s="21">
        <v>600</v>
      </c>
      <c r="B32" s="14">
        <v>200</v>
      </c>
      <c r="C32" s="14">
        <v>300</v>
      </c>
      <c r="D32" s="14">
        <v>100</v>
      </c>
      <c r="E32" s="28">
        <v>20</v>
      </c>
      <c r="F32" s="28"/>
      <c r="G32" s="4" t="s">
        <v>1895</v>
      </c>
      <c r="H32" s="121" t="e">
        <f>#REF!</f>
        <v>#REF!</v>
      </c>
      <c r="I32" s="121" t="e">
        <f t="shared" si="1"/>
        <v>#REF!</v>
      </c>
      <c r="J32" s="121" t="e">
        <f>+#REF!</f>
        <v>#REF!</v>
      </c>
      <c r="K32" s="121" t="e">
        <f>+#REF!</f>
        <v>#REF!</v>
      </c>
      <c r="L32" s="111">
        <v>0</v>
      </c>
      <c r="M32" s="1"/>
      <c r="N32" s="121" t="e">
        <f t="shared" si="0"/>
        <v>#REF!</v>
      </c>
    </row>
    <row r="33" spans="1:14" ht="25.5">
      <c r="A33" s="21">
        <v>600</v>
      </c>
      <c r="B33" s="14">
        <v>200</v>
      </c>
      <c r="C33" s="14">
        <v>300</v>
      </c>
      <c r="D33" s="14">
        <v>100</v>
      </c>
      <c r="E33" s="28">
        <v>30</v>
      </c>
      <c r="F33" s="28"/>
      <c r="G33" s="4" t="s">
        <v>1896</v>
      </c>
      <c r="H33" s="121" t="e">
        <f>#REF!</f>
        <v>#REF!</v>
      </c>
      <c r="I33" s="121" t="e">
        <f t="shared" si="1"/>
        <v>#REF!</v>
      </c>
      <c r="J33" s="121" t="e">
        <f>+#REF!</f>
        <v>#REF!</v>
      </c>
      <c r="K33" s="121" t="e">
        <f>+#REF!</f>
        <v>#REF!</v>
      </c>
      <c r="L33" s="111">
        <v>0</v>
      </c>
      <c r="M33" s="1"/>
      <c r="N33" s="121" t="e">
        <f t="shared" si="0"/>
        <v>#REF!</v>
      </c>
    </row>
    <row r="34" spans="1:14">
      <c r="A34" s="21">
        <v>600</v>
      </c>
      <c r="B34" s="14">
        <v>200</v>
      </c>
      <c r="C34" s="14">
        <v>300</v>
      </c>
      <c r="D34" s="14">
        <v>100</v>
      </c>
      <c r="E34" s="28">
        <v>40</v>
      </c>
      <c r="F34" s="28"/>
      <c r="G34" s="4" t="s">
        <v>1897</v>
      </c>
      <c r="H34" s="121" t="e">
        <f>#REF!</f>
        <v>#REF!</v>
      </c>
      <c r="I34" s="121" t="e">
        <f t="shared" si="1"/>
        <v>#REF!</v>
      </c>
      <c r="J34" s="121" t="e">
        <f>+#REF!</f>
        <v>#REF!</v>
      </c>
      <c r="K34" s="121" t="e">
        <f>+#REF!</f>
        <v>#REF!</v>
      </c>
      <c r="L34" s="111">
        <v>0</v>
      </c>
      <c r="M34" s="1"/>
      <c r="N34" s="121" t="e">
        <f t="shared" si="0"/>
        <v>#REF!</v>
      </c>
    </row>
    <row r="35" spans="1:14" ht="25.5">
      <c r="A35" s="21">
        <v>600</v>
      </c>
      <c r="B35" s="14">
        <v>200</v>
      </c>
      <c r="C35" s="14">
        <v>300</v>
      </c>
      <c r="D35" s="14">
        <v>100</v>
      </c>
      <c r="E35" s="28">
        <v>80</v>
      </c>
      <c r="F35" s="38"/>
      <c r="G35" s="4" t="s">
        <v>1898</v>
      </c>
      <c r="H35" s="121" t="e">
        <f>#REF!</f>
        <v>#REF!</v>
      </c>
      <c r="I35" s="121" t="e">
        <f t="shared" si="1"/>
        <v>#REF!</v>
      </c>
      <c r="J35" s="121" t="e">
        <f>+#REF!</f>
        <v>#REF!</v>
      </c>
      <c r="K35" s="121" t="e">
        <f>+#REF!</f>
        <v>#REF!</v>
      </c>
      <c r="L35" s="111">
        <v>0</v>
      </c>
      <c r="M35" s="1"/>
      <c r="N35" s="121" t="e">
        <f t="shared" si="0"/>
        <v>#REF!</v>
      </c>
    </row>
    <row r="36" spans="1:14" ht="38.25">
      <c r="A36" s="21">
        <v>600</v>
      </c>
      <c r="B36" s="14">
        <v>200</v>
      </c>
      <c r="C36" s="14">
        <v>300</v>
      </c>
      <c r="D36" s="14">
        <v>100</v>
      </c>
      <c r="E36" s="28">
        <v>90</v>
      </c>
      <c r="F36" s="28"/>
      <c r="G36" s="4" t="s">
        <v>1899</v>
      </c>
      <c r="H36" s="121" t="e">
        <f>#REF!</f>
        <v>#REF!</v>
      </c>
      <c r="I36" s="121" t="e">
        <f t="shared" si="1"/>
        <v>#REF!</v>
      </c>
      <c r="J36" s="121" t="e">
        <f>+#REF!</f>
        <v>#REF!</v>
      </c>
      <c r="K36" s="121" t="e">
        <f>+#REF!</f>
        <v>#REF!</v>
      </c>
      <c r="L36" s="111">
        <v>0</v>
      </c>
      <c r="M36" s="1"/>
      <c r="N36" s="121" t="e">
        <f t="shared" si="0"/>
        <v>#REF!</v>
      </c>
    </row>
    <row r="37" spans="1:14" ht="25.5">
      <c r="A37" s="21">
        <v>600</v>
      </c>
      <c r="B37" s="14">
        <v>200</v>
      </c>
      <c r="C37" s="14">
        <v>300</v>
      </c>
      <c r="D37" s="15">
        <v>200</v>
      </c>
      <c r="E37" s="15"/>
      <c r="F37" s="15"/>
      <c r="G37" s="4" t="s">
        <v>1900</v>
      </c>
      <c r="H37" s="121" t="e">
        <f>#REF!</f>
        <v>#REF!</v>
      </c>
      <c r="I37" s="121" t="e">
        <f t="shared" si="1"/>
        <v>#REF!</v>
      </c>
      <c r="J37" s="121" t="e">
        <f>+#REF!</f>
        <v>#REF!</v>
      </c>
      <c r="K37" s="121" t="e">
        <f>+#REF!</f>
        <v>#REF!</v>
      </c>
      <c r="L37" s="111">
        <v>0</v>
      </c>
      <c r="M37" s="88" t="s">
        <v>172</v>
      </c>
      <c r="N37" s="121" t="e">
        <f t="shared" si="0"/>
        <v>#REF!</v>
      </c>
    </row>
    <row r="38" spans="1:14" ht="25.5">
      <c r="A38" s="21">
        <v>600</v>
      </c>
      <c r="B38" s="14">
        <v>200</v>
      </c>
      <c r="C38" s="14">
        <v>300</v>
      </c>
      <c r="D38" s="15">
        <v>300</v>
      </c>
      <c r="E38" s="15"/>
      <c r="F38" s="15"/>
      <c r="G38" s="4" t="s">
        <v>1901</v>
      </c>
      <c r="H38" s="121" t="e">
        <f>#REF!</f>
        <v>#REF!</v>
      </c>
      <c r="I38" s="121" t="e">
        <f t="shared" si="1"/>
        <v>#REF!</v>
      </c>
      <c r="J38" s="121" t="e">
        <f>+#REF!</f>
        <v>#REF!</v>
      </c>
      <c r="K38" s="121" t="e">
        <f>+#REF!</f>
        <v>#REF!</v>
      </c>
      <c r="L38" s="111">
        <v>0</v>
      </c>
      <c r="M38" s="88" t="s">
        <v>173</v>
      </c>
      <c r="N38" s="121" t="e">
        <f t="shared" si="0"/>
        <v>#REF!</v>
      </c>
    </row>
    <row r="39" spans="1:14">
      <c r="A39" s="21">
        <v>600</v>
      </c>
      <c r="B39" s="14">
        <v>300</v>
      </c>
      <c r="C39" s="14"/>
      <c r="D39" s="14"/>
      <c r="E39" s="14"/>
      <c r="F39" s="14"/>
      <c r="G39" s="5" t="s">
        <v>1902</v>
      </c>
      <c r="H39" s="120" t="e">
        <f>#REF!</f>
        <v>#REF!</v>
      </c>
      <c r="I39" s="120" t="e">
        <f t="shared" si="1"/>
        <v>#REF!</v>
      </c>
      <c r="J39" s="120" t="e">
        <f>+#REF!</f>
        <v>#REF!</v>
      </c>
      <c r="K39" s="120" t="e">
        <f>+#REF!</f>
        <v>#REF!</v>
      </c>
      <c r="L39" s="110">
        <v>0</v>
      </c>
      <c r="M39" s="88"/>
      <c r="N39" s="120" t="e">
        <f t="shared" si="0"/>
        <v>#REF!</v>
      </c>
    </row>
    <row r="40" spans="1:14" ht="25.5">
      <c r="A40" s="21">
        <v>600</v>
      </c>
      <c r="B40" s="14">
        <v>300</v>
      </c>
      <c r="C40" s="15">
        <v>100</v>
      </c>
      <c r="D40" s="15"/>
      <c r="E40" s="15"/>
      <c r="F40" s="15"/>
      <c r="G40" s="4" t="s">
        <v>1903</v>
      </c>
      <c r="H40" s="121" t="e">
        <f>#REF!</f>
        <v>#REF!</v>
      </c>
      <c r="I40" s="121" t="e">
        <f t="shared" si="1"/>
        <v>#REF!</v>
      </c>
      <c r="J40" s="121" t="e">
        <f>+#REF!</f>
        <v>#REF!</v>
      </c>
      <c r="K40" s="121" t="e">
        <f>+#REF!</f>
        <v>#REF!</v>
      </c>
      <c r="L40" s="111">
        <v>2133335</v>
      </c>
      <c r="M40" s="88" t="s">
        <v>174</v>
      </c>
      <c r="N40" s="121" t="e">
        <f t="shared" si="0"/>
        <v>#REF!</v>
      </c>
    </row>
    <row r="41" spans="1:14" ht="25.5">
      <c r="A41" s="21">
        <v>600</v>
      </c>
      <c r="B41" s="14">
        <v>300</v>
      </c>
      <c r="C41" s="15">
        <v>200</v>
      </c>
      <c r="D41" s="15"/>
      <c r="E41" s="15"/>
      <c r="F41" s="15"/>
      <c r="G41" s="4" t="s">
        <v>1904</v>
      </c>
      <c r="H41" s="121" t="e">
        <f>#REF!</f>
        <v>#REF!</v>
      </c>
      <c r="I41" s="121" t="e">
        <f t="shared" si="1"/>
        <v>#REF!</v>
      </c>
      <c r="J41" s="121" t="e">
        <f>+#REF!</f>
        <v>#REF!</v>
      </c>
      <c r="K41" s="121" t="e">
        <f>+#REF!</f>
        <v>#REF!</v>
      </c>
      <c r="L41" s="111">
        <v>450660</v>
      </c>
      <c r="M41" s="88" t="s">
        <v>175</v>
      </c>
      <c r="N41" s="121" t="e">
        <f t="shared" si="0"/>
        <v>#REF!</v>
      </c>
    </row>
    <row r="42" spans="1:14" ht="25.5">
      <c r="A42" s="21">
        <v>600</v>
      </c>
      <c r="B42" s="14">
        <v>300</v>
      </c>
      <c r="C42" s="14">
        <v>300</v>
      </c>
      <c r="D42" s="14"/>
      <c r="E42" s="14"/>
      <c r="F42" s="14"/>
      <c r="G42" s="5" t="s">
        <v>1905</v>
      </c>
      <c r="H42" s="120" t="e">
        <f>#REF!</f>
        <v>#REF!</v>
      </c>
      <c r="I42" s="120" t="e">
        <f t="shared" si="1"/>
        <v>#REF!</v>
      </c>
      <c r="J42" s="120" t="e">
        <f>+#REF!</f>
        <v>#REF!</v>
      </c>
      <c r="K42" s="120" t="e">
        <f>+#REF!</f>
        <v>#REF!</v>
      </c>
      <c r="L42" s="110">
        <v>0</v>
      </c>
      <c r="M42" s="88" t="s">
        <v>176</v>
      </c>
      <c r="N42" s="120" t="e">
        <f t="shared" si="0"/>
        <v>#REF!</v>
      </c>
    </row>
    <row r="43" spans="1:14">
      <c r="A43" s="21">
        <v>600</v>
      </c>
      <c r="B43" s="14">
        <v>300</v>
      </c>
      <c r="C43" s="14">
        <v>300</v>
      </c>
      <c r="D43" s="28">
        <v>100</v>
      </c>
      <c r="E43" s="28"/>
      <c r="F43" s="28"/>
      <c r="G43" s="4" t="s">
        <v>1906</v>
      </c>
      <c r="H43" s="121" t="e">
        <f>#REF!</f>
        <v>#REF!</v>
      </c>
      <c r="I43" s="121" t="e">
        <f t="shared" si="1"/>
        <v>#REF!</v>
      </c>
      <c r="J43" s="121" t="e">
        <f>+#REF!</f>
        <v>#REF!</v>
      </c>
      <c r="K43" s="121" t="e">
        <f>+#REF!</f>
        <v>#REF!</v>
      </c>
      <c r="L43" s="111">
        <v>32000</v>
      </c>
      <c r="M43" s="1"/>
      <c r="N43" s="121" t="e">
        <f t="shared" si="0"/>
        <v>#REF!</v>
      </c>
    </row>
    <row r="44" spans="1:14">
      <c r="A44" s="21">
        <v>600</v>
      </c>
      <c r="B44" s="14">
        <v>300</v>
      </c>
      <c r="C44" s="14">
        <v>300</v>
      </c>
      <c r="D44" s="28">
        <v>900</v>
      </c>
      <c r="E44" s="28"/>
      <c r="F44" s="28"/>
      <c r="G44" s="4" t="s">
        <v>1907</v>
      </c>
      <c r="H44" s="121" t="e">
        <f>#REF!</f>
        <v>#REF!</v>
      </c>
      <c r="I44" s="121" t="e">
        <f t="shared" si="1"/>
        <v>#REF!</v>
      </c>
      <c r="J44" s="121" t="e">
        <f>+#REF!</f>
        <v>#REF!</v>
      </c>
      <c r="K44" s="121" t="e">
        <f>+#REF!</f>
        <v>#REF!</v>
      </c>
      <c r="L44" s="111">
        <v>1133236</v>
      </c>
      <c r="M44" s="1"/>
      <c r="N44" s="121" t="e">
        <f t="shared" si="0"/>
        <v>#REF!</v>
      </c>
    </row>
    <row r="45" spans="1:14">
      <c r="A45" s="21">
        <v>600</v>
      </c>
      <c r="B45" s="14">
        <v>300</v>
      </c>
      <c r="C45" s="15">
        <v>400</v>
      </c>
      <c r="D45" s="15"/>
      <c r="E45" s="15"/>
      <c r="F45" s="15"/>
      <c r="G45" s="4" t="s">
        <v>1908</v>
      </c>
      <c r="H45" s="121" t="e">
        <f>#REF!</f>
        <v>#REF!</v>
      </c>
      <c r="I45" s="121" t="e">
        <f t="shared" si="1"/>
        <v>#REF!</v>
      </c>
      <c r="J45" s="121" t="e">
        <f>+#REF!</f>
        <v>#REF!</v>
      </c>
      <c r="K45" s="121" t="e">
        <f>+#REF!</f>
        <v>#REF!</v>
      </c>
      <c r="L45" s="111">
        <v>569782</v>
      </c>
      <c r="M45" s="88" t="s">
        <v>177</v>
      </c>
      <c r="N45" s="121" t="e">
        <f t="shared" si="0"/>
        <v>#REF!</v>
      </c>
    </row>
    <row r="46" spans="1:14">
      <c r="A46" s="21">
        <v>600</v>
      </c>
      <c r="B46" s="15">
        <v>400</v>
      </c>
      <c r="C46" s="15"/>
      <c r="D46" s="15"/>
      <c r="E46" s="15"/>
      <c r="F46" s="15"/>
      <c r="G46" s="4" t="s">
        <v>1909</v>
      </c>
      <c r="H46" s="121" t="e">
        <f>#REF!</f>
        <v>#REF!</v>
      </c>
      <c r="I46" s="121" t="e">
        <f t="shared" si="1"/>
        <v>#REF!</v>
      </c>
      <c r="J46" s="121" t="e">
        <f>+#REF!</f>
        <v>#REF!</v>
      </c>
      <c r="K46" s="121" t="e">
        <f>+#REF!</f>
        <v>#REF!</v>
      </c>
      <c r="L46" s="111">
        <v>80844</v>
      </c>
      <c r="M46" s="88" t="s">
        <v>178</v>
      </c>
      <c r="N46" s="121" t="e">
        <f t="shared" si="0"/>
        <v>#REF!</v>
      </c>
    </row>
    <row r="47" spans="1:14" s="93" customFormat="1" ht="25.5">
      <c r="A47" s="9">
        <v>610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81" t="s">
        <v>1910</v>
      </c>
      <c r="H47" s="122" t="e">
        <f>#REF!</f>
        <v>#REF!</v>
      </c>
      <c r="I47" s="122" t="e">
        <f t="shared" si="1"/>
        <v>#REF!</v>
      </c>
      <c r="J47" s="122" t="e">
        <f>+#REF!</f>
        <v>#REF!</v>
      </c>
      <c r="K47" s="122" t="e">
        <f>+#REF!</f>
        <v>#REF!</v>
      </c>
      <c r="L47" s="109">
        <v>0</v>
      </c>
      <c r="M47" s="82"/>
      <c r="N47" s="122" t="e">
        <f t="shared" si="0"/>
        <v>#REF!</v>
      </c>
    </row>
    <row r="48" spans="1:14" ht="38.25">
      <c r="A48" s="21">
        <v>610</v>
      </c>
      <c r="B48" s="15">
        <v>100</v>
      </c>
      <c r="C48" s="15"/>
      <c r="D48" s="15"/>
      <c r="E48" s="15"/>
      <c r="F48" s="15"/>
      <c r="G48" s="4" t="s">
        <v>1911</v>
      </c>
      <c r="H48" s="121" t="e">
        <f>#REF!</f>
        <v>#REF!</v>
      </c>
      <c r="I48" s="121" t="e">
        <f t="shared" si="1"/>
        <v>#REF!</v>
      </c>
      <c r="J48" s="121" t="e">
        <f>+#REF!</f>
        <v>#REF!</v>
      </c>
      <c r="K48" s="121" t="e">
        <f>+#REF!</f>
        <v>#REF!</v>
      </c>
      <c r="L48" s="111">
        <v>0</v>
      </c>
      <c r="M48" s="88" t="s">
        <v>179</v>
      </c>
      <c r="N48" s="121" t="e">
        <f t="shared" si="0"/>
        <v>#REF!</v>
      </c>
    </row>
    <row r="49" spans="1:14" ht="25.5">
      <c r="A49" s="21">
        <v>610</v>
      </c>
      <c r="B49" s="15">
        <v>200</v>
      </c>
      <c r="C49" s="15"/>
      <c r="D49" s="15"/>
      <c r="E49" s="15"/>
      <c r="F49" s="15"/>
      <c r="G49" s="4" t="s">
        <v>1912</v>
      </c>
      <c r="H49" s="121" t="e">
        <f>#REF!</f>
        <v>#REF!</v>
      </c>
      <c r="I49" s="121" t="e">
        <f t="shared" si="1"/>
        <v>#REF!</v>
      </c>
      <c r="J49" s="121" t="e">
        <f>+#REF!</f>
        <v>#REF!</v>
      </c>
      <c r="K49" s="121" t="e">
        <f>+#REF!</f>
        <v>#REF!</v>
      </c>
      <c r="L49" s="111">
        <v>0</v>
      </c>
      <c r="M49" s="88" t="s">
        <v>180</v>
      </c>
      <c r="N49" s="121" t="e">
        <f t="shared" si="0"/>
        <v>#REF!</v>
      </c>
    </row>
    <row r="50" spans="1:14" s="93" customFormat="1" ht="25.5">
      <c r="A50" s="9">
        <v>620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81" t="s">
        <v>135</v>
      </c>
      <c r="H50" s="122" t="e">
        <f>#REF!</f>
        <v>#REF!</v>
      </c>
      <c r="I50" s="122" t="e">
        <f t="shared" si="1"/>
        <v>#REF!</v>
      </c>
      <c r="J50" s="122" t="e">
        <f>+#REF!</f>
        <v>#REF!</v>
      </c>
      <c r="K50" s="122" t="e">
        <f>+#REF!</f>
        <v>#REF!</v>
      </c>
      <c r="L50" s="109">
        <v>0</v>
      </c>
      <c r="M50" s="82"/>
      <c r="N50" s="122" t="e">
        <f t="shared" si="0"/>
        <v>#REF!</v>
      </c>
    </row>
    <row r="51" spans="1:14" ht="38.25">
      <c r="A51" s="21">
        <v>620</v>
      </c>
      <c r="B51" s="15">
        <v>100</v>
      </c>
      <c r="C51" s="15"/>
      <c r="D51" s="15"/>
      <c r="E51" s="15"/>
      <c r="F51" s="15"/>
      <c r="G51" s="4" t="s">
        <v>1913</v>
      </c>
      <c r="H51" s="121" t="e">
        <f>#REF!</f>
        <v>#REF!</v>
      </c>
      <c r="I51" s="121" t="e">
        <f t="shared" si="1"/>
        <v>#REF!</v>
      </c>
      <c r="J51" s="121" t="e">
        <f>+#REF!</f>
        <v>#REF!</v>
      </c>
      <c r="K51" s="121" t="e">
        <f>+#REF!</f>
        <v>#REF!</v>
      </c>
      <c r="L51" s="111">
        <v>0</v>
      </c>
      <c r="M51" s="88" t="s">
        <v>181</v>
      </c>
      <c r="N51" s="121" t="e">
        <f t="shared" si="0"/>
        <v>#REF!</v>
      </c>
    </row>
    <row r="52" spans="1:14" ht="38.25">
      <c r="A52" s="21">
        <v>620</v>
      </c>
      <c r="B52" s="15">
        <v>200</v>
      </c>
      <c r="C52" s="15"/>
      <c r="D52" s="15"/>
      <c r="E52" s="15"/>
      <c r="F52" s="15"/>
      <c r="G52" s="4" t="s">
        <v>1914</v>
      </c>
      <c r="H52" s="121" t="e">
        <f>#REF!</f>
        <v>#REF!</v>
      </c>
      <c r="I52" s="121" t="e">
        <f t="shared" si="1"/>
        <v>#REF!</v>
      </c>
      <c r="J52" s="121" t="e">
        <f>+#REF!</f>
        <v>#REF!</v>
      </c>
      <c r="K52" s="121" t="e">
        <f>+#REF!</f>
        <v>#REF!</v>
      </c>
      <c r="L52" s="111">
        <v>0</v>
      </c>
      <c r="M52" s="88" t="s">
        <v>182</v>
      </c>
      <c r="N52" s="121" t="e">
        <f t="shared" si="0"/>
        <v>#REF!</v>
      </c>
    </row>
    <row r="53" spans="1:14" ht="25.5">
      <c r="A53" s="21">
        <v>620</v>
      </c>
      <c r="B53" s="15">
        <v>300</v>
      </c>
      <c r="C53" s="15"/>
      <c r="D53" s="15"/>
      <c r="E53" s="15"/>
      <c r="F53" s="15"/>
      <c r="G53" s="4" t="s">
        <v>1915</v>
      </c>
      <c r="H53" s="121" t="e">
        <f>#REF!</f>
        <v>#REF!</v>
      </c>
      <c r="I53" s="121" t="e">
        <f t="shared" si="1"/>
        <v>#REF!</v>
      </c>
      <c r="J53" s="121" t="e">
        <f>+#REF!</f>
        <v>#REF!</v>
      </c>
      <c r="K53" s="121" t="e">
        <f>+#REF!</f>
        <v>#REF!</v>
      </c>
      <c r="L53" s="111">
        <v>700526</v>
      </c>
      <c r="M53" s="88" t="s">
        <v>183</v>
      </c>
      <c r="N53" s="121" t="e">
        <f t="shared" si="0"/>
        <v>#REF!</v>
      </c>
    </row>
    <row r="54" spans="1:14" ht="25.5">
      <c r="A54" s="21">
        <v>620</v>
      </c>
      <c r="B54" s="15">
        <v>400</v>
      </c>
      <c r="C54" s="15"/>
      <c r="D54" s="15"/>
      <c r="E54" s="15"/>
      <c r="F54" s="15"/>
      <c r="G54" s="4" t="s">
        <v>1916</v>
      </c>
      <c r="H54" s="121" t="e">
        <f>#REF!</f>
        <v>#REF!</v>
      </c>
      <c r="I54" s="121" t="e">
        <f t="shared" si="1"/>
        <v>#REF!</v>
      </c>
      <c r="J54" s="121" t="e">
        <f>+#REF!</f>
        <v>#REF!</v>
      </c>
      <c r="K54" s="121" t="e">
        <f>+#REF!</f>
        <v>#REF!</v>
      </c>
      <c r="L54" s="111">
        <v>0</v>
      </c>
      <c r="M54" s="88" t="s">
        <v>187</v>
      </c>
      <c r="N54" s="121" t="e">
        <f t="shared" si="0"/>
        <v>#REF!</v>
      </c>
    </row>
    <row r="55" spans="1:14" s="93" customFormat="1" ht="25.5">
      <c r="A55" s="9">
        <v>630</v>
      </c>
      <c r="B55" s="10">
        <v>0</v>
      </c>
      <c r="C55" s="10">
        <v>0</v>
      </c>
      <c r="D55" s="10">
        <v>0</v>
      </c>
      <c r="E55" s="10">
        <v>0</v>
      </c>
      <c r="F55" s="10">
        <v>0</v>
      </c>
      <c r="G55" s="81" t="s">
        <v>136</v>
      </c>
      <c r="H55" s="122" t="e">
        <f>#REF!</f>
        <v>#REF!</v>
      </c>
      <c r="I55" s="122" t="e">
        <f t="shared" si="1"/>
        <v>#REF!</v>
      </c>
      <c r="J55" s="122" t="e">
        <f>+#REF!</f>
        <v>#REF!</v>
      </c>
      <c r="K55" s="122" t="e">
        <f>+#REF!</f>
        <v>#REF!</v>
      </c>
      <c r="L55" s="109">
        <v>0</v>
      </c>
      <c r="M55" s="82"/>
      <c r="N55" s="122" t="e">
        <f t="shared" si="0"/>
        <v>#REF!</v>
      </c>
    </row>
    <row r="56" spans="1:14" ht="25.5">
      <c r="A56" s="21">
        <v>630</v>
      </c>
      <c r="B56" s="14">
        <v>100</v>
      </c>
      <c r="C56" s="14"/>
      <c r="D56" s="14"/>
      <c r="E56" s="14"/>
      <c r="F56" s="14"/>
      <c r="G56" s="5" t="s">
        <v>1917</v>
      </c>
      <c r="H56" s="120" t="e">
        <f>#REF!</f>
        <v>#REF!</v>
      </c>
      <c r="I56" s="120" t="e">
        <f t="shared" si="1"/>
        <v>#REF!</v>
      </c>
      <c r="J56" s="120" t="e">
        <f>+#REF!</f>
        <v>#REF!</v>
      </c>
      <c r="K56" s="120" t="e">
        <f>+#REF!</f>
        <v>#REF!</v>
      </c>
      <c r="L56" s="110">
        <v>0</v>
      </c>
      <c r="M56" s="88"/>
      <c r="N56" s="120" t="e">
        <f t="shared" si="0"/>
        <v>#REF!</v>
      </c>
    </row>
    <row r="57" spans="1:14" ht="38.25">
      <c r="A57" s="21">
        <v>630</v>
      </c>
      <c r="B57" s="14">
        <v>100</v>
      </c>
      <c r="C57" s="14">
        <v>100</v>
      </c>
      <c r="D57" s="14"/>
      <c r="E57" s="14"/>
      <c r="F57" s="14"/>
      <c r="G57" s="5" t="s">
        <v>1918</v>
      </c>
      <c r="H57" s="120" t="e">
        <f>#REF!</f>
        <v>#REF!</v>
      </c>
      <c r="I57" s="120" t="e">
        <f t="shared" si="1"/>
        <v>#REF!</v>
      </c>
      <c r="J57" s="120" t="e">
        <f>+#REF!</f>
        <v>#REF!</v>
      </c>
      <c r="K57" s="120" t="e">
        <f>+#REF!</f>
        <v>#REF!</v>
      </c>
      <c r="L57" s="110">
        <v>0</v>
      </c>
      <c r="M57" s="88"/>
      <c r="N57" s="120" t="e">
        <f t="shared" si="0"/>
        <v>#REF!</v>
      </c>
    </row>
    <row r="58" spans="1:14">
      <c r="A58" s="21">
        <v>630</v>
      </c>
      <c r="B58" s="14">
        <v>100</v>
      </c>
      <c r="C58" s="14">
        <v>100</v>
      </c>
      <c r="D58" s="14">
        <v>100</v>
      </c>
      <c r="E58" s="14"/>
      <c r="F58" s="14"/>
      <c r="G58" s="5" t="s">
        <v>1919</v>
      </c>
      <c r="H58" s="120" t="e">
        <f>#REF!</f>
        <v>#REF!</v>
      </c>
      <c r="I58" s="120" t="e">
        <f t="shared" si="1"/>
        <v>#REF!</v>
      </c>
      <c r="J58" s="120" t="e">
        <f>+#REF!</f>
        <v>#REF!</v>
      </c>
      <c r="K58" s="120" t="e">
        <f>+#REF!</f>
        <v>#REF!</v>
      </c>
      <c r="L58" s="110">
        <v>0</v>
      </c>
      <c r="M58" s="88" t="s">
        <v>188</v>
      </c>
      <c r="N58" s="120" t="e">
        <f t="shared" si="0"/>
        <v>#REF!</v>
      </c>
    </row>
    <row r="59" spans="1:14" ht="25.5">
      <c r="A59" s="21">
        <v>630</v>
      </c>
      <c r="B59" s="14">
        <v>100</v>
      </c>
      <c r="C59" s="14">
        <v>100</v>
      </c>
      <c r="D59" s="14">
        <v>100</v>
      </c>
      <c r="E59" s="28">
        <v>10</v>
      </c>
      <c r="F59" s="28"/>
      <c r="G59" s="4" t="s">
        <v>1920</v>
      </c>
      <c r="H59" s="121" t="e">
        <f>#REF!</f>
        <v>#REF!</v>
      </c>
      <c r="I59" s="121" t="e">
        <f t="shared" si="1"/>
        <v>#REF!</v>
      </c>
      <c r="J59" s="121" t="e">
        <f>+#REF!</f>
        <v>#REF!</v>
      </c>
      <c r="K59" s="121" t="e">
        <f>+#REF!</f>
        <v>#REF!</v>
      </c>
      <c r="L59" s="111">
        <v>15149852</v>
      </c>
      <c r="M59" s="1"/>
      <c r="N59" s="121" t="e">
        <f t="shared" si="0"/>
        <v>#REF!</v>
      </c>
    </row>
    <row r="60" spans="1:14" ht="25.5">
      <c r="A60" s="21">
        <v>630</v>
      </c>
      <c r="B60" s="14">
        <v>100</v>
      </c>
      <c r="C60" s="14">
        <v>100</v>
      </c>
      <c r="D60" s="14">
        <v>100</v>
      </c>
      <c r="E60" s="28">
        <v>20</v>
      </c>
      <c r="F60" s="28"/>
      <c r="G60" s="4" t="s">
        <v>1921</v>
      </c>
      <c r="H60" s="121" t="e">
        <f>#REF!</f>
        <v>#REF!</v>
      </c>
      <c r="I60" s="121" t="e">
        <f t="shared" si="1"/>
        <v>#REF!</v>
      </c>
      <c r="J60" s="121" t="e">
        <f>+#REF!</f>
        <v>#REF!</v>
      </c>
      <c r="K60" s="121" t="e">
        <f>+#REF!</f>
        <v>#REF!</v>
      </c>
      <c r="L60" s="111">
        <v>74270</v>
      </c>
      <c r="M60" s="1"/>
      <c r="N60" s="121" t="e">
        <f t="shared" si="0"/>
        <v>#REF!</v>
      </c>
    </row>
    <row r="61" spans="1:14">
      <c r="A61" s="21">
        <v>630</v>
      </c>
      <c r="B61" s="14">
        <v>100</v>
      </c>
      <c r="C61" s="14">
        <v>100</v>
      </c>
      <c r="D61" s="14">
        <v>200</v>
      </c>
      <c r="E61" s="14"/>
      <c r="F61" s="14"/>
      <c r="G61" s="5" t="s">
        <v>678</v>
      </c>
      <c r="H61" s="120" t="e">
        <f>#REF!</f>
        <v>#REF!</v>
      </c>
      <c r="I61" s="120" t="e">
        <f t="shared" si="1"/>
        <v>#REF!</v>
      </c>
      <c r="J61" s="120" t="e">
        <f>+#REF!</f>
        <v>#REF!</v>
      </c>
      <c r="K61" s="120" t="e">
        <f>+#REF!</f>
        <v>#REF!</v>
      </c>
      <c r="L61" s="110">
        <v>0</v>
      </c>
      <c r="M61" s="88" t="s">
        <v>189</v>
      </c>
      <c r="N61" s="120" t="e">
        <f t="shared" si="0"/>
        <v>#REF!</v>
      </c>
    </row>
    <row r="62" spans="1:14" ht="25.5">
      <c r="A62" s="21">
        <v>630</v>
      </c>
      <c r="B62" s="14">
        <v>100</v>
      </c>
      <c r="C62" s="14">
        <v>100</v>
      </c>
      <c r="D62" s="14">
        <v>200</v>
      </c>
      <c r="E62" s="28">
        <v>10</v>
      </c>
      <c r="F62" s="28"/>
      <c r="G62" s="4" t="s">
        <v>679</v>
      </c>
      <c r="H62" s="121" t="e">
        <f>#REF!</f>
        <v>#REF!</v>
      </c>
      <c r="I62" s="121" t="e">
        <f t="shared" si="1"/>
        <v>#REF!</v>
      </c>
      <c r="J62" s="121" t="e">
        <f>+#REF!</f>
        <v>#REF!</v>
      </c>
      <c r="K62" s="121" t="e">
        <f>+#REF!</f>
        <v>#REF!</v>
      </c>
      <c r="L62" s="111">
        <v>3297176</v>
      </c>
      <c r="M62" s="1"/>
      <c r="N62" s="121" t="e">
        <f t="shared" si="0"/>
        <v>#REF!</v>
      </c>
    </row>
    <row r="63" spans="1:14" ht="25.5">
      <c r="A63" s="21">
        <v>630</v>
      </c>
      <c r="B63" s="14">
        <v>100</v>
      </c>
      <c r="C63" s="14">
        <v>100</v>
      </c>
      <c r="D63" s="14">
        <v>200</v>
      </c>
      <c r="E63" s="28">
        <v>20</v>
      </c>
      <c r="F63" s="28"/>
      <c r="G63" s="4" t="s">
        <v>1930</v>
      </c>
      <c r="H63" s="121" t="e">
        <f>#REF!</f>
        <v>#REF!</v>
      </c>
      <c r="I63" s="121" t="e">
        <f t="shared" si="1"/>
        <v>#REF!</v>
      </c>
      <c r="J63" s="121" t="e">
        <f>+#REF!</f>
        <v>#REF!</v>
      </c>
      <c r="K63" s="121" t="e">
        <f>+#REF!</f>
        <v>#REF!</v>
      </c>
      <c r="L63" s="111">
        <v>432897</v>
      </c>
      <c r="M63" s="1"/>
      <c r="N63" s="121" t="e">
        <f t="shared" si="0"/>
        <v>#REF!</v>
      </c>
    </row>
    <row r="64" spans="1:14" ht="25.5">
      <c r="A64" s="21">
        <v>630</v>
      </c>
      <c r="B64" s="14">
        <v>100</v>
      </c>
      <c r="C64" s="14">
        <v>100</v>
      </c>
      <c r="D64" s="15">
        <v>300</v>
      </c>
      <c r="E64" s="15"/>
      <c r="F64" s="15"/>
      <c r="G64" s="4" t="s">
        <v>1931</v>
      </c>
      <c r="H64" s="121" t="e">
        <f>#REF!</f>
        <v>#REF!</v>
      </c>
      <c r="I64" s="121" t="e">
        <f t="shared" si="1"/>
        <v>#REF!</v>
      </c>
      <c r="J64" s="121" t="e">
        <f>+#REF!</f>
        <v>#REF!</v>
      </c>
      <c r="K64" s="121" t="e">
        <f>+#REF!</f>
        <v>#REF!</v>
      </c>
      <c r="L64" s="111">
        <v>0</v>
      </c>
      <c r="M64" s="88" t="s">
        <v>190</v>
      </c>
      <c r="N64" s="121" t="e">
        <f t="shared" si="0"/>
        <v>#REF!</v>
      </c>
    </row>
    <row r="65" spans="1:14">
      <c r="A65" s="21">
        <v>630</v>
      </c>
      <c r="B65" s="14">
        <v>100</v>
      </c>
      <c r="C65" s="14">
        <v>100</v>
      </c>
      <c r="D65" s="15">
        <v>400</v>
      </c>
      <c r="E65" s="15"/>
      <c r="F65" s="15"/>
      <c r="G65" s="4" t="s">
        <v>1932</v>
      </c>
      <c r="H65" s="121" t="e">
        <f>#REF!</f>
        <v>#REF!</v>
      </c>
      <c r="I65" s="121" t="e">
        <f t="shared" si="1"/>
        <v>#REF!</v>
      </c>
      <c r="J65" s="121" t="e">
        <f>+#REF!</f>
        <v>#REF!</v>
      </c>
      <c r="K65" s="121" t="e">
        <f>+#REF!</f>
        <v>#REF!</v>
      </c>
      <c r="L65" s="111">
        <v>196517</v>
      </c>
      <c r="M65" s="88" t="s">
        <v>191</v>
      </c>
      <c r="N65" s="121" t="e">
        <f t="shared" si="0"/>
        <v>#REF!</v>
      </c>
    </row>
    <row r="66" spans="1:14" ht="25.5">
      <c r="A66" s="21">
        <v>630</v>
      </c>
      <c r="B66" s="14">
        <v>100</v>
      </c>
      <c r="C66" s="14">
        <v>100</v>
      </c>
      <c r="D66" s="15">
        <v>500</v>
      </c>
      <c r="E66" s="15"/>
      <c r="F66" s="15"/>
      <c r="G66" s="4" t="s">
        <v>1933</v>
      </c>
      <c r="H66" s="121" t="e">
        <f>#REF!</f>
        <v>#REF!</v>
      </c>
      <c r="I66" s="121" t="e">
        <f t="shared" si="1"/>
        <v>#REF!</v>
      </c>
      <c r="J66" s="121" t="e">
        <f>+#REF!</f>
        <v>#REF!</v>
      </c>
      <c r="K66" s="121" t="e">
        <f>+#REF!</f>
        <v>#REF!</v>
      </c>
      <c r="L66" s="111">
        <v>0</v>
      </c>
      <c r="M66" s="88" t="s">
        <v>192</v>
      </c>
      <c r="N66" s="121" t="e">
        <f t="shared" si="0"/>
        <v>#REF!</v>
      </c>
    </row>
    <row r="67" spans="1:14">
      <c r="A67" s="21">
        <v>630</v>
      </c>
      <c r="B67" s="14">
        <v>100</v>
      </c>
      <c r="C67" s="14">
        <v>100</v>
      </c>
      <c r="D67" s="15">
        <v>600</v>
      </c>
      <c r="E67" s="15"/>
      <c r="F67" s="15"/>
      <c r="G67" s="4" t="s">
        <v>1934</v>
      </c>
      <c r="H67" s="121" t="e">
        <f>#REF!</f>
        <v>#REF!</v>
      </c>
      <c r="I67" s="121" t="e">
        <f t="shared" si="1"/>
        <v>#REF!</v>
      </c>
      <c r="J67" s="121" t="e">
        <f>+#REF!</f>
        <v>#REF!</v>
      </c>
      <c r="K67" s="121" t="e">
        <f>+#REF!</f>
        <v>#REF!</v>
      </c>
      <c r="L67" s="111">
        <v>0</v>
      </c>
      <c r="M67" s="88" t="s">
        <v>193</v>
      </c>
      <c r="N67" s="121" t="e">
        <f t="shared" si="0"/>
        <v>#REF!</v>
      </c>
    </row>
    <row r="68" spans="1:14">
      <c r="A68" s="21">
        <v>630</v>
      </c>
      <c r="B68" s="14">
        <v>100</v>
      </c>
      <c r="C68" s="14">
        <v>100</v>
      </c>
      <c r="D68" s="15">
        <v>700</v>
      </c>
      <c r="E68" s="15"/>
      <c r="F68" s="15"/>
      <c r="G68" s="4" t="s">
        <v>1935</v>
      </c>
      <c r="H68" s="121" t="e">
        <f>#REF!</f>
        <v>#REF!</v>
      </c>
      <c r="I68" s="121" t="e">
        <f t="shared" si="1"/>
        <v>#REF!</v>
      </c>
      <c r="J68" s="121" t="e">
        <f>+#REF!</f>
        <v>#REF!</v>
      </c>
      <c r="K68" s="121" t="e">
        <f>+#REF!</f>
        <v>#REF!</v>
      </c>
      <c r="L68" s="111">
        <v>0</v>
      </c>
      <c r="M68" s="88" t="s">
        <v>194</v>
      </c>
      <c r="N68" s="121" t="e">
        <f t="shared" si="0"/>
        <v>#REF!</v>
      </c>
    </row>
    <row r="69" spans="1:14">
      <c r="A69" s="21">
        <v>630</v>
      </c>
      <c r="B69" s="14">
        <v>100</v>
      </c>
      <c r="C69" s="14">
        <v>100</v>
      </c>
      <c r="D69" s="15">
        <v>800</v>
      </c>
      <c r="E69" s="15"/>
      <c r="F69" s="15"/>
      <c r="G69" s="4" t="s">
        <v>1936</v>
      </c>
      <c r="H69" s="121" t="e">
        <f>#REF!</f>
        <v>#REF!</v>
      </c>
      <c r="I69" s="121" t="e">
        <f t="shared" si="1"/>
        <v>#REF!</v>
      </c>
      <c r="J69" s="121" t="e">
        <f>+#REF!</f>
        <v>#REF!</v>
      </c>
      <c r="K69" s="121" t="e">
        <f>+#REF!</f>
        <v>#REF!</v>
      </c>
      <c r="L69" s="111">
        <v>0</v>
      </c>
      <c r="M69" s="88" t="s">
        <v>195</v>
      </c>
      <c r="N69" s="121" t="e">
        <f t="shared" si="0"/>
        <v>#REF!</v>
      </c>
    </row>
    <row r="70" spans="1:14" ht="25.5">
      <c r="A70" s="21">
        <v>630</v>
      </c>
      <c r="B70" s="14">
        <v>100</v>
      </c>
      <c r="C70" s="14">
        <v>100</v>
      </c>
      <c r="D70" s="14">
        <v>900</v>
      </c>
      <c r="E70" s="14"/>
      <c r="F70" s="14"/>
      <c r="G70" s="5" t="s">
        <v>1937</v>
      </c>
      <c r="H70" s="120" t="e">
        <f>#REF!</f>
        <v>#REF!</v>
      </c>
      <c r="I70" s="120" t="e">
        <f t="shared" si="1"/>
        <v>#REF!</v>
      </c>
      <c r="J70" s="120" t="e">
        <f>+#REF!</f>
        <v>#REF!</v>
      </c>
      <c r="K70" s="120" t="e">
        <f>+#REF!</f>
        <v>#REF!</v>
      </c>
      <c r="L70" s="110">
        <v>0</v>
      </c>
      <c r="M70" s="88" t="s">
        <v>196</v>
      </c>
      <c r="N70" s="120" t="e">
        <f t="shared" ref="N70:N133" si="2">+H70-J70</f>
        <v>#REF!</v>
      </c>
    </row>
    <row r="71" spans="1:14">
      <c r="A71" s="21">
        <v>630</v>
      </c>
      <c r="B71" s="14">
        <v>100</v>
      </c>
      <c r="C71" s="14">
        <v>100</v>
      </c>
      <c r="D71" s="14">
        <v>900</v>
      </c>
      <c r="E71" s="28">
        <v>10</v>
      </c>
      <c r="F71" s="28"/>
      <c r="G71" s="4" t="s">
        <v>1938</v>
      </c>
      <c r="H71" s="121" t="e">
        <f>#REF!</f>
        <v>#REF!</v>
      </c>
      <c r="I71" s="121" t="e">
        <f t="shared" si="1"/>
        <v>#REF!</v>
      </c>
      <c r="J71" s="121" t="e">
        <f>+#REF!</f>
        <v>#REF!</v>
      </c>
      <c r="K71" s="121" t="e">
        <f>+#REF!</f>
        <v>#REF!</v>
      </c>
      <c r="L71" s="111">
        <v>21966</v>
      </c>
      <c r="M71" s="1"/>
      <c r="N71" s="121" t="e">
        <f t="shared" si="2"/>
        <v>#REF!</v>
      </c>
    </row>
    <row r="72" spans="1:14" ht="25.5">
      <c r="A72" s="21">
        <v>630</v>
      </c>
      <c r="B72" s="14">
        <v>100</v>
      </c>
      <c r="C72" s="14">
        <v>100</v>
      </c>
      <c r="D72" s="14">
        <v>900</v>
      </c>
      <c r="E72" s="28">
        <v>90</v>
      </c>
      <c r="F72" s="28"/>
      <c r="G72" s="4" t="s">
        <v>1937</v>
      </c>
      <c r="H72" s="121" t="e">
        <f>#REF!</f>
        <v>#REF!</v>
      </c>
      <c r="I72" s="121" t="e">
        <f t="shared" si="1"/>
        <v>#REF!</v>
      </c>
      <c r="J72" s="121" t="e">
        <f>+#REF!</f>
        <v>#REF!</v>
      </c>
      <c r="K72" s="121" t="e">
        <f>+#REF!</f>
        <v>#REF!</v>
      </c>
      <c r="L72" s="111">
        <v>48668</v>
      </c>
      <c r="M72" s="1"/>
      <c r="N72" s="121" t="e">
        <f t="shared" si="2"/>
        <v>#REF!</v>
      </c>
    </row>
    <row r="73" spans="1:14" ht="38.25">
      <c r="A73" s="21">
        <v>630</v>
      </c>
      <c r="B73" s="14">
        <v>100</v>
      </c>
      <c r="C73" s="15">
        <v>200</v>
      </c>
      <c r="D73" s="15"/>
      <c r="E73" s="15"/>
      <c r="F73" s="15"/>
      <c r="G73" s="4" t="s">
        <v>1939</v>
      </c>
      <c r="H73" s="121" t="e">
        <f>#REF!</f>
        <v>#REF!</v>
      </c>
      <c r="I73" s="121" t="e">
        <f t="shared" ref="I73:I136" si="3">+J73/2</f>
        <v>#REF!</v>
      </c>
      <c r="J73" s="121" t="e">
        <f>+#REF!</f>
        <v>#REF!</v>
      </c>
      <c r="K73" s="121" t="e">
        <f>+#REF!</f>
        <v>#REF!</v>
      </c>
      <c r="L73" s="111">
        <v>187336</v>
      </c>
      <c r="M73" s="88" t="s">
        <v>197</v>
      </c>
      <c r="N73" s="121" t="e">
        <f t="shared" si="2"/>
        <v>#REF!</v>
      </c>
    </row>
    <row r="74" spans="1:14" ht="38.25">
      <c r="A74" s="21">
        <v>630</v>
      </c>
      <c r="B74" s="14">
        <v>100</v>
      </c>
      <c r="C74" s="14">
        <v>300</v>
      </c>
      <c r="D74" s="14"/>
      <c r="E74" s="14"/>
      <c r="F74" s="14"/>
      <c r="G74" s="5" t="s">
        <v>1940</v>
      </c>
      <c r="H74" s="120" t="e">
        <f>#REF!</f>
        <v>#REF!</v>
      </c>
      <c r="I74" s="120" t="e">
        <f t="shared" si="3"/>
        <v>#REF!</v>
      </c>
      <c r="J74" s="120" t="e">
        <f>+#REF!</f>
        <v>#REF!</v>
      </c>
      <c r="K74" s="120" t="e">
        <f>+#REF!</f>
        <v>#REF!</v>
      </c>
      <c r="L74" s="110">
        <v>0</v>
      </c>
      <c r="M74" s="88"/>
      <c r="N74" s="120" t="e">
        <f t="shared" si="2"/>
        <v>#REF!</v>
      </c>
    </row>
    <row r="75" spans="1:14">
      <c r="A75" s="21">
        <v>630</v>
      </c>
      <c r="B75" s="14">
        <v>100</v>
      </c>
      <c r="C75" s="14">
        <v>300</v>
      </c>
      <c r="D75" s="14">
        <v>100</v>
      </c>
      <c r="E75" s="14"/>
      <c r="F75" s="14"/>
      <c r="G75" s="5" t="s">
        <v>1919</v>
      </c>
      <c r="H75" s="120" t="e">
        <f>#REF!</f>
        <v>#REF!</v>
      </c>
      <c r="I75" s="120" t="e">
        <f t="shared" si="3"/>
        <v>#REF!</v>
      </c>
      <c r="J75" s="120" t="e">
        <f>+#REF!</f>
        <v>#REF!</v>
      </c>
      <c r="K75" s="120" t="e">
        <f>+#REF!</f>
        <v>#REF!</v>
      </c>
      <c r="L75" s="110">
        <v>0</v>
      </c>
      <c r="M75" s="88" t="s">
        <v>700</v>
      </c>
      <c r="N75" s="120" t="e">
        <f t="shared" si="2"/>
        <v>#REF!</v>
      </c>
    </row>
    <row r="76" spans="1:14" ht="25.5">
      <c r="A76" s="21">
        <v>630</v>
      </c>
      <c r="B76" s="14">
        <v>100</v>
      </c>
      <c r="C76" s="14">
        <v>300</v>
      </c>
      <c r="D76" s="14">
        <v>100</v>
      </c>
      <c r="E76" s="28">
        <v>10</v>
      </c>
      <c r="F76" s="28"/>
      <c r="G76" s="4" t="s">
        <v>1941</v>
      </c>
      <c r="H76" s="121" t="e">
        <f>#REF!</f>
        <v>#REF!</v>
      </c>
      <c r="I76" s="121" t="e">
        <f t="shared" si="3"/>
        <v>#REF!</v>
      </c>
      <c r="J76" s="121" t="e">
        <f>+#REF!</f>
        <v>#REF!</v>
      </c>
      <c r="K76" s="121" t="e">
        <f>+#REF!</f>
        <v>#REF!</v>
      </c>
      <c r="L76" s="111">
        <v>3472564</v>
      </c>
      <c r="M76" s="1"/>
      <c r="N76" s="121" t="e">
        <f t="shared" si="2"/>
        <v>#REF!</v>
      </c>
    </row>
    <row r="77" spans="1:14" ht="25.5">
      <c r="A77" s="21">
        <v>630</v>
      </c>
      <c r="B77" s="14">
        <v>100</v>
      </c>
      <c r="C77" s="14">
        <v>300</v>
      </c>
      <c r="D77" s="14">
        <v>100</v>
      </c>
      <c r="E77" s="28">
        <v>20</v>
      </c>
      <c r="F77" s="28"/>
      <c r="G77" s="4" t="s">
        <v>1921</v>
      </c>
      <c r="H77" s="121" t="e">
        <f>#REF!</f>
        <v>#REF!</v>
      </c>
      <c r="I77" s="121" t="e">
        <f t="shared" si="3"/>
        <v>#REF!</v>
      </c>
      <c r="J77" s="121" t="e">
        <f>+#REF!</f>
        <v>#REF!</v>
      </c>
      <c r="K77" s="121" t="e">
        <f>+#REF!</f>
        <v>#REF!</v>
      </c>
      <c r="L77" s="111">
        <v>0</v>
      </c>
      <c r="M77" s="1"/>
      <c r="N77" s="121" t="e">
        <f t="shared" si="2"/>
        <v>#REF!</v>
      </c>
    </row>
    <row r="78" spans="1:14">
      <c r="A78" s="21">
        <v>630</v>
      </c>
      <c r="B78" s="14">
        <v>100</v>
      </c>
      <c r="C78" s="14">
        <v>300</v>
      </c>
      <c r="D78" s="14">
        <v>150</v>
      </c>
      <c r="E78" s="14"/>
      <c r="F78" s="14"/>
      <c r="G78" s="5" t="s">
        <v>1942</v>
      </c>
      <c r="H78" s="120" t="e">
        <f>#REF!</f>
        <v>#REF!</v>
      </c>
      <c r="I78" s="120" t="e">
        <f t="shared" si="3"/>
        <v>#REF!</v>
      </c>
      <c r="J78" s="120" t="e">
        <f>+#REF!</f>
        <v>#REF!</v>
      </c>
      <c r="K78" s="120" t="e">
        <f>+#REF!</f>
        <v>#REF!</v>
      </c>
      <c r="L78" s="110">
        <v>0</v>
      </c>
      <c r="M78" s="88" t="s">
        <v>701</v>
      </c>
      <c r="N78" s="120" t="e">
        <f t="shared" si="2"/>
        <v>#REF!</v>
      </c>
    </row>
    <row r="79" spans="1:14" ht="25.5">
      <c r="A79" s="21">
        <v>630</v>
      </c>
      <c r="B79" s="14">
        <v>100</v>
      </c>
      <c r="C79" s="14">
        <v>300</v>
      </c>
      <c r="D79" s="14">
        <v>150</v>
      </c>
      <c r="E79" s="28">
        <v>100</v>
      </c>
      <c r="F79" s="28"/>
      <c r="G79" s="4" t="s">
        <v>1943</v>
      </c>
      <c r="H79" s="121" t="e">
        <f>#REF!</f>
        <v>#REF!</v>
      </c>
      <c r="I79" s="121" t="e">
        <f t="shared" si="3"/>
        <v>#REF!</v>
      </c>
      <c r="J79" s="121" t="e">
        <f>+#REF!</f>
        <v>#REF!</v>
      </c>
      <c r="K79" s="121" t="e">
        <f>+#REF!</f>
        <v>#REF!</v>
      </c>
      <c r="L79" s="111">
        <v>330591</v>
      </c>
      <c r="M79" s="1"/>
      <c r="N79" s="121" t="e">
        <f t="shared" si="2"/>
        <v>#REF!</v>
      </c>
    </row>
    <row r="80" spans="1:14" ht="25.5">
      <c r="A80" s="21">
        <v>630</v>
      </c>
      <c r="B80" s="14">
        <v>100</v>
      </c>
      <c r="C80" s="14">
        <v>300</v>
      </c>
      <c r="D80" s="14">
        <v>150</v>
      </c>
      <c r="E80" s="28">
        <v>200</v>
      </c>
      <c r="F80" s="28"/>
      <c r="G80" s="4" t="s">
        <v>1930</v>
      </c>
      <c r="H80" s="121" t="e">
        <f>#REF!</f>
        <v>#REF!</v>
      </c>
      <c r="I80" s="121" t="e">
        <f t="shared" si="3"/>
        <v>#REF!</v>
      </c>
      <c r="J80" s="121" t="e">
        <f>+#REF!</f>
        <v>#REF!</v>
      </c>
      <c r="K80" s="121" t="e">
        <f>+#REF!</f>
        <v>#REF!</v>
      </c>
      <c r="L80" s="111">
        <v>0</v>
      </c>
      <c r="M80" s="1"/>
      <c r="N80" s="121" t="e">
        <f t="shared" si="2"/>
        <v>#REF!</v>
      </c>
    </row>
    <row r="81" spans="1:14" ht="25.5">
      <c r="A81" s="21">
        <v>630</v>
      </c>
      <c r="B81" s="14">
        <v>100</v>
      </c>
      <c r="C81" s="14">
        <v>300</v>
      </c>
      <c r="D81" s="15">
        <v>200</v>
      </c>
      <c r="E81" s="15"/>
      <c r="F81" s="15"/>
      <c r="G81" s="4" t="s">
        <v>1944</v>
      </c>
      <c r="H81" s="121" t="e">
        <f>#REF!</f>
        <v>#REF!</v>
      </c>
      <c r="I81" s="121" t="e">
        <f t="shared" si="3"/>
        <v>#REF!</v>
      </c>
      <c r="J81" s="121" t="e">
        <f>+#REF!</f>
        <v>#REF!</v>
      </c>
      <c r="K81" s="121" t="e">
        <f>+#REF!</f>
        <v>#REF!</v>
      </c>
      <c r="L81" s="111">
        <v>0</v>
      </c>
      <c r="M81" s="88" t="s">
        <v>702</v>
      </c>
      <c r="N81" s="121" t="e">
        <f t="shared" si="2"/>
        <v>#REF!</v>
      </c>
    </row>
    <row r="82" spans="1:14">
      <c r="A82" s="21">
        <v>630</v>
      </c>
      <c r="B82" s="14">
        <v>100</v>
      </c>
      <c r="C82" s="14">
        <v>300</v>
      </c>
      <c r="D82" s="15">
        <v>250</v>
      </c>
      <c r="E82" s="15"/>
      <c r="F82" s="15"/>
      <c r="G82" s="4" t="s">
        <v>1932</v>
      </c>
      <c r="H82" s="121" t="e">
        <f>#REF!</f>
        <v>#REF!</v>
      </c>
      <c r="I82" s="121" t="e">
        <f t="shared" si="3"/>
        <v>#REF!</v>
      </c>
      <c r="J82" s="121" t="e">
        <f>+#REF!</f>
        <v>#REF!</v>
      </c>
      <c r="K82" s="121" t="e">
        <f>+#REF!</f>
        <v>#REF!</v>
      </c>
      <c r="L82" s="111">
        <v>86680</v>
      </c>
      <c r="M82" s="88" t="s">
        <v>703</v>
      </c>
      <c r="N82" s="121" t="e">
        <f t="shared" si="2"/>
        <v>#REF!</v>
      </c>
    </row>
    <row r="83" spans="1:14" ht="25.5">
      <c r="A83" s="21">
        <v>630</v>
      </c>
      <c r="B83" s="14">
        <v>100</v>
      </c>
      <c r="C83" s="14">
        <v>300</v>
      </c>
      <c r="D83" s="15">
        <v>300</v>
      </c>
      <c r="E83" s="15"/>
      <c r="F83" s="15"/>
      <c r="G83" s="4" t="s">
        <v>1945</v>
      </c>
      <c r="H83" s="121" t="e">
        <f>#REF!</f>
        <v>#REF!</v>
      </c>
      <c r="I83" s="121" t="e">
        <f t="shared" si="3"/>
        <v>#REF!</v>
      </c>
      <c r="J83" s="121" t="e">
        <f>+#REF!</f>
        <v>#REF!</v>
      </c>
      <c r="K83" s="121" t="e">
        <f>+#REF!</f>
        <v>#REF!</v>
      </c>
      <c r="L83" s="111">
        <v>0</v>
      </c>
      <c r="M83" s="88" t="s">
        <v>704</v>
      </c>
      <c r="N83" s="121" t="e">
        <f t="shared" si="2"/>
        <v>#REF!</v>
      </c>
    </row>
    <row r="84" spans="1:14" ht="25.5">
      <c r="A84" s="21">
        <v>630</v>
      </c>
      <c r="B84" s="14">
        <v>100</v>
      </c>
      <c r="C84" s="14">
        <v>300</v>
      </c>
      <c r="D84" s="15">
        <v>350</v>
      </c>
      <c r="E84" s="15"/>
      <c r="F84" s="15"/>
      <c r="G84" s="4" t="s">
        <v>1946</v>
      </c>
      <c r="H84" s="121" t="e">
        <f>#REF!</f>
        <v>#REF!</v>
      </c>
      <c r="I84" s="121" t="e">
        <f t="shared" si="3"/>
        <v>#REF!</v>
      </c>
      <c r="J84" s="121" t="e">
        <f>+#REF!</f>
        <v>#REF!</v>
      </c>
      <c r="K84" s="121" t="e">
        <f>+#REF!</f>
        <v>#REF!</v>
      </c>
      <c r="L84" s="111">
        <v>0</v>
      </c>
      <c r="M84" s="88" t="s">
        <v>211</v>
      </c>
      <c r="N84" s="121" t="e">
        <f t="shared" si="2"/>
        <v>#REF!</v>
      </c>
    </row>
    <row r="85" spans="1:14">
      <c r="A85" s="21">
        <v>630</v>
      </c>
      <c r="B85" s="14">
        <v>100</v>
      </c>
      <c r="C85" s="14">
        <v>300</v>
      </c>
      <c r="D85" s="15">
        <v>400</v>
      </c>
      <c r="E85" s="15"/>
      <c r="F85" s="15"/>
      <c r="G85" s="4" t="s">
        <v>1947</v>
      </c>
      <c r="H85" s="121" t="e">
        <f>#REF!</f>
        <v>#REF!</v>
      </c>
      <c r="I85" s="121" t="e">
        <f t="shared" si="3"/>
        <v>#REF!</v>
      </c>
      <c r="J85" s="121" t="e">
        <f>+#REF!</f>
        <v>#REF!</v>
      </c>
      <c r="K85" s="121" t="e">
        <f>+#REF!</f>
        <v>#REF!</v>
      </c>
      <c r="L85" s="111">
        <v>0</v>
      </c>
      <c r="M85" s="88" t="s">
        <v>212</v>
      </c>
      <c r="N85" s="121" t="e">
        <f t="shared" si="2"/>
        <v>#REF!</v>
      </c>
    </row>
    <row r="86" spans="1:14" ht="25.5">
      <c r="A86" s="21">
        <v>630</v>
      </c>
      <c r="B86" s="14">
        <v>100</v>
      </c>
      <c r="C86" s="14">
        <v>300</v>
      </c>
      <c r="D86" s="15">
        <v>450</v>
      </c>
      <c r="E86" s="15"/>
      <c r="F86" s="15"/>
      <c r="G86" s="4" t="s">
        <v>1948</v>
      </c>
      <c r="H86" s="121" t="e">
        <f>#REF!</f>
        <v>#REF!</v>
      </c>
      <c r="I86" s="121" t="e">
        <f t="shared" si="3"/>
        <v>#REF!</v>
      </c>
      <c r="J86" s="121" t="e">
        <f>+#REF!</f>
        <v>#REF!</v>
      </c>
      <c r="K86" s="121" t="e">
        <f>+#REF!</f>
        <v>#REF!</v>
      </c>
      <c r="L86" s="111">
        <v>0</v>
      </c>
      <c r="M86" s="88" t="s">
        <v>213</v>
      </c>
      <c r="N86" s="121" t="e">
        <f t="shared" si="2"/>
        <v>#REF!</v>
      </c>
    </row>
    <row r="87" spans="1:14" ht="25.5">
      <c r="A87" s="21">
        <v>630</v>
      </c>
      <c r="B87" s="14">
        <v>100</v>
      </c>
      <c r="C87" s="14">
        <v>300</v>
      </c>
      <c r="D87" s="15">
        <v>500</v>
      </c>
      <c r="E87" s="15"/>
      <c r="F87" s="15"/>
      <c r="G87" s="4" t="s">
        <v>1949</v>
      </c>
      <c r="H87" s="121" t="e">
        <f>#REF!</f>
        <v>#REF!</v>
      </c>
      <c r="I87" s="121" t="e">
        <f t="shared" si="3"/>
        <v>#REF!</v>
      </c>
      <c r="J87" s="121" t="e">
        <f>+#REF!</f>
        <v>#REF!</v>
      </c>
      <c r="K87" s="121" t="e">
        <f>+#REF!</f>
        <v>#REF!</v>
      </c>
      <c r="L87" s="111">
        <v>0</v>
      </c>
      <c r="M87" s="88" t="s">
        <v>214</v>
      </c>
      <c r="N87" s="121" t="e">
        <f t="shared" si="2"/>
        <v>#REF!</v>
      </c>
    </row>
    <row r="88" spans="1:14" ht="25.5">
      <c r="A88" s="21">
        <v>630</v>
      </c>
      <c r="B88" s="14">
        <v>100</v>
      </c>
      <c r="C88" s="14">
        <v>300</v>
      </c>
      <c r="D88" s="15">
        <v>550</v>
      </c>
      <c r="E88" s="15"/>
      <c r="F88" s="15"/>
      <c r="G88" s="4" t="s">
        <v>1950</v>
      </c>
      <c r="H88" s="121" t="e">
        <f>#REF!</f>
        <v>#REF!</v>
      </c>
      <c r="I88" s="121" t="e">
        <f t="shared" si="3"/>
        <v>#REF!</v>
      </c>
      <c r="J88" s="121" t="e">
        <f>+#REF!</f>
        <v>#REF!</v>
      </c>
      <c r="K88" s="121" t="e">
        <f>+#REF!</f>
        <v>#REF!</v>
      </c>
      <c r="L88" s="111">
        <v>0</v>
      </c>
      <c r="M88" s="88" t="s">
        <v>215</v>
      </c>
      <c r="N88" s="121" t="e">
        <f t="shared" si="2"/>
        <v>#REF!</v>
      </c>
    </row>
    <row r="89" spans="1:14">
      <c r="A89" s="21">
        <v>630</v>
      </c>
      <c r="B89" s="14">
        <v>100</v>
      </c>
      <c r="C89" s="14">
        <v>300</v>
      </c>
      <c r="D89" s="15">
        <v>600</v>
      </c>
      <c r="E89" s="15"/>
      <c r="F89" s="15"/>
      <c r="G89" s="4" t="s">
        <v>720</v>
      </c>
      <c r="H89" s="121" t="e">
        <f>#REF!</f>
        <v>#REF!</v>
      </c>
      <c r="I89" s="121" t="e">
        <f t="shared" si="3"/>
        <v>#REF!</v>
      </c>
      <c r="J89" s="121" t="e">
        <f>+#REF!</f>
        <v>#REF!</v>
      </c>
      <c r="K89" s="121" t="e">
        <f>+#REF!</f>
        <v>#REF!</v>
      </c>
      <c r="L89" s="111">
        <v>0</v>
      </c>
      <c r="M89" s="88" t="s">
        <v>216</v>
      </c>
      <c r="N89" s="121" t="e">
        <f t="shared" si="2"/>
        <v>#REF!</v>
      </c>
    </row>
    <row r="90" spans="1:14" ht="25.5">
      <c r="A90" s="21">
        <v>630</v>
      </c>
      <c r="B90" s="14">
        <v>100</v>
      </c>
      <c r="C90" s="14">
        <v>300</v>
      </c>
      <c r="D90" s="14">
        <v>650</v>
      </c>
      <c r="E90" s="14"/>
      <c r="F90" s="14"/>
      <c r="G90" s="5" t="s">
        <v>721</v>
      </c>
      <c r="H90" s="120" t="e">
        <f>#REF!</f>
        <v>#REF!</v>
      </c>
      <c r="I90" s="120" t="e">
        <f t="shared" si="3"/>
        <v>#REF!</v>
      </c>
      <c r="J90" s="120" t="e">
        <f>+#REF!</f>
        <v>#REF!</v>
      </c>
      <c r="K90" s="120" t="e">
        <f>+#REF!</f>
        <v>#REF!</v>
      </c>
      <c r="L90" s="110">
        <v>0</v>
      </c>
      <c r="M90" s="88"/>
      <c r="N90" s="120" t="e">
        <f t="shared" si="2"/>
        <v>#REF!</v>
      </c>
    </row>
    <row r="91" spans="1:14" ht="25.5">
      <c r="A91" s="21">
        <v>630</v>
      </c>
      <c r="B91" s="14">
        <v>100</v>
      </c>
      <c r="C91" s="14">
        <v>300</v>
      </c>
      <c r="D91" s="14">
        <v>650</v>
      </c>
      <c r="E91" s="15">
        <v>10</v>
      </c>
      <c r="F91" s="15"/>
      <c r="G91" s="4" t="s">
        <v>722</v>
      </c>
      <c r="H91" s="121" t="e">
        <f>#REF!</f>
        <v>#REF!</v>
      </c>
      <c r="I91" s="121" t="e">
        <f t="shared" si="3"/>
        <v>#REF!</v>
      </c>
      <c r="J91" s="121" t="e">
        <f>+#REF!</f>
        <v>#REF!</v>
      </c>
      <c r="K91" s="121" t="e">
        <f>+#REF!</f>
        <v>#REF!</v>
      </c>
      <c r="L91" s="111">
        <v>0</v>
      </c>
      <c r="M91" s="88" t="s">
        <v>754</v>
      </c>
      <c r="N91" s="121" t="e">
        <f t="shared" si="2"/>
        <v>#REF!</v>
      </c>
    </row>
    <row r="92" spans="1:14" ht="25.5">
      <c r="A92" s="21">
        <v>630</v>
      </c>
      <c r="B92" s="14">
        <v>100</v>
      </c>
      <c r="C92" s="14">
        <v>300</v>
      </c>
      <c r="D92" s="14">
        <v>650</v>
      </c>
      <c r="E92" s="14">
        <v>20</v>
      </c>
      <c r="F92" s="14"/>
      <c r="G92" s="5" t="s">
        <v>723</v>
      </c>
      <c r="H92" s="120" t="e">
        <f>#REF!</f>
        <v>#REF!</v>
      </c>
      <c r="I92" s="120" t="e">
        <f t="shared" si="3"/>
        <v>#REF!</v>
      </c>
      <c r="J92" s="120" t="e">
        <f>+#REF!</f>
        <v>#REF!</v>
      </c>
      <c r="K92" s="120" t="e">
        <f>+#REF!</f>
        <v>#REF!</v>
      </c>
      <c r="L92" s="110">
        <v>0</v>
      </c>
      <c r="M92" s="88" t="s">
        <v>755</v>
      </c>
      <c r="N92" s="120" t="e">
        <f t="shared" si="2"/>
        <v>#REF!</v>
      </c>
    </row>
    <row r="93" spans="1:14">
      <c r="A93" s="21">
        <v>630</v>
      </c>
      <c r="B93" s="14">
        <v>100</v>
      </c>
      <c r="C93" s="14">
        <v>300</v>
      </c>
      <c r="D93" s="14">
        <v>650</v>
      </c>
      <c r="E93" s="14">
        <v>20</v>
      </c>
      <c r="F93" s="28">
        <v>10</v>
      </c>
      <c r="G93" s="4" t="s">
        <v>1938</v>
      </c>
      <c r="H93" s="121" t="e">
        <f>#REF!</f>
        <v>#REF!</v>
      </c>
      <c r="I93" s="121" t="e">
        <f t="shared" si="3"/>
        <v>#REF!</v>
      </c>
      <c r="J93" s="121" t="e">
        <f>+#REF!</f>
        <v>#REF!</v>
      </c>
      <c r="K93" s="121" t="e">
        <f>+#REF!</f>
        <v>#REF!</v>
      </c>
      <c r="L93" s="111">
        <v>0</v>
      </c>
      <c r="M93" s="1"/>
      <c r="N93" s="121" t="e">
        <f t="shared" si="2"/>
        <v>#REF!</v>
      </c>
    </row>
    <row r="94" spans="1:14" ht="38.25">
      <c r="A94" s="21">
        <v>630</v>
      </c>
      <c r="B94" s="14">
        <v>100</v>
      </c>
      <c r="C94" s="14">
        <v>300</v>
      </c>
      <c r="D94" s="14">
        <v>650</v>
      </c>
      <c r="E94" s="14">
        <v>20</v>
      </c>
      <c r="F94" s="28">
        <v>20</v>
      </c>
      <c r="G94" s="4" t="s">
        <v>723</v>
      </c>
      <c r="H94" s="121" t="e">
        <f>#REF!</f>
        <v>#REF!</v>
      </c>
      <c r="I94" s="121" t="e">
        <f t="shared" si="3"/>
        <v>#REF!</v>
      </c>
      <c r="J94" s="121" t="e">
        <f>+#REF!</f>
        <v>#REF!</v>
      </c>
      <c r="K94" s="121" t="e">
        <f>+#REF!</f>
        <v>#REF!</v>
      </c>
      <c r="L94" s="111">
        <v>140300</v>
      </c>
      <c r="M94" s="1"/>
      <c r="N94" s="121" t="e">
        <f t="shared" si="2"/>
        <v>#REF!</v>
      </c>
    </row>
    <row r="95" spans="1:14" ht="25.5">
      <c r="A95" s="21">
        <v>630</v>
      </c>
      <c r="B95" s="14">
        <v>100</v>
      </c>
      <c r="C95" s="14">
        <v>300</v>
      </c>
      <c r="D95" s="15">
        <v>700</v>
      </c>
      <c r="E95" s="15"/>
      <c r="F95" s="15"/>
      <c r="G95" s="4" t="s">
        <v>724</v>
      </c>
      <c r="H95" s="121" t="e">
        <f>#REF!</f>
        <v>#REF!</v>
      </c>
      <c r="I95" s="121" t="e">
        <f t="shared" si="3"/>
        <v>#REF!</v>
      </c>
      <c r="J95" s="121" t="e">
        <f>+#REF!</f>
        <v>#REF!</v>
      </c>
      <c r="K95" s="121" t="e">
        <f>+#REF!</f>
        <v>#REF!</v>
      </c>
      <c r="L95" s="111">
        <v>0</v>
      </c>
      <c r="M95" s="88" t="s">
        <v>756</v>
      </c>
      <c r="N95" s="121" t="e">
        <f t="shared" si="2"/>
        <v>#REF!</v>
      </c>
    </row>
    <row r="96" spans="1:14" ht="38.25">
      <c r="A96" s="21">
        <v>630</v>
      </c>
      <c r="B96" s="14">
        <v>200</v>
      </c>
      <c r="C96" s="14"/>
      <c r="D96" s="14"/>
      <c r="E96" s="14"/>
      <c r="F96" s="14"/>
      <c r="G96" s="5" t="s">
        <v>725</v>
      </c>
      <c r="H96" s="120" t="e">
        <f>#REF!</f>
        <v>#REF!</v>
      </c>
      <c r="I96" s="120" t="e">
        <f t="shared" si="3"/>
        <v>#REF!</v>
      </c>
      <c r="J96" s="120" t="e">
        <f>+#REF!</f>
        <v>#REF!</v>
      </c>
      <c r="K96" s="120" t="e">
        <f>+#REF!</f>
        <v>#REF!</v>
      </c>
      <c r="L96" s="110">
        <v>0</v>
      </c>
      <c r="M96" s="88"/>
      <c r="N96" s="120" t="e">
        <f t="shared" si="2"/>
        <v>#REF!</v>
      </c>
    </row>
    <row r="97" spans="1:14" ht="25.5">
      <c r="A97" s="21">
        <v>630</v>
      </c>
      <c r="B97" s="14">
        <v>200</v>
      </c>
      <c r="C97" s="15">
        <v>100</v>
      </c>
      <c r="D97" s="15"/>
      <c r="E97" s="15"/>
      <c r="F97" s="15"/>
      <c r="G97" s="4" t="s">
        <v>726</v>
      </c>
      <c r="H97" s="121" t="e">
        <f>#REF!</f>
        <v>#REF!</v>
      </c>
      <c r="I97" s="121" t="e">
        <f t="shared" si="3"/>
        <v>#REF!</v>
      </c>
      <c r="J97" s="121" t="e">
        <f>+#REF!</f>
        <v>#REF!</v>
      </c>
      <c r="K97" s="121" t="e">
        <f>+#REF!</f>
        <v>#REF!</v>
      </c>
      <c r="L97" s="111">
        <v>0</v>
      </c>
      <c r="M97" s="88" t="s">
        <v>757</v>
      </c>
      <c r="N97" s="121" t="e">
        <f t="shared" si="2"/>
        <v>#REF!</v>
      </c>
    </row>
    <row r="98" spans="1:14" ht="25.5">
      <c r="A98" s="21">
        <v>630</v>
      </c>
      <c r="B98" s="14">
        <v>200</v>
      </c>
      <c r="C98" s="15">
        <v>200</v>
      </c>
      <c r="D98" s="15"/>
      <c r="E98" s="15"/>
      <c r="F98" s="15"/>
      <c r="G98" s="4" t="s">
        <v>727</v>
      </c>
      <c r="H98" s="121" t="e">
        <f>#REF!</f>
        <v>#REF!</v>
      </c>
      <c r="I98" s="121" t="e">
        <f t="shared" si="3"/>
        <v>#REF!</v>
      </c>
      <c r="J98" s="121" t="e">
        <f>+#REF!</f>
        <v>#REF!</v>
      </c>
      <c r="K98" s="121" t="e">
        <f>+#REF!</f>
        <v>#REF!</v>
      </c>
      <c r="L98" s="111">
        <v>0</v>
      </c>
      <c r="M98" s="88" t="s">
        <v>229</v>
      </c>
      <c r="N98" s="121" t="e">
        <f t="shared" si="2"/>
        <v>#REF!</v>
      </c>
    </row>
    <row r="99" spans="1:14" ht="25.5">
      <c r="A99" s="21">
        <v>630</v>
      </c>
      <c r="B99" s="14">
        <v>200</v>
      </c>
      <c r="C99" s="15">
        <v>300</v>
      </c>
      <c r="D99" s="15"/>
      <c r="E99" s="15"/>
      <c r="F99" s="15"/>
      <c r="G99" s="4" t="s">
        <v>728</v>
      </c>
      <c r="H99" s="121" t="e">
        <f>#REF!</f>
        <v>#REF!</v>
      </c>
      <c r="I99" s="121" t="e">
        <f t="shared" si="3"/>
        <v>#REF!</v>
      </c>
      <c r="J99" s="121" t="e">
        <f>+#REF!</f>
        <v>#REF!</v>
      </c>
      <c r="K99" s="121" t="e">
        <f>+#REF!</f>
        <v>#REF!</v>
      </c>
      <c r="L99" s="111">
        <v>0</v>
      </c>
      <c r="M99" s="88" t="s">
        <v>230</v>
      </c>
      <c r="N99" s="121" t="e">
        <f t="shared" si="2"/>
        <v>#REF!</v>
      </c>
    </row>
    <row r="100" spans="1:14" ht="51">
      <c r="A100" s="21">
        <v>630</v>
      </c>
      <c r="B100" s="14">
        <v>200</v>
      </c>
      <c r="C100" s="15">
        <v>400</v>
      </c>
      <c r="D100" s="15"/>
      <c r="E100" s="15"/>
      <c r="F100" s="15"/>
      <c r="G100" s="4" t="s">
        <v>729</v>
      </c>
      <c r="H100" s="121" t="e">
        <f>#REF!</f>
        <v>#REF!</v>
      </c>
      <c r="I100" s="121" t="e">
        <f t="shared" si="3"/>
        <v>#REF!</v>
      </c>
      <c r="J100" s="121" t="e">
        <f>+#REF!</f>
        <v>#REF!</v>
      </c>
      <c r="K100" s="121" t="e">
        <f>+#REF!</f>
        <v>#REF!</v>
      </c>
      <c r="L100" s="111">
        <v>0</v>
      </c>
      <c r="M100" s="88" t="s">
        <v>231</v>
      </c>
      <c r="N100" s="121" t="e">
        <f t="shared" si="2"/>
        <v>#REF!</v>
      </c>
    </row>
    <row r="101" spans="1:14" ht="25.5">
      <c r="A101" s="21">
        <v>630</v>
      </c>
      <c r="B101" s="14">
        <v>300</v>
      </c>
      <c r="C101" s="14"/>
      <c r="D101" s="14"/>
      <c r="E101" s="14"/>
      <c r="F101" s="14"/>
      <c r="G101" s="5" t="s">
        <v>1977</v>
      </c>
      <c r="H101" s="120" t="e">
        <f>#REF!</f>
        <v>#REF!</v>
      </c>
      <c r="I101" s="120" t="e">
        <f t="shared" si="3"/>
        <v>#REF!</v>
      </c>
      <c r="J101" s="120" t="e">
        <f>+#REF!</f>
        <v>#REF!</v>
      </c>
      <c r="K101" s="120" t="e">
        <f>+#REF!</f>
        <v>#REF!</v>
      </c>
      <c r="L101" s="110">
        <v>0</v>
      </c>
      <c r="M101" s="88" t="s">
        <v>828</v>
      </c>
      <c r="N101" s="120" t="e">
        <f t="shared" si="2"/>
        <v>#REF!</v>
      </c>
    </row>
    <row r="102" spans="1:14">
      <c r="A102" s="21">
        <v>630</v>
      </c>
      <c r="B102" s="14">
        <v>300</v>
      </c>
      <c r="C102" s="27">
        <v>100</v>
      </c>
      <c r="D102" s="27"/>
      <c r="E102" s="27"/>
      <c r="F102" s="27"/>
      <c r="G102" s="5" t="s">
        <v>1978</v>
      </c>
      <c r="H102" s="120" t="e">
        <f>#REF!</f>
        <v>#REF!</v>
      </c>
      <c r="I102" s="120" t="e">
        <f t="shared" si="3"/>
        <v>#REF!</v>
      </c>
      <c r="J102" s="120" t="e">
        <f>+#REF!</f>
        <v>#REF!</v>
      </c>
      <c r="K102" s="120" t="e">
        <f>+#REF!</f>
        <v>#REF!</v>
      </c>
      <c r="L102" s="110">
        <v>0</v>
      </c>
      <c r="M102" s="1"/>
      <c r="N102" s="120" t="e">
        <f t="shared" si="2"/>
        <v>#REF!</v>
      </c>
    </row>
    <row r="103" spans="1:14">
      <c r="A103" s="21">
        <v>630</v>
      </c>
      <c r="B103" s="14">
        <v>300</v>
      </c>
      <c r="C103" s="27">
        <v>100</v>
      </c>
      <c r="D103" s="28">
        <v>100</v>
      </c>
      <c r="E103" s="28"/>
      <c r="F103" s="28"/>
      <c r="G103" s="4" t="s">
        <v>1919</v>
      </c>
      <c r="H103" s="121" t="e">
        <f>#REF!</f>
        <v>#REF!</v>
      </c>
      <c r="I103" s="121" t="e">
        <f t="shared" si="3"/>
        <v>#REF!</v>
      </c>
      <c r="J103" s="121" t="e">
        <f>+#REF!</f>
        <v>#REF!</v>
      </c>
      <c r="K103" s="121" t="e">
        <f>+#REF!</f>
        <v>#REF!</v>
      </c>
      <c r="L103" s="111">
        <v>641793</v>
      </c>
      <c r="M103" s="1"/>
      <c r="N103" s="121" t="e">
        <f t="shared" si="2"/>
        <v>#REF!</v>
      </c>
    </row>
    <row r="104" spans="1:14">
      <c r="A104" s="21">
        <v>630</v>
      </c>
      <c r="B104" s="14">
        <v>300</v>
      </c>
      <c r="C104" s="27">
        <v>100</v>
      </c>
      <c r="D104" s="28">
        <v>200</v>
      </c>
      <c r="E104" s="28"/>
      <c r="F104" s="28"/>
      <c r="G104" s="4" t="s">
        <v>1979</v>
      </c>
      <c r="H104" s="121" t="e">
        <f>#REF!</f>
        <v>#REF!</v>
      </c>
      <c r="I104" s="121" t="e">
        <f t="shared" si="3"/>
        <v>#REF!</v>
      </c>
      <c r="J104" s="121" t="e">
        <f>+#REF!</f>
        <v>#REF!</v>
      </c>
      <c r="K104" s="121" t="e">
        <f>+#REF!</f>
        <v>#REF!</v>
      </c>
      <c r="L104" s="111">
        <v>0</v>
      </c>
      <c r="M104" s="1"/>
      <c r="N104" s="121" t="e">
        <f t="shared" si="2"/>
        <v>#REF!</v>
      </c>
    </row>
    <row r="105" spans="1:14">
      <c r="A105" s="21">
        <v>630</v>
      </c>
      <c r="B105" s="14">
        <v>300</v>
      </c>
      <c r="C105" s="27">
        <v>100</v>
      </c>
      <c r="D105" s="28">
        <v>300</v>
      </c>
      <c r="E105" s="28"/>
      <c r="F105" s="28"/>
      <c r="G105" s="4" t="s">
        <v>1980</v>
      </c>
      <c r="H105" s="121" t="e">
        <f>#REF!</f>
        <v>#REF!</v>
      </c>
      <c r="I105" s="121" t="e">
        <f t="shared" si="3"/>
        <v>#REF!</v>
      </c>
      <c r="J105" s="121" t="e">
        <f>+#REF!</f>
        <v>#REF!</v>
      </c>
      <c r="K105" s="121" t="e">
        <f>+#REF!</f>
        <v>#REF!</v>
      </c>
      <c r="L105" s="111">
        <v>0</v>
      </c>
      <c r="M105" s="1"/>
      <c r="N105" s="121" t="e">
        <f t="shared" si="2"/>
        <v>#REF!</v>
      </c>
    </row>
    <row r="106" spans="1:14">
      <c r="A106" s="21">
        <v>630</v>
      </c>
      <c r="B106" s="14">
        <v>300</v>
      </c>
      <c r="C106" s="27">
        <v>100</v>
      </c>
      <c r="D106" s="28">
        <v>400</v>
      </c>
      <c r="E106" s="28"/>
      <c r="F106" s="28"/>
      <c r="G106" s="4" t="s">
        <v>1942</v>
      </c>
      <c r="H106" s="121" t="e">
        <f>#REF!</f>
        <v>#REF!</v>
      </c>
      <c r="I106" s="121" t="e">
        <f t="shared" si="3"/>
        <v>#REF!</v>
      </c>
      <c r="J106" s="121" t="e">
        <f>+#REF!</f>
        <v>#REF!</v>
      </c>
      <c r="K106" s="121" t="e">
        <f>+#REF!</f>
        <v>#REF!</v>
      </c>
      <c r="L106" s="111">
        <v>131939</v>
      </c>
      <c r="M106" s="1"/>
      <c r="N106" s="121" t="e">
        <f t="shared" si="2"/>
        <v>#REF!</v>
      </c>
    </row>
    <row r="107" spans="1:14">
      <c r="A107" s="21">
        <v>630</v>
      </c>
      <c r="B107" s="14">
        <v>300</v>
      </c>
      <c r="C107" s="27">
        <v>100</v>
      </c>
      <c r="D107" s="28">
        <v>500</v>
      </c>
      <c r="E107" s="28"/>
      <c r="F107" s="28"/>
      <c r="G107" s="4" t="s">
        <v>1981</v>
      </c>
      <c r="H107" s="121" t="e">
        <f>#REF!</f>
        <v>#REF!</v>
      </c>
      <c r="I107" s="121" t="e">
        <f t="shared" si="3"/>
        <v>#REF!</v>
      </c>
      <c r="J107" s="121" t="e">
        <f>+#REF!</f>
        <v>#REF!</v>
      </c>
      <c r="K107" s="121" t="e">
        <f>+#REF!</f>
        <v>#REF!</v>
      </c>
      <c r="L107" s="111">
        <v>200</v>
      </c>
      <c r="M107" s="1"/>
      <c r="N107" s="121" t="e">
        <f t="shared" si="2"/>
        <v>#REF!</v>
      </c>
    </row>
    <row r="108" spans="1:14">
      <c r="A108" s="21">
        <v>630</v>
      </c>
      <c r="B108" s="14">
        <v>300</v>
      </c>
      <c r="C108" s="27">
        <v>100</v>
      </c>
      <c r="D108" s="28">
        <v>600</v>
      </c>
      <c r="E108" s="28"/>
      <c r="F108" s="28"/>
      <c r="G108" s="4" t="s">
        <v>1982</v>
      </c>
      <c r="H108" s="121" t="e">
        <f>#REF!</f>
        <v>#REF!</v>
      </c>
      <c r="I108" s="121" t="e">
        <f t="shared" si="3"/>
        <v>#REF!</v>
      </c>
      <c r="J108" s="121" t="e">
        <f>+#REF!</f>
        <v>#REF!</v>
      </c>
      <c r="K108" s="121" t="e">
        <f>+#REF!</f>
        <v>#REF!</v>
      </c>
      <c r="L108" s="111">
        <v>0</v>
      </c>
      <c r="M108" s="1"/>
      <c r="N108" s="121" t="e">
        <f t="shared" si="2"/>
        <v>#REF!</v>
      </c>
    </row>
    <row r="109" spans="1:14">
      <c r="A109" s="21">
        <v>630</v>
      </c>
      <c r="B109" s="14">
        <v>300</v>
      </c>
      <c r="C109" s="27">
        <v>100</v>
      </c>
      <c r="D109" s="28">
        <v>900</v>
      </c>
      <c r="E109" s="28"/>
      <c r="F109" s="28"/>
      <c r="G109" s="4" t="s">
        <v>1983</v>
      </c>
      <c r="H109" s="121" t="e">
        <f>#REF!</f>
        <v>#REF!</v>
      </c>
      <c r="I109" s="121" t="e">
        <f t="shared" si="3"/>
        <v>#REF!</v>
      </c>
      <c r="J109" s="121" t="e">
        <f>+#REF!</f>
        <v>#REF!</v>
      </c>
      <c r="K109" s="121" t="e">
        <f>+#REF!</f>
        <v>#REF!</v>
      </c>
      <c r="L109" s="111">
        <v>0</v>
      </c>
      <c r="M109" s="1"/>
      <c r="N109" s="121" t="e">
        <f t="shared" si="2"/>
        <v>#REF!</v>
      </c>
    </row>
    <row r="110" spans="1:14">
      <c r="A110" s="21">
        <v>630</v>
      </c>
      <c r="B110" s="14">
        <v>300</v>
      </c>
      <c r="C110" s="27">
        <v>200</v>
      </c>
      <c r="D110" s="27"/>
      <c r="E110" s="27"/>
      <c r="F110" s="27"/>
      <c r="G110" s="5" t="s">
        <v>1984</v>
      </c>
      <c r="H110" s="120" t="e">
        <f>#REF!</f>
        <v>#REF!</v>
      </c>
      <c r="I110" s="120" t="e">
        <f t="shared" si="3"/>
        <v>#REF!</v>
      </c>
      <c r="J110" s="120" t="e">
        <f>+#REF!</f>
        <v>#REF!</v>
      </c>
      <c r="K110" s="120" t="e">
        <f>+#REF!</f>
        <v>#REF!</v>
      </c>
      <c r="L110" s="110">
        <v>0</v>
      </c>
      <c r="M110" s="1"/>
      <c r="N110" s="120" t="e">
        <f t="shared" si="2"/>
        <v>#REF!</v>
      </c>
    </row>
    <row r="111" spans="1:14">
      <c r="A111" s="21">
        <v>630</v>
      </c>
      <c r="B111" s="14">
        <v>300</v>
      </c>
      <c r="C111" s="27">
        <v>200</v>
      </c>
      <c r="D111" s="28">
        <v>50</v>
      </c>
      <c r="E111" s="28"/>
      <c r="F111" s="28"/>
      <c r="G111" s="4" t="s">
        <v>1985</v>
      </c>
      <c r="H111" s="121" t="e">
        <f>#REF!</f>
        <v>#REF!</v>
      </c>
      <c r="I111" s="121" t="e">
        <f t="shared" si="3"/>
        <v>#REF!</v>
      </c>
      <c r="J111" s="121" t="e">
        <f>+#REF!</f>
        <v>#REF!</v>
      </c>
      <c r="K111" s="121" t="e">
        <f>+#REF!</f>
        <v>#REF!</v>
      </c>
      <c r="L111" s="111">
        <v>0</v>
      </c>
      <c r="M111" s="1"/>
      <c r="N111" s="121" t="e">
        <f t="shared" si="2"/>
        <v>#REF!</v>
      </c>
    </row>
    <row r="112" spans="1:14">
      <c r="A112" s="21">
        <v>630</v>
      </c>
      <c r="B112" s="14">
        <v>300</v>
      </c>
      <c r="C112" s="27">
        <v>200</v>
      </c>
      <c r="D112" s="28">
        <v>100</v>
      </c>
      <c r="E112" s="28"/>
      <c r="F112" s="28"/>
      <c r="G112" s="4" t="s">
        <v>1986</v>
      </c>
      <c r="H112" s="121" t="e">
        <f>#REF!</f>
        <v>#REF!</v>
      </c>
      <c r="I112" s="121" t="e">
        <f t="shared" si="3"/>
        <v>#REF!</v>
      </c>
      <c r="J112" s="121" t="e">
        <f>+#REF!</f>
        <v>#REF!</v>
      </c>
      <c r="K112" s="121" t="e">
        <f>+#REF!</f>
        <v>#REF!</v>
      </c>
      <c r="L112" s="111">
        <v>0</v>
      </c>
      <c r="M112" s="1"/>
      <c r="N112" s="121" t="e">
        <f t="shared" si="2"/>
        <v>#REF!</v>
      </c>
    </row>
    <row r="113" spans="1:14">
      <c r="A113" s="21">
        <v>630</v>
      </c>
      <c r="B113" s="14">
        <v>300</v>
      </c>
      <c r="C113" s="27">
        <v>200</v>
      </c>
      <c r="D113" s="28">
        <v>150</v>
      </c>
      <c r="E113" s="28"/>
      <c r="F113" s="28"/>
      <c r="G113" s="4" t="s">
        <v>1987</v>
      </c>
      <c r="H113" s="121" t="e">
        <f>#REF!</f>
        <v>#REF!</v>
      </c>
      <c r="I113" s="121" t="e">
        <f t="shared" si="3"/>
        <v>#REF!</v>
      </c>
      <c r="J113" s="121" t="e">
        <f>+#REF!</f>
        <v>#REF!</v>
      </c>
      <c r="K113" s="121" t="e">
        <f>+#REF!</f>
        <v>#REF!</v>
      </c>
      <c r="L113" s="111">
        <v>0</v>
      </c>
      <c r="M113" s="1"/>
      <c r="N113" s="121" t="e">
        <f t="shared" si="2"/>
        <v>#REF!</v>
      </c>
    </row>
    <row r="114" spans="1:14" ht="25.5">
      <c r="A114" s="21">
        <v>630</v>
      </c>
      <c r="B114" s="14">
        <v>300</v>
      </c>
      <c r="C114" s="27">
        <v>200</v>
      </c>
      <c r="D114" s="28">
        <v>200</v>
      </c>
      <c r="E114" s="28"/>
      <c r="F114" s="28"/>
      <c r="G114" s="4" t="s">
        <v>1988</v>
      </c>
      <c r="H114" s="121" t="e">
        <f>#REF!</f>
        <v>#REF!</v>
      </c>
      <c r="I114" s="121" t="e">
        <f t="shared" si="3"/>
        <v>#REF!</v>
      </c>
      <c r="J114" s="121" t="e">
        <f>+#REF!</f>
        <v>#REF!</v>
      </c>
      <c r="K114" s="121" t="e">
        <f>+#REF!</f>
        <v>#REF!</v>
      </c>
      <c r="L114" s="111">
        <v>0</v>
      </c>
      <c r="M114" s="1"/>
      <c r="N114" s="121" t="e">
        <f t="shared" si="2"/>
        <v>#REF!</v>
      </c>
    </row>
    <row r="115" spans="1:14">
      <c r="A115" s="21">
        <v>630</v>
      </c>
      <c r="B115" s="14">
        <v>300</v>
      </c>
      <c r="C115" s="27">
        <v>200</v>
      </c>
      <c r="D115" s="28">
        <v>250</v>
      </c>
      <c r="E115" s="28"/>
      <c r="F115" s="28"/>
      <c r="G115" s="4" t="s">
        <v>1989</v>
      </c>
      <c r="H115" s="121" t="e">
        <f>#REF!</f>
        <v>#REF!</v>
      </c>
      <c r="I115" s="121" t="e">
        <f t="shared" si="3"/>
        <v>#REF!</v>
      </c>
      <c r="J115" s="121" t="e">
        <f>+#REF!</f>
        <v>#REF!</v>
      </c>
      <c r="K115" s="121" t="e">
        <f>+#REF!</f>
        <v>#REF!</v>
      </c>
      <c r="L115" s="111">
        <v>0</v>
      </c>
      <c r="M115" s="1"/>
      <c r="N115" s="121" t="e">
        <f t="shared" si="2"/>
        <v>#REF!</v>
      </c>
    </row>
    <row r="116" spans="1:14">
      <c r="A116" s="21">
        <v>630</v>
      </c>
      <c r="B116" s="14">
        <v>300</v>
      </c>
      <c r="C116" s="27">
        <v>200</v>
      </c>
      <c r="D116" s="28">
        <v>300</v>
      </c>
      <c r="E116" s="28"/>
      <c r="F116" s="28"/>
      <c r="G116" s="4" t="s">
        <v>1990</v>
      </c>
      <c r="H116" s="121" t="e">
        <f>#REF!</f>
        <v>#REF!</v>
      </c>
      <c r="I116" s="121" t="e">
        <f t="shared" si="3"/>
        <v>#REF!</v>
      </c>
      <c r="J116" s="121" t="e">
        <f>+#REF!</f>
        <v>#REF!</v>
      </c>
      <c r="K116" s="121" t="e">
        <f>+#REF!</f>
        <v>#REF!</v>
      </c>
      <c r="L116" s="111">
        <v>0</v>
      </c>
      <c r="M116" s="1"/>
      <c r="N116" s="121" t="e">
        <f t="shared" si="2"/>
        <v>#REF!</v>
      </c>
    </row>
    <row r="117" spans="1:14">
      <c r="A117" s="21">
        <v>630</v>
      </c>
      <c r="B117" s="14">
        <v>300</v>
      </c>
      <c r="C117" s="27">
        <v>200</v>
      </c>
      <c r="D117" s="28">
        <v>350</v>
      </c>
      <c r="E117" s="28"/>
      <c r="F117" s="28"/>
      <c r="G117" s="4" t="s">
        <v>1991</v>
      </c>
      <c r="H117" s="121" t="e">
        <f>#REF!</f>
        <v>#REF!</v>
      </c>
      <c r="I117" s="121" t="e">
        <f t="shared" si="3"/>
        <v>#REF!</v>
      </c>
      <c r="J117" s="121" t="e">
        <f>+#REF!</f>
        <v>#REF!</v>
      </c>
      <c r="K117" s="121" t="e">
        <f>+#REF!</f>
        <v>#REF!</v>
      </c>
      <c r="L117" s="111">
        <v>0</v>
      </c>
      <c r="M117" s="1"/>
      <c r="N117" s="121" t="e">
        <f t="shared" si="2"/>
        <v>#REF!</v>
      </c>
    </row>
    <row r="118" spans="1:14" ht="25.5">
      <c r="A118" s="21">
        <v>630</v>
      </c>
      <c r="B118" s="14">
        <v>300</v>
      </c>
      <c r="C118" s="27">
        <v>200</v>
      </c>
      <c r="D118" s="28">
        <v>400</v>
      </c>
      <c r="E118" s="28"/>
      <c r="F118" s="28"/>
      <c r="G118" s="4" t="s">
        <v>1992</v>
      </c>
      <c r="H118" s="121" t="e">
        <f>#REF!</f>
        <v>#REF!</v>
      </c>
      <c r="I118" s="121" t="e">
        <f t="shared" si="3"/>
        <v>#REF!</v>
      </c>
      <c r="J118" s="121" t="e">
        <f>+#REF!</f>
        <v>#REF!</v>
      </c>
      <c r="K118" s="121" t="e">
        <f>+#REF!</f>
        <v>#REF!</v>
      </c>
      <c r="L118" s="111">
        <v>0</v>
      </c>
      <c r="M118" s="1"/>
      <c r="N118" s="121" t="e">
        <f t="shared" si="2"/>
        <v>#REF!</v>
      </c>
    </row>
    <row r="119" spans="1:14">
      <c r="A119" s="21">
        <v>630</v>
      </c>
      <c r="B119" s="14">
        <v>300</v>
      </c>
      <c r="C119" s="27">
        <v>200</v>
      </c>
      <c r="D119" s="28">
        <v>450</v>
      </c>
      <c r="E119" s="28"/>
      <c r="F119" s="28"/>
      <c r="G119" s="4" t="s">
        <v>1993</v>
      </c>
      <c r="H119" s="121" t="e">
        <f>#REF!</f>
        <v>#REF!</v>
      </c>
      <c r="I119" s="121" t="e">
        <f t="shared" si="3"/>
        <v>#REF!</v>
      </c>
      <c r="J119" s="121" t="e">
        <f>+#REF!</f>
        <v>#REF!</v>
      </c>
      <c r="K119" s="121" t="e">
        <f>+#REF!</f>
        <v>#REF!</v>
      </c>
      <c r="L119" s="111">
        <v>0</v>
      </c>
      <c r="M119" s="1"/>
      <c r="N119" s="121" t="e">
        <f t="shared" si="2"/>
        <v>#REF!</v>
      </c>
    </row>
    <row r="120" spans="1:14">
      <c r="A120" s="21">
        <v>630</v>
      </c>
      <c r="B120" s="14">
        <v>300</v>
      </c>
      <c r="C120" s="27">
        <v>200</v>
      </c>
      <c r="D120" s="28">
        <v>500</v>
      </c>
      <c r="E120" s="28"/>
      <c r="F120" s="28"/>
      <c r="G120" s="4" t="s">
        <v>1994</v>
      </c>
      <c r="H120" s="121" t="e">
        <f>#REF!</f>
        <v>#REF!</v>
      </c>
      <c r="I120" s="121" t="e">
        <f t="shared" si="3"/>
        <v>#REF!</v>
      </c>
      <c r="J120" s="121" t="e">
        <f>+#REF!</f>
        <v>#REF!</v>
      </c>
      <c r="K120" s="121" t="e">
        <f>+#REF!</f>
        <v>#REF!</v>
      </c>
      <c r="L120" s="111">
        <v>0</v>
      </c>
      <c r="M120" s="1"/>
      <c r="N120" s="121" t="e">
        <f t="shared" si="2"/>
        <v>#REF!</v>
      </c>
    </row>
    <row r="121" spans="1:14">
      <c r="A121" s="21">
        <v>630</v>
      </c>
      <c r="B121" s="14">
        <v>300</v>
      </c>
      <c r="C121" s="27">
        <v>200</v>
      </c>
      <c r="D121" s="28">
        <v>550</v>
      </c>
      <c r="E121" s="28"/>
      <c r="F121" s="28"/>
      <c r="G121" s="4" t="s">
        <v>1995</v>
      </c>
      <c r="H121" s="121" t="e">
        <f>#REF!</f>
        <v>#REF!</v>
      </c>
      <c r="I121" s="121" t="e">
        <f t="shared" si="3"/>
        <v>#REF!</v>
      </c>
      <c r="J121" s="121" t="e">
        <f>+#REF!</f>
        <v>#REF!</v>
      </c>
      <c r="K121" s="121" t="e">
        <f>+#REF!</f>
        <v>#REF!</v>
      </c>
      <c r="L121" s="111">
        <v>0</v>
      </c>
      <c r="M121" s="1"/>
      <c r="N121" s="121" t="e">
        <f t="shared" si="2"/>
        <v>#REF!</v>
      </c>
    </row>
    <row r="122" spans="1:14">
      <c r="A122" s="21">
        <v>630</v>
      </c>
      <c r="B122" s="14">
        <v>300</v>
      </c>
      <c r="C122" s="27">
        <v>200</v>
      </c>
      <c r="D122" s="28">
        <v>600</v>
      </c>
      <c r="E122" s="28"/>
      <c r="F122" s="28"/>
      <c r="G122" s="4" t="s">
        <v>1996</v>
      </c>
      <c r="H122" s="121" t="e">
        <f>#REF!</f>
        <v>#REF!</v>
      </c>
      <c r="I122" s="121" t="e">
        <f t="shared" si="3"/>
        <v>#REF!</v>
      </c>
      <c r="J122" s="121" t="e">
        <f>+#REF!</f>
        <v>#REF!</v>
      </c>
      <c r="K122" s="121" t="e">
        <f>+#REF!</f>
        <v>#REF!</v>
      </c>
      <c r="L122" s="111">
        <v>0</v>
      </c>
      <c r="M122" s="1"/>
      <c r="N122" s="121" t="e">
        <f t="shared" si="2"/>
        <v>#REF!</v>
      </c>
    </row>
    <row r="123" spans="1:14">
      <c r="A123" s="21">
        <v>630</v>
      </c>
      <c r="B123" s="14">
        <v>300</v>
      </c>
      <c r="C123" s="27">
        <v>200</v>
      </c>
      <c r="D123" s="28">
        <v>650</v>
      </c>
      <c r="E123" s="28"/>
      <c r="F123" s="28"/>
      <c r="G123" s="4" t="s">
        <v>1997</v>
      </c>
      <c r="H123" s="121" t="e">
        <f>#REF!</f>
        <v>#REF!</v>
      </c>
      <c r="I123" s="121" t="e">
        <f t="shared" si="3"/>
        <v>#REF!</v>
      </c>
      <c r="J123" s="121" t="e">
        <f>+#REF!</f>
        <v>#REF!</v>
      </c>
      <c r="K123" s="121" t="e">
        <f>+#REF!</f>
        <v>#REF!</v>
      </c>
      <c r="L123" s="111">
        <v>0</v>
      </c>
      <c r="M123" s="1"/>
      <c r="N123" s="121" t="e">
        <f t="shared" si="2"/>
        <v>#REF!</v>
      </c>
    </row>
    <row r="124" spans="1:14" ht="25.5">
      <c r="A124" s="21">
        <v>630</v>
      </c>
      <c r="B124" s="14">
        <v>300</v>
      </c>
      <c r="C124" s="27">
        <v>200</v>
      </c>
      <c r="D124" s="28">
        <v>700</v>
      </c>
      <c r="E124" s="28"/>
      <c r="F124" s="28"/>
      <c r="G124" s="4" t="s">
        <v>1998</v>
      </c>
      <c r="H124" s="121" t="e">
        <f>#REF!</f>
        <v>#REF!</v>
      </c>
      <c r="I124" s="121" t="e">
        <f t="shared" si="3"/>
        <v>#REF!</v>
      </c>
      <c r="J124" s="121" t="e">
        <f>+#REF!</f>
        <v>#REF!</v>
      </c>
      <c r="K124" s="121" t="e">
        <f>+#REF!</f>
        <v>#REF!</v>
      </c>
      <c r="L124" s="111">
        <v>0</v>
      </c>
      <c r="M124" s="1"/>
      <c r="N124" s="121" t="e">
        <f t="shared" si="2"/>
        <v>#REF!</v>
      </c>
    </row>
    <row r="125" spans="1:14" ht="25.5">
      <c r="A125" s="21">
        <v>630</v>
      </c>
      <c r="B125" s="14">
        <v>300</v>
      </c>
      <c r="C125" s="27">
        <v>200</v>
      </c>
      <c r="D125" s="27">
        <v>750</v>
      </c>
      <c r="E125" s="27"/>
      <c r="F125" s="27"/>
      <c r="G125" s="5" t="s">
        <v>1999</v>
      </c>
      <c r="H125" s="120" t="e">
        <f>#REF!</f>
        <v>#REF!</v>
      </c>
      <c r="I125" s="120" t="e">
        <f t="shared" si="3"/>
        <v>#REF!</v>
      </c>
      <c r="J125" s="120" t="e">
        <f>+#REF!</f>
        <v>#REF!</v>
      </c>
      <c r="K125" s="120" t="e">
        <f>+#REF!</f>
        <v>#REF!</v>
      </c>
      <c r="L125" s="110">
        <v>0</v>
      </c>
      <c r="M125" s="1"/>
      <c r="N125" s="120" t="e">
        <f t="shared" si="2"/>
        <v>#REF!</v>
      </c>
    </row>
    <row r="126" spans="1:14">
      <c r="A126" s="21">
        <v>630</v>
      </c>
      <c r="B126" s="14">
        <v>300</v>
      </c>
      <c r="C126" s="27">
        <v>200</v>
      </c>
      <c r="D126" s="27">
        <v>750</v>
      </c>
      <c r="E126" s="28">
        <v>10</v>
      </c>
      <c r="F126" s="28"/>
      <c r="G126" s="4" t="s">
        <v>2000</v>
      </c>
      <c r="H126" s="121" t="e">
        <f>#REF!</f>
        <v>#REF!</v>
      </c>
      <c r="I126" s="121" t="e">
        <f t="shared" si="3"/>
        <v>#REF!</v>
      </c>
      <c r="J126" s="121" t="e">
        <f>+#REF!</f>
        <v>#REF!</v>
      </c>
      <c r="K126" s="121" t="e">
        <f>+#REF!</f>
        <v>#REF!</v>
      </c>
      <c r="L126" s="111">
        <v>0</v>
      </c>
      <c r="M126" s="1"/>
      <c r="N126" s="121" t="e">
        <f t="shared" si="2"/>
        <v>#REF!</v>
      </c>
    </row>
    <row r="127" spans="1:14">
      <c r="A127" s="21">
        <v>630</v>
      </c>
      <c r="B127" s="14">
        <v>300</v>
      </c>
      <c r="C127" s="27">
        <v>200</v>
      </c>
      <c r="D127" s="27">
        <v>750</v>
      </c>
      <c r="E127" s="28">
        <v>20</v>
      </c>
      <c r="F127" s="28"/>
      <c r="G127" s="4" t="s">
        <v>2001</v>
      </c>
      <c r="H127" s="121" t="e">
        <f>#REF!</f>
        <v>#REF!</v>
      </c>
      <c r="I127" s="121" t="e">
        <f t="shared" si="3"/>
        <v>#REF!</v>
      </c>
      <c r="J127" s="121" t="e">
        <f>+#REF!</f>
        <v>#REF!</v>
      </c>
      <c r="K127" s="121" t="e">
        <f>+#REF!</f>
        <v>#REF!</v>
      </c>
      <c r="L127" s="111">
        <v>0</v>
      </c>
      <c r="M127" s="1"/>
      <c r="N127" s="121" t="e">
        <f t="shared" si="2"/>
        <v>#REF!</v>
      </c>
    </row>
    <row r="128" spans="1:14">
      <c r="A128" s="21">
        <v>630</v>
      </c>
      <c r="B128" s="14">
        <v>300</v>
      </c>
      <c r="C128" s="27">
        <v>200</v>
      </c>
      <c r="D128" s="28">
        <v>900</v>
      </c>
      <c r="E128" s="28"/>
      <c r="F128" s="28"/>
      <c r="G128" s="4" t="s">
        <v>769</v>
      </c>
      <c r="H128" s="121" t="e">
        <f>#REF!</f>
        <v>#REF!</v>
      </c>
      <c r="I128" s="121" t="e">
        <f t="shared" si="3"/>
        <v>#REF!</v>
      </c>
      <c r="J128" s="121" t="e">
        <f>+#REF!</f>
        <v>#REF!</v>
      </c>
      <c r="K128" s="121" t="e">
        <f>+#REF!</f>
        <v>#REF!</v>
      </c>
      <c r="L128" s="111">
        <v>0</v>
      </c>
      <c r="M128" s="1"/>
      <c r="N128" s="121" t="e">
        <f t="shared" si="2"/>
        <v>#REF!</v>
      </c>
    </row>
    <row r="129" spans="1:14">
      <c r="A129" s="21">
        <v>630</v>
      </c>
      <c r="B129" s="14">
        <v>300</v>
      </c>
      <c r="C129" s="28">
        <v>300</v>
      </c>
      <c r="D129" s="28"/>
      <c r="E129" s="28"/>
      <c r="F129" s="28"/>
      <c r="G129" s="4" t="s">
        <v>770</v>
      </c>
      <c r="H129" s="121" t="e">
        <f>#REF!</f>
        <v>#REF!</v>
      </c>
      <c r="I129" s="121" t="e">
        <f t="shared" si="3"/>
        <v>#REF!</v>
      </c>
      <c r="J129" s="121" t="e">
        <f>+#REF!</f>
        <v>#REF!</v>
      </c>
      <c r="K129" s="121" t="e">
        <f>+#REF!</f>
        <v>#REF!</v>
      </c>
      <c r="L129" s="111">
        <v>0</v>
      </c>
      <c r="M129" s="1"/>
      <c r="N129" s="121" t="e">
        <f t="shared" si="2"/>
        <v>#REF!</v>
      </c>
    </row>
    <row r="130" spans="1:14">
      <c r="A130" s="21">
        <v>630</v>
      </c>
      <c r="B130" s="14">
        <v>300</v>
      </c>
      <c r="C130" s="28">
        <v>400</v>
      </c>
      <c r="D130" s="28"/>
      <c r="E130" s="28"/>
      <c r="F130" s="28"/>
      <c r="G130" s="4" t="s">
        <v>771</v>
      </c>
      <c r="H130" s="121" t="e">
        <f>#REF!</f>
        <v>#REF!</v>
      </c>
      <c r="I130" s="121" t="e">
        <f t="shared" si="3"/>
        <v>#REF!</v>
      </c>
      <c r="J130" s="121" t="e">
        <f>+#REF!</f>
        <v>#REF!</v>
      </c>
      <c r="K130" s="121" t="e">
        <f>+#REF!</f>
        <v>#REF!</v>
      </c>
      <c r="L130" s="111">
        <v>0</v>
      </c>
      <c r="M130" s="1"/>
      <c r="N130" s="121" t="e">
        <f t="shared" si="2"/>
        <v>#REF!</v>
      </c>
    </row>
    <row r="131" spans="1:14" ht="25.5">
      <c r="A131" s="21">
        <v>630</v>
      </c>
      <c r="B131" s="14">
        <v>300</v>
      </c>
      <c r="C131" s="28">
        <v>500</v>
      </c>
      <c r="D131" s="28"/>
      <c r="E131" s="28"/>
      <c r="F131" s="28"/>
      <c r="G131" s="4" t="s">
        <v>772</v>
      </c>
      <c r="H131" s="121" t="e">
        <f>#REF!</f>
        <v>#REF!</v>
      </c>
      <c r="I131" s="121" t="e">
        <f t="shared" si="3"/>
        <v>#REF!</v>
      </c>
      <c r="J131" s="121" t="e">
        <f>+#REF!</f>
        <v>#REF!</v>
      </c>
      <c r="K131" s="121" t="e">
        <f>+#REF!</f>
        <v>#REF!</v>
      </c>
      <c r="L131" s="111">
        <v>13619</v>
      </c>
      <c r="M131" s="1"/>
      <c r="N131" s="121" t="e">
        <f t="shared" si="2"/>
        <v>#REF!</v>
      </c>
    </row>
    <row r="132" spans="1:14">
      <c r="A132" s="21">
        <v>630</v>
      </c>
      <c r="B132" s="14">
        <v>300</v>
      </c>
      <c r="C132" s="28">
        <v>600</v>
      </c>
      <c r="D132" s="28"/>
      <c r="E132" s="28"/>
      <c r="F132" s="28"/>
      <c r="G132" s="4" t="s">
        <v>773</v>
      </c>
      <c r="H132" s="121" t="e">
        <f>#REF!</f>
        <v>#REF!</v>
      </c>
      <c r="I132" s="121" t="e">
        <f t="shared" si="3"/>
        <v>#REF!</v>
      </c>
      <c r="J132" s="121" t="e">
        <f>+#REF!</f>
        <v>#REF!</v>
      </c>
      <c r="K132" s="121" t="e">
        <f>+#REF!</f>
        <v>#REF!</v>
      </c>
      <c r="L132" s="111">
        <v>0</v>
      </c>
      <c r="M132" s="1"/>
      <c r="N132" s="121" t="e">
        <f t="shared" si="2"/>
        <v>#REF!</v>
      </c>
    </row>
    <row r="133" spans="1:14">
      <c r="A133" s="21">
        <v>630</v>
      </c>
      <c r="B133" s="14">
        <v>300</v>
      </c>
      <c r="C133" s="28">
        <v>700</v>
      </c>
      <c r="D133" s="28"/>
      <c r="E133" s="28"/>
      <c r="F133" s="28"/>
      <c r="G133" s="4" t="s">
        <v>774</v>
      </c>
      <c r="H133" s="121" t="e">
        <f>#REF!</f>
        <v>#REF!</v>
      </c>
      <c r="I133" s="121" t="e">
        <f t="shared" si="3"/>
        <v>#REF!</v>
      </c>
      <c r="J133" s="121" t="e">
        <f>+#REF!</f>
        <v>#REF!</v>
      </c>
      <c r="K133" s="121" t="e">
        <f>+#REF!</f>
        <v>#REF!</v>
      </c>
      <c r="L133" s="111">
        <v>32740</v>
      </c>
      <c r="M133" s="1"/>
      <c r="N133" s="121" t="e">
        <f t="shared" si="2"/>
        <v>#REF!</v>
      </c>
    </row>
    <row r="134" spans="1:14">
      <c r="A134" s="21">
        <v>630</v>
      </c>
      <c r="B134" s="14">
        <v>300</v>
      </c>
      <c r="C134" s="28">
        <v>800</v>
      </c>
      <c r="D134" s="28"/>
      <c r="E134" s="28"/>
      <c r="F134" s="28"/>
      <c r="G134" s="4" t="s">
        <v>775</v>
      </c>
      <c r="H134" s="121" t="e">
        <f>#REF!</f>
        <v>#REF!</v>
      </c>
      <c r="I134" s="121" t="e">
        <f t="shared" si="3"/>
        <v>#REF!</v>
      </c>
      <c r="J134" s="121" t="e">
        <f>+#REF!</f>
        <v>#REF!</v>
      </c>
      <c r="K134" s="121" t="e">
        <f>+#REF!</f>
        <v>#REF!</v>
      </c>
      <c r="L134" s="111">
        <v>0</v>
      </c>
      <c r="M134" s="1"/>
      <c r="N134" s="121" t="e">
        <f t="shared" ref="N134:N197" si="4">+H134-J134</f>
        <v>#REF!</v>
      </c>
    </row>
    <row r="135" spans="1:14">
      <c r="A135" s="21">
        <v>630</v>
      </c>
      <c r="B135" s="14">
        <v>300</v>
      </c>
      <c r="C135" s="27">
        <v>900</v>
      </c>
      <c r="D135" s="27"/>
      <c r="E135" s="27"/>
      <c r="F135" s="27"/>
      <c r="G135" s="5" t="s">
        <v>776</v>
      </c>
      <c r="H135" s="120" t="e">
        <f>#REF!</f>
        <v>#REF!</v>
      </c>
      <c r="I135" s="120" t="e">
        <f t="shared" si="3"/>
        <v>#REF!</v>
      </c>
      <c r="J135" s="120" t="e">
        <f>+#REF!</f>
        <v>#REF!</v>
      </c>
      <c r="K135" s="120" t="e">
        <f>+#REF!</f>
        <v>#REF!</v>
      </c>
      <c r="L135" s="110">
        <v>0</v>
      </c>
      <c r="M135" s="1"/>
      <c r="N135" s="120" t="e">
        <f t="shared" si="4"/>
        <v>#REF!</v>
      </c>
    </row>
    <row r="136" spans="1:14">
      <c r="A136" s="21">
        <v>630</v>
      </c>
      <c r="B136" s="14">
        <v>300</v>
      </c>
      <c r="C136" s="27">
        <v>900</v>
      </c>
      <c r="D136" s="28">
        <v>100</v>
      </c>
      <c r="E136" s="28"/>
      <c r="F136" s="28"/>
      <c r="G136" s="4" t="s">
        <v>777</v>
      </c>
      <c r="H136" s="121" t="e">
        <f>#REF!</f>
        <v>#REF!</v>
      </c>
      <c r="I136" s="121" t="e">
        <f t="shared" si="3"/>
        <v>#REF!</v>
      </c>
      <c r="J136" s="121" t="e">
        <f>+#REF!</f>
        <v>#REF!</v>
      </c>
      <c r="K136" s="121" t="e">
        <f>+#REF!</f>
        <v>#REF!</v>
      </c>
      <c r="L136" s="111">
        <v>0</v>
      </c>
      <c r="M136" s="1"/>
      <c r="N136" s="121" t="e">
        <f t="shared" si="4"/>
        <v>#REF!</v>
      </c>
    </row>
    <row r="137" spans="1:14">
      <c r="A137" s="21">
        <v>630</v>
      </c>
      <c r="B137" s="14">
        <v>300</v>
      </c>
      <c r="C137" s="27">
        <v>900</v>
      </c>
      <c r="D137" s="28">
        <v>900</v>
      </c>
      <c r="E137" s="28"/>
      <c r="F137" s="28"/>
      <c r="G137" s="4" t="s">
        <v>778</v>
      </c>
      <c r="H137" s="121" t="e">
        <f>#REF!</f>
        <v>#REF!</v>
      </c>
      <c r="I137" s="121" t="e">
        <f t="shared" ref="I137:I200" si="5">+J137/2</f>
        <v>#REF!</v>
      </c>
      <c r="J137" s="121" t="e">
        <f>+#REF!</f>
        <v>#REF!</v>
      </c>
      <c r="K137" s="121" t="e">
        <f>+#REF!</f>
        <v>#REF!</v>
      </c>
      <c r="L137" s="111">
        <v>0</v>
      </c>
      <c r="M137" s="1"/>
      <c r="N137" s="121" t="e">
        <f t="shared" si="4"/>
        <v>#REF!</v>
      </c>
    </row>
    <row r="138" spans="1:14" ht="25.5">
      <c r="A138" s="21">
        <v>630</v>
      </c>
      <c r="B138" s="14">
        <v>400</v>
      </c>
      <c r="C138" s="27"/>
      <c r="D138" s="14"/>
      <c r="E138" s="14"/>
      <c r="F138" s="14"/>
      <c r="G138" s="5" t="s">
        <v>779</v>
      </c>
      <c r="H138" s="120" t="e">
        <f>#REF!</f>
        <v>#REF!</v>
      </c>
      <c r="I138" s="120" t="e">
        <f t="shared" si="5"/>
        <v>#REF!</v>
      </c>
      <c r="J138" s="120" t="e">
        <f>+#REF!</f>
        <v>#REF!</v>
      </c>
      <c r="K138" s="120" t="e">
        <f>+#REF!</f>
        <v>#REF!</v>
      </c>
      <c r="L138" s="110">
        <v>0</v>
      </c>
      <c r="M138" s="88"/>
      <c r="N138" s="120" t="e">
        <f t="shared" si="4"/>
        <v>#REF!</v>
      </c>
    </row>
    <row r="139" spans="1:14" ht="25.5">
      <c r="A139" s="21">
        <v>630</v>
      </c>
      <c r="B139" s="14">
        <v>400</v>
      </c>
      <c r="C139" s="15">
        <v>100</v>
      </c>
      <c r="D139" s="15"/>
      <c r="E139" s="15"/>
      <c r="F139" s="15"/>
      <c r="G139" s="4" t="s">
        <v>780</v>
      </c>
      <c r="H139" s="121" t="e">
        <f>#REF!</f>
        <v>#REF!</v>
      </c>
      <c r="I139" s="121" t="e">
        <f t="shared" si="5"/>
        <v>#REF!</v>
      </c>
      <c r="J139" s="121" t="e">
        <f>+#REF!</f>
        <v>#REF!</v>
      </c>
      <c r="K139" s="121" t="e">
        <f>+#REF!</f>
        <v>#REF!</v>
      </c>
      <c r="L139" s="111">
        <v>28043</v>
      </c>
      <c r="M139" s="88" t="s">
        <v>829</v>
      </c>
      <c r="N139" s="121" t="e">
        <f t="shared" si="4"/>
        <v>#REF!</v>
      </c>
    </row>
    <row r="140" spans="1:14" ht="25.5">
      <c r="A140" s="21">
        <v>630</v>
      </c>
      <c r="B140" s="14">
        <v>400</v>
      </c>
      <c r="C140" s="15">
        <v>200</v>
      </c>
      <c r="D140" s="15"/>
      <c r="E140" s="15"/>
      <c r="F140" s="15"/>
      <c r="G140" s="4" t="s">
        <v>781</v>
      </c>
      <c r="H140" s="121" t="e">
        <f>#REF!</f>
        <v>#REF!</v>
      </c>
      <c r="I140" s="121" t="e">
        <f t="shared" si="5"/>
        <v>#REF!</v>
      </c>
      <c r="J140" s="121" t="e">
        <f>+#REF!</f>
        <v>#REF!</v>
      </c>
      <c r="K140" s="121" t="e">
        <f>+#REF!</f>
        <v>#REF!</v>
      </c>
      <c r="L140" s="111">
        <v>643326</v>
      </c>
      <c r="M140" s="88" t="s">
        <v>830</v>
      </c>
      <c r="N140" s="121" t="e">
        <f t="shared" si="4"/>
        <v>#REF!</v>
      </c>
    </row>
    <row r="141" spans="1:14" ht="25.5">
      <c r="A141" s="21">
        <v>630</v>
      </c>
      <c r="B141" s="14">
        <v>400</v>
      </c>
      <c r="C141" s="15">
        <v>300</v>
      </c>
      <c r="D141" s="15"/>
      <c r="E141" s="15"/>
      <c r="F141" s="15"/>
      <c r="G141" s="4" t="s">
        <v>782</v>
      </c>
      <c r="H141" s="121" t="e">
        <f>#REF!</f>
        <v>#REF!</v>
      </c>
      <c r="I141" s="121" t="e">
        <f t="shared" si="5"/>
        <v>#REF!</v>
      </c>
      <c r="J141" s="121" t="e">
        <f>+#REF!</f>
        <v>#REF!</v>
      </c>
      <c r="K141" s="121" t="e">
        <f>+#REF!</f>
        <v>#REF!</v>
      </c>
      <c r="L141" s="111">
        <v>0</v>
      </c>
      <c r="M141" s="88" t="s">
        <v>831</v>
      </c>
      <c r="N141" s="121" t="e">
        <f t="shared" si="4"/>
        <v>#REF!</v>
      </c>
    </row>
    <row r="142" spans="1:14" ht="38.25">
      <c r="A142" s="21">
        <v>630</v>
      </c>
      <c r="B142" s="14">
        <v>400</v>
      </c>
      <c r="C142" s="15">
        <v>400</v>
      </c>
      <c r="D142" s="15"/>
      <c r="E142" s="15"/>
      <c r="F142" s="15"/>
      <c r="G142" s="4" t="s">
        <v>783</v>
      </c>
      <c r="H142" s="121" t="e">
        <f>#REF!</f>
        <v>#REF!</v>
      </c>
      <c r="I142" s="121" t="e">
        <f t="shared" si="5"/>
        <v>#REF!</v>
      </c>
      <c r="J142" s="121" t="e">
        <f>+#REF!</f>
        <v>#REF!</v>
      </c>
      <c r="K142" s="121" t="e">
        <f>+#REF!</f>
        <v>#REF!</v>
      </c>
      <c r="L142" s="111">
        <v>98427</v>
      </c>
      <c r="M142" s="88" t="s">
        <v>232</v>
      </c>
      <c r="N142" s="121" t="e">
        <f t="shared" si="4"/>
        <v>#REF!</v>
      </c>
    </row>
    <row r="143" spans="1:14" ht="51">
      <c r="A143" s="21">
        <v>630</v>
      </c>
      <c r="B143" s="14">
        <v>400</v>
      </c>
      <c r="C143" s="15">
        <v>500</v>
      </c>
      <c r="D143" s="15"/>
      <c r="E143" s="15"/>
      <c r="F143" s="15"/>
      <c r="G143" s="4" t="s">
        <v>2002</v>
      </c>
      <c r="H143" s="121" t="e">
        <f>#REF!</f>
        <v>#REF!</v>
      </c>
      <c r="I143" s="121" t="e">
        <f t="shared" si="5"/>
        <v>#REF!</v>
      </c>
      <c r="J143" s="121" t="e">
        <f>+#REF!</f>
        <v>#REF!</v>
      </c>
      <c r="K143" s="121" t="e">
        <f>+#REF!</f>
        <v>#REF!</v>
      </c>
      <c r="L143" s="111">
        <v>123862</v>
      </c>
      <c r="M143" s="88" t="s">
        <v>233</v>
      </c>
      <c r="N143" s="121" t="e">
        <f t="shared" si="4"/>
        <v>#REF!</v>
      </c>
    </row>
    <row r="144" spans="1:14" ht="25.5">
      <c r="A144" s="21">
        <v>630</v>
      </c>
      <c r="B144" s="14">
        <v>400</v>
      </c>
      <c r="C144" s="15">
        <v>600</v>
      </c>
      <c r="D144" s="15"/>
      <c r="E144" s="15"/>
      <c r="F144" s="15"/>
      <c r="G144" s="4" t="s">
        <v>2003</v>
      </c>
      <c r="H144" s="121" t="e">
        <f>#REF!</f>
        <v>#REF!</v>
      </c>
      <c r="I144" s="121" t="e">
        <f t="shared" si="5"/>
        <v>#REF!</v>
      </c>
      <c r="J144" s="121" t="e">
        <f>+#REF!</f>
        <v>#REF!</v>
      </c>
      <c r="K144" s="121" t="e">
        <f>+#REF!</f>
        <v>#REF!</v>
      </c>
      <c r="L144" s="111">
        <v>2145</v>
      </c>
      <c r="M144" s="88" t="s">
        <v>255</v>
      </c>
      <c r="N144" s="121" t="e">
        <f t="shared" si="4"/>
        <v>#REF!</v>
      </c>
    </row>
    <row r="145" spans="1:14" ht="38.25">
      <c r="A145" s="21">
        <v>630</v>
      </c>
      <c r="B145" s="14">
        <v>400</v>
      </c>
      <c r="C145" s="15">
        <v>700</v>
      </c>
      <c r="D145" s="15"/>
      <c r="E145" s="15"/>
      <c r="F145" s="15"/>
      <c r="G145" s="4" t="s">
        <v>2033</v>
      </c>
      <c r="H145" s="121" t="e">
        <f>#REF!</f>
        <v>#REF!</v>
      </c>
      <c r="I145" s="121" t="e">
        <f t="shared" si="5"/>
        <v>#REF!</v>
      </c>
      <c r="J145" s="121" t="e">
        <f>+#REF!</f>
        <v>#REF!</v>
      </c>
      <c r="K145" s="121" t="e">
        <f>+#REF!</f>
        <v>#REF!</v>
      </c>
      <c r="L145" s="111">
        <v>0</v>
      </c>
      <c r="M145" s="88" t="s">
        <v>875</v>
      </c>
      <c r="N145" s="121" t="e">
        <f t="shared" si="4"/>
        <v>#REF!</v>
      </c>
    </row>
    <row r="146" spans="1:14" s="93" customFormat="1">
      <c r="A146" s="9">
        <v>640</v>
      </c>
      <c r="B146" s="10">
        <v>0</v>
      </c>
      <c r="C146" s="10">
        <v>0</v>
      </c>
      <c r="D146" s="10">
        <v>0</v>
      </c>
      <c r="E146" s="10">
        <v>0</v>
      </c>
      <c r="F146" s="10">
        <v>0</v>
      </c>
      <c r="G146" s="81" t="s">
        <v>2034</v>
      </c>
      <c r="H146" s="122" t="e">
        <f>#REF!</f>
        <v>#REF!</v>
      </c>
      <c r="I146" s="122" t="e">
        <f t="shared" si="5"/>
        <v>#REF!</v>
      </c>
      <c r="J146" s="122" t="e">
        <f>+#REF!</f>
        <v>#REF!</v>
      </c>
      <c r="K146" s="122" t="e">
        <f>+#REF!</f>
        <v>#REF!</v>
      </c>
      <c r="L146" s="109">
        <v>0</v>
      </c>
      <c r="M146" s="82"/>
      <c r="N146" s="122" t="e">
        <f t="shared" si="4"/>
        <v>#REF!</v>
      </c>
    </row>
    <row r="147" spans="1:14">
      <c r="A147" s="21">
        <v>640</v>
      </c>
      <c r="B147" s="15">
        <v>100</v>
      </c>
      <c r="C147" s="15"/>
      <c r="D147" s="15"/>
      <c r="E147" s="15"/>
      <c r="F147" s="15"/>
      <c r="G147" s="4" t="s">
        <v>2035</v>
      </c>
      <c r="H147" s="121" t="e">
        <f>#REF!</f>
        <v>#REF!</v>
      </c>
      <c r="I147" s="121" t="e">
        <f t="shared" si="5"/>
        <v>#REF!</v>
      </c>
      <c r="J147" s="121" t="e">
        <f>+#REF!</f>
        <v>#REF!</v>
      </c>
      <c r="K147" s="121" t="e">
        <f>+#REF!</f>
        <v>#REF!</v>
      </c>
      <c r="L147" s="111">
        <v>1059271</v>
      </c>
      <c r="M147" s="88" t="s">
        <v>256</v>
      </c>
      <c r="N147" s="121" t="e">
        <f t="shared" si="4"/>
        <v>#REF!</v>
      </c>
    </row>
    <row r="148" spans="1:14">
      <c r="A148" s="21">
        <v>640</v>
      </c>
      <c r="B148" s="14">
        <v>200</v>
      </c>
      <c r="C148" s="14"/>
      <c r="D148" s="14"/>
      <c r="E148" s="14"/>
      <c r="F148" s="14"/>
      <c r="G148" s="5" t="s">
        <v>2036</v>
      </c>
      <c r="H148" s="120" t="e">
        <f>#REF!</f>
        <v>#REF!</v>
      </c>
      <c r="I148" s="120" t="e">
        <f t="shared" si="5"/>
        <v>#REF!</v>
      </c>
      <c r="J148" s="120" t="e">
        <f>+#REF!</f>
        <v>#REF!</v>
      </c>
      <c r="K148" s="120" t="e">
        <f>+#REF!</f>
        <v>#REF!</v>
      </c>
      <c r="L148" s="110">
        <v>0</v>
      </c>
      <c r="M148" s="88"/>
      <c r="N148" s="120" t="e">
        <f t="shared" si="4"/>
        <v>#REF!</v>
      </c>
    </row>
    <row r="149" spans="1:14" ht="38.25">
      <c r="A149" s="21">
        <v>640</v>
      </c>
      <c r="B149" s="14">
        <v>200</v>
      </c>
      <c r="C149" s="15">
        <v>100</v>
      </c>
      <c r="D149" s="15"/>
      <c r="E149" s="15"/>
      <c r="F149" s="15"/>
      <c r="G149" s="4" t="s">
        <v>2037</v>
      </c>
      <c r="H149" s="121" t="e">
        <f>#REF!</f>
        <v>#REF!</v>
      </c>
      <c r="I149" s="121" t="e">
        <f t="shared" si="5"/>
        <v>#REF!</v>
      </c>
      <c r="J149" s="121" t="e">
        <f>+#REF!</f>
        <v>#REF!</v>
      </c>
      <c r="K149" s="121" t="e">
        <f>+#REF!</f>
        <v>#REF!</v>
      </c>
      <c r="L149" s="111">
        <v>0</v>
      </c>
      <c r="M149" s="88" t="s">
        <v>257</v>
      </c>
      <c r="N149" s="121" t="e">
        <f t="shared" si="4"/>
        <v>#REF!</v>
      </c>
    </row>
    <row r="150" spans="1:14" ht="25.5">
      <c r="A150" s="21">
        <v>640</v>
      </c>
      <c r="B150" s="14">
        <v>200</v>
      </c>
      <c r="C150" s="15">
        <v>200</v>
      </c>
      <c r="D150" s="15"/>
      <c r="E150" s="15"/>
      <c r="F150" s="15"/>
      <c r="G150" s="4" t="s">
        <v>2038</v>
      </c>
      <c r="H150" s="121" t="e">
        <f>#REF!</f>
        <v>#REF!</v>
      </c>
      <c r="I150" s="121" t="e">
        <f t="shared" si="5"/>
        <v>#REF!</v>
      </c>
      <c r="J150" s="121" t="e">
        <f>+#REF!</f>
        <v>#REF!</v>
      </c>
      <c r="K150" s="121" t="e">
        <f>+#REF!</f>
        <v>#REF!</v>
      </c>
      <c r="L150" s="111">
        <v>0</v>
      </c>
      <c r="M150" s="88" t="s">
        <v>258</v>
      </c>
      <c r="N150" s="121" t="e">
        <f t="shared" si="4"/>
        <v>#REF!</v>
      </c>
    </row>
    <row r="151" spans="1:14" ht="25.5">
      <c r="A151" s="21">
        <v>640</v>
      </c>
      <c r="B151" s="14">
        <v>300</v>
      </c>
      <c r="C151" s="14"/>
      <c r="D151" s="14"/>
      <c r="E151" s="14"/>
      <c r="F151" s="14"/>
      <c r="G151" s="5" t="s">
        <v>832</v>
      </c>
      <c r="H151" s="120" t="e">
        <f>#REF!</f>
        <v>#REF!</v>
      </c>
      <c r="I151" s="120" t="e">
        <f t="shared" si="5"/>
        <v>#REF!</v>
      </c>
      <c r="J151" s="120" t="e">
        <f>+#REF!</f>
        <v>#REF!</v>
      </c>
      <c r="K151" s="120" t="e">
        <f>+#REF!</f>
        <v>#REF!</v>
      </c>
      <c r="L151" s="110">
        <v>0</v>
      </c>
      <c r="M151" s="88"/>
      <c r="N151" s="120" t="e">
        <f t="shared" si="4"/>
        <v>#REF!</v>
      </c>
    </row>
    <row r="152" spans="1:14" ht="51">
      <c r="A152" s="21">
        <v>640</v>
      </c>
      <c r="B152" s="14">
        <v>300</v>
      </c>
      <c r="C152" s="15">
        <v>100</v>
      </c>
      <c r="D152" s="15"/>
      <c r="E152" s="15"/>
      <c r="F152" s="15"/>
      <c r="G152" s="4" t="s">
        <v>833</v>
      </c>
      <c r="H152" s="121" t="e">
        <f>#REF!</f>
        <v>#REF!</v>
      </c>
      <c r="I152" s="121" t="e">
        <f t="shared" si="5"/>
        <v>#REF!</v>
      </c>
      <c r="J152" s="121" t="e">
        <f>+#REF!</f>
        <v>#REF!</v>
      </c>
      <c r="K152" s="121" t="e">
        <f>+#REF!</f>
        <v>#REF!</v>
      </c>
      <c r="L152" s="111">
        <v>0</v>
      </c>
      <c r="M152" s="88" t="s">
        <v>259</v>
      </c>
      <c r="N152" s="121" t="e">
        <f t="shared" si="4"/>
        <v>#REF!</v>
      </c>
    </row>
    <row r="153" spans="1:14" ht="25.5">
      <c r="A153" s="21">
        <v>640</v>
      </c>
      <c r="B153" s="14">
        <v>300</v>
      </c>
      <c r="C153" s="15">
        <v>200</v>
      </c>
      <c r="D153" s="15"/>
      <c r="E153" s="15"/>
      <c r="F153" s="15"/>
      <c r="G153" s="4" t="s">
        <v>834</v>
      </c>
      <c r="H153" s="121" t="e">
        <f>#REF!</f>
        <v>#REF!</v>
      </c>
      <c r="I153" s="121" t="e">
        <f t="shared" si="5"/>
        <v>#REF!</v>
      </c>
      <c r="J153" s="121" t="e">
        <f>+#REF!</f>
        <v>#REF!</v>
      </c>
      <c r="K153" s="121" t="e">
        <f>+#REF!</f>
        <v>#REF!</v>
      </c>
      <c r="L153" s="111">
        <v>13028</v>
      </c>
      <c r="M153" s="88" t="s">
        <v>879</v>
      </c>
      <c r="N153" s="121" t="e">
        <f t="shared" si="4"/>
        <v>#REF!</v>
      </c>
    </row>
    <row r="154" spans="1:14" ht="25.5">
      <c r="A154" s="21">
        <v>640</v>
      </c>
      <c r="B154" s="14">
        <v>300</v>
      </c>
      <c r="C154" s="14">
        <v>300</v>
      </c>
      <c r="D154" s="14"/>
      <c r="E154" s="14"/>
      <c r="F154" s="14"/>
      <c r="G154" s="5" t="s">
        <v>835</v>
      </c>
      <c r="H154" s="120" t="e">
        <f>#REF!</f>
        <v>#REF!</v>
      </c>
      <c r="I154" s="120" t="e">
        <f t="shared" si="5"/>
        <v>#REF!</v>
      </c>
      <c r="J154" s="120" t="e">
        <f>+#REF!</f>
        <v>#REF!</v>
      </c>
      <c r="K154" s="120" t="e">
        <f>+#REF!</f>
        <v>#REF!</v>
      </c>
      <c r="L154" s="110">
        <v>0</v>
      </c>
      <c r="M154" s="88" t="s">
        <v>880</v>
      </c>
      <c r="N154" s="120" t="e">
        <f t="shared" si="4"/>
        <v>#REF!</v>
      </c>
    </row>
    <row r="155" spans="1:14">
      <c r="A155" s="21">
        <v>640</v>
      </c>
      <c r="B155" s="14">
        <v>300</v>
      </c>
      <c r="C155" s="15">
        <v>300</v>
      </c>
      <c r="D155" s="28">
        <v>100</v>
      </c>
      <c r="E155" s="28"/>
      <c r="F155" s="28"/>
      <c r="G155" s="4" t="s">
        <v>770</v>
      </c>
      <c r="H155" s="121" t="e">
        <f>#REF!</f>
        <v>#REF!</v>
      </c>
      <c r="I155" s="121" t="e">
        <f t="shared" si="5"/>
        <v>#REF!</v>
      </c>
      <c r="J155" s="121" t="e">
        <f>+#REF!</f>
        <v>#REF!</v>
      </c>
      <c r="K155" s="121" t="e">
        <f>+#REF!</f>
        <v>#REF!</v>
      </c>
      <c r="L155" s="111">
        <v>2056</v>
      </c>
      <c r="M155" s="1"/>
      <c r="N155" s="121" t="e">
        <f t="shared" si="4"/>
        <v>#REF!</v>
      </c>
    </row>
    <row r="156" spans="1:14">
      <c r="A156" s="21">
        <v>640</v>
      </c>
      <c r="B156" s="14">
        <v>300</v>
      </c>
      <c r="C156" s="15">
        <v>300</v>
      </c>
      <c r="D156" s="28">
        <v>200</v>
      </c>
      <c r="E156" s="28"/>
      <c r="F156" s="28"/>
      <c r="G156" s="4" t="s">
        <v>836</v>
      </c>
      <c r="H156" s="121" t="e">
        <f>#REF!</f>
        <v>#REF!</v>
      </c>
      <c r="I156" s="121" t="e">
        <f t="shared" si="5"/>
        <v>#REF!</v>
      </c>
      <c r="J156" s="121" t="e">
        <f>+#REF!</f>
        <v>#REF!</v>
      </c>
      <c r="K156" s="121" t="e">
        <f>+#REF!</f>
        <v>#REF!</v>
      </c>
      <c r="L156" s="111">
        <v>17281</v>
      </c>
      <c r="M156" s="1"/>
      <c r="N156" s="121" t="e">
        <f t="shared" si="4"/>
        <v>#REF!</v>
      </c>
    </row>
    <row r="157" spans="1:14">
      <c r="A157" s="21">
        <v>640</v>
      </c>
      <c r="B157" s="14">
        <v>300</v>
      </c>
      <c r="C157" s="15">
        <v>300</v>
      </c>
      <c r="D157" s="28">
        <v>900</v>
      </c>
      <c r="E157" s="28"/>
      <c r="F157" s="28"/>
      <c r="G157" s="4" t="s">
        <v>837</v>
      </c>
      <c r="H157" s="121" t="e">
        <f>#REF!</f>
        <v>#REF!</v>
      </c>
      <c r="I157" s="121" t="e">
        <f t="shared" si="5"/>
        <v>#REF!</v>
      </c>
      <c r="J157" s="121" t="e">
        <f>+#REF!</f>
        <v>#REF!</v>
      </c>
      <c r="K157" s="121" t="e">
        <f>+#REF!</f>
        <v>#REF!</v>
      </c>
      <c r="L157" s="111">
        <v>0</v>
      </c>
      <c r="M157" s="1"/>
      <c r="N157" s="121" t="e">
        <f t="shared" si="4"/>
        <v>#REF!</v>
      </c>
    </row>
    <row r="158" spans="1:14">
      <c r="A158" s="21">
        <v>640</v>
      </c>
      <c r="B158" s="14">
        <v>400</v>
      </c>
      <c r="C158" s="14"/>
      <c r="D158" s="14"/>
      <c r="E158" s="14"/>
      <c r="F158" s="14"/>
      <c r="G158" s="5" t="s">
        <v>838</v>
      </c>
      <c r="H158" s="120" t="e">
        <f>#REF!</f>
        <v>#REF!</v>
      </c>
      <c r="I158" s="120" t="e">
        <f t="shared" si="5"/>
        <v>#REF!</v>
      </c>
      <c r="J158" s="120" t="e">
        <f>+#REF!</f>
        <v>#REF!</v>
      </c>
      <c r="K158" s="120" t="e">
        <f>+#REF!</f>
        <v>#REF!</v>
      </c>
      <c r="L158" s="110">
        <v>0</v>
      </c>
      <c r="M158" s="88"/>
      <c r="N158" s="120" t="e">
        <f t="shared" si="4"/>
        <v>#REF!</v>
      </c>
    </row>
    <row r="159" spans="1:14" ht="38.25">
      <c r="A159" s="21">
        <v>640</v>
      </c>
      <c r="B159" s="14">
        <v>400</v>
      </c>
      <c r="C159" s="15">
        <v>100</v>
      </c>
      <c r="D159" s="15"/>
      <c r="E159" s="15"/>
      <c r="F159" s="15"/>
      <c r="G159" s="4" t="s">
        <v>839</v>
      </c>
      <c r="H159" s="121" t="e">
        <f>#REF!</f>
        <v>#REF!</v>
      </c>
      <c r="I159" s="121" t="e">
        <f t="shared" si="5"/>
        <v>#REF!</v>
      </c>
      <c r="J159" s="121" t="e">
        <f>+#REF!</f>
        <v>#REF!</v>
      </c>
      <c r="K159" s="121" t="e">
        <f>+#REF!</f>
        <v>#REF!</v>
      </c>
      <c r="L159" s="111">
        <v>4366</v>
      </c>
      <c r="M159" s="88" t="s">
        <v>923</v>
      </c>
      <c r="N159" s="121" t="e">
        <f t="shared" si="4"/>
        <v>#REF!</v>
      </c>
    </row>
    <row r="160" spans="1:14" ht="25.5">
      <c r="A160" s="21">
        <v>640</v>
      </c>
      <c r="B160" s="14">
        <v>400</v>
      </c>
      <c r="C160" s="15">
        <v>200</v>
      </c>
      <c r="D160" s="15"/>
      <c r="E160" s="15"/>
      <c r="F160" s="15"/>
      <c r="G160" s="4" t="s">
        <v>840</v>
      </c>
      <c r="H160" s="121" t="e">
        <f>#REF!</f>
        <v>#REF!</v>
      </c>
      <c r="I160" s="121" t="e">
        <f t="shared" si="5"/>
        <v>#REF!</v>
      </c>
      <c r="J160" s="121" t="e">
        <f>+#REF!</f>
        <v>#REF!</v>
      </c>
      <c r="K160" s="121" t="e">
        <f>+#REF!</f>
        <v>#REF!</v>
      </c>
      <c r="L160" s="111">
        <v>32755</v>
      </c>
      <c r="M160" s="88" t="s">
        <v>268</v>
      </c>
      <c r="N160" s="121" t="e">
        <f t="shared" si="4"/>
        <v>#REF!</v>
      </c>
    </row>
    <row r="161" spans="1:14" ht="25.5">
      <c r="A161" s="21">
        <v>640</v>
      </c>
      <c r="B161" s="14">
        <v>400</v>
      </c>
      <c r="C161" s="14">
        <v>300</v>
      </c>
      <c r="D161" s="14"/>
      <c r="E161" s="14"/>
      <c r="F161" s="14"/>
      <c r="G161" s="5" t="s">
        <v>841</v>
      </c>
      <c r="H161" s="120" t="e">
        <f>#REF!</f>
        <v>#REF!</v>
      </c>
      <c r="I161" s="120" t="e">
        <f t="shared" si="5"/>
        <v>#REF!</v>
      </c>
      <c r="J161" s="120" t="e">
        <f>+#REF!</f>
        <v>#REF!</v>
      </c>
      <c r="K161" s="120" t="e">
        <f>+#REF!</f>
        <v>#REF!</v>
      </c>
      <c r="L161" s="110">
        <v>0</v>
      </c>
      <c r="M161" s="88" t="s">
        <v>269</v>
      </c>
      <c r="N161" s="120" t="e">
        <f t="shared" si="4"/>
        <v>#REF!</v>
      </c>
    </row>
    <row r="162" spans="1:14">
      <c r="A162" s="21">
        <v>640</v>
      </c>
      <c r="B162" s="14">
        <v>400</v>
      </c>
      <c r="C162" s="14">
        <v>300</v>
      </c>
      <c r="D162" s="28">
        <v>100</v>
      </c>
      <c r="E162" s="28"/>
      <c r="F162" s="28"/>
      <c r="G162" s="4" t="s">
        <v>842</v>
      </c>
      <c r="H162" s="121" t="e">
        <f>#REF!</f>
        <v>#REF!</v>
      </c>
      <c r="I162" s="121" t="e">
        <f t="shared" si="5"/>
        <v>#REF!</v>
      </c>
      <c r="J162" s="121" t="e">
        <f>+#REF!</f>
        <v>#REF!</v>
      </c>
      <c r="K162" s="121" t="e">
        <f>+#REF!</f>
        <v>#REF!</v>
      </c>
      <c r="L162" s="111">
        <v>0</v>
      </c>
      <c r="M162" s="1"/>
      <c r="N162" s="121" t="e">
        <f t="shared" si="4"/>
        <v>#REF!</v>
      </c>
    </row>
    <row r="163" spans="1:14" ht="25.5">
      <c r="A163" s="21">
        <v>640</v>
      </c>
      <c r="B163" s="14">
        <v>400</v>
      </c>
      <c r="C163" s="14">
        <v>300</v>
      </c>
      <c r="D163" s="28">
        <v>200</v>
      </c>
      <c r="E163" s="28"/>
      <c r="F163" s="28"/>
      <c r="G163" s="4" t="s">
        <v>843</v>
      </c>
      <c r="H163" s="121" t="e">
        <f>#REF!</f>
        <v>#REF!</v>
      </c>
      <c r="I163" s="121" t="e">
        <f t="shared" si="5"/>
        <v>#REF!</v>
      </c>
      <c r="J163" s="121" t="e">
        <f>+#REF!</f>
        <v>#REF!</v>
      </c>
      <c r="K163" s="121" t="e">
        <f>+#REF!</f>
        <v>#REF!</v>
      </c>
      <c r="L163" s="111">
        <v>0</v>
      </c>
      <c r="M163" s="1"/>
      <c r="N163" s="121" t="e">
        <f t="shared" si="4"/>
        <v>#REF!</v>
      </c>
    </row>
    <row r="164" spans="1:14">
      <c r="A164" s="21">
        <v>640</v>
      </c>
      <c r="B164" s="14">
        <v>400</v>
      </c>
      <c r="C164" s="14">
        <v>300</v>
      </c>
      <c r="D164" s="28">
        <v>300</v>
      </c>
      <c r="E164" s="28"/>
      <c r="F164" s="28"/>
      <c r="G164" s="4" t="s">
        <v>2039</v>
      </c>
      <c r="H164" s="121" t="e">
        <f>#REF!</f>
        <v>#REF!</v>
      </c>
      <c r="I164" s="121" t="e">
        <f t="shared" si="5"/>
        <v>#REF!</v>
      </c>
      <c r="J164" s="121" t="e">
        <f>+#REF!</f>
        <v>#REF!</v>
      </c>
      <c r="K164" s="121" t="e">
        <f>+#REF!</f>
        <v>#REF!</v>
      </c>
      <c r="L164" s="111">
        <v>62567</v>
      </c>
      <c r="M164" s="1"/>
      <c r="N164" s="121" t="e">
        <f t="shared" si="4"/>
        <v>#REF!</v>
      </c>
    </row>
    <row r="165" spans="1:14" ht="25.5">
      <c r="A165" s="21">
        <v>640</v>
      </c>
      <c r="B165" s="14">
        <v>400</v>
      </c>
      <c r="C165" s="14">
        <v>300</v>
      </c>
      <c r="D165" s="28">
        <v>400</v>
      </c>
      <c r="E165" s="28"/>
      <c r="F165" s="28"/>
      <c r="G165" s="4" t="s">
        <v>2040</v>
      </c>
      <c r="H165" s="121" t="e">
        <f>#REF!</f>
        <v>#REF!</v>
      </c>
      <c r="I165" s="121" t="e">
        <f t="shared" si="5"/>
        <v>#REF!</v>
      </c>
      <c r="J165" s="121" t="e">
        <f>+#REF!</f>
        <v>#REF!</v>
      </c>
      <c r="K165" s="121" t="e">
        <f>+#REF!</f>
        <v>#REF!</v>
      </c>
      <c r="L165" s="111">
        <v>284</v>
      </c>
      <c r="M165" s="1"/>
      <c r="N165" s="121" t="e">
        <f t="shared" si="4"/>
        <v>#REF!</v>
      </c>
    </row>
    <row r="166" spans="1:14">
      <c r="A166" s="21">
        <v>640</v>
      </c>
      <c r="B166" s="14">
        <v>400</v>
      </c>
      <c r="C166" s="14">
        <v>300</v>
      </c>
      <c r="D166" s="28">
        <v>500</v>
      </c>
      <c r="E166" s="28"/>
      <c r="F166" s="28"/>
      <c r="G166" s="4" t="s">
        <v>2041</v>
      </c>
      <c r="H166" s="121" t="e">
        <f>#REF!</f>
        <v>#REF!</v>
      </c>
      <c r="I166" s="121" t="e">
        <f t="shared" si="5"/>
        <v>#REF!</v>
      </c>
      <c r="J166" s="121" t="e">
        <f>+#REF!</f>
        <v>#REF!</v>
      </c>
      <c r="K166" s="121" t="e">
        <f>+#REF!</f>
        <v>#REF!</v>
      </c>
      <c r="L166" s="111">
        <v>0</v>
      </c>
      <c r="M166" s="1"/>
      <c r="N166" s="121" t="e">
        <f t="shared" si="4"/>
        <v>#REF!</v>
      </c>
    </row>
    <row r="167" spans="1:14" ht="25.5">
      <c r="A167" s="21">
        <v>640</v>
      </c>
      <c r="B167" s="14">
        <v>400</v>
      </c>
      <c r="C167" s="14">
        <v>300</v>
      </c>
      <c r="D167" s="28">
        <v>900</v>
      </c>
      <c r="E167" s="28"/>
      <c r="F167" s="28"/>
      <c r="G167" s="4" t="s">
        <v>841</v>
      </c>
      <c r="H167" s="121" t="e">
        <f>#REF!</f>
        <v>#REF!</v>
      </c>
      <c r="I167" s="121" t="e">
        <f t="shared" si="5"/>
        <v>#REF!</v>
      </c>
      <c r="J167" s="121" t="e">
        <f>+#REF!</f>
        <v>#REF!</v>
      </c>
      <c r="K167" s="121" t="e">
        <f>+#REF!</f>
        <v>#REF!</v>
      </c>
      <c r="L167" s="111">
        <v>98595</v>
      </c>
      <c r="M167" s="1"/>
      <c r="N167" s="121" t="e">
        <f t="shared" si="4"/>
        <v>#REF!</v>
      </c>
    </row>
    <row r="168" spans="1:14">
      <c r="A168" s="21">
        <v>640</v>
      </c>
      <c r="B168" s="14">
        <v>500</v>
      </c>
      <c r="C168" s="14"/>
      <c r="D168" s="14"/>
      <c r="E168" s="14"/>
      <c r="F168" s="14"/>
      <c r="G168" s="5" t="s">
        <v>2042</v>
      </c>
      <c r="H168" s="120" t="e">
        <f>#REF!</f>
        <v>#REF!</v>
      </c>
      <c r="I168" s="120" t="e">
        <f t="shared" si="5"/>
        <v>#REF!</v>
      </c>
      <c r="J168" s="120" t="e">
        <f>+#REF!</f>
        <v>#REF!</v>
      </c>
      <c r="K168" s="120" t="e">
        <f>+#REF!</f>
        <v>#REF!</v>
      </c>
      <c r="L168" s="110">
        <v>0</v>
      </c>
      <c r="M168" s="88"/>
      <c r="N168" s="120" t="e">
        <f t="shared" si="4"/>
        <v>#REF!</v>
      </c>
    </row>
    <row r="169" spans="1:14">
      <c r="A169" s="21">
        <v>640</v>
      </c>
      <c r="B169" s="14">
        <v>500</v>
      </c>
      <c r="C169" s="14">
        <v>100</v>
      </c>
      <c r="D169" s="14"/>
      <c r="E169" s="14"/>
      <c r="F169" s="14"/>
      <c r="G169" s="5" t="s">
        <v>2043</v>
      </c>
      <c r="H169" s="120" t="e">
        <f>#REF!</f>
        <v>#REF!</v>
      </c>
      <c r="I169" s="120" t="e">
        <f t="shared" si="5"/>
        <v>#REF!</v>
      </c>
      <c r="J169" s="120" t="e">
        <f>+#REF!</f>
        <v>#REF!</v>
      </c>
      <c r="K169" s="120" t="e">
        <f>+#REF!</f>
        <v>#REF!</v>
      </c>
      <c r="L169" s="110">
        <v>0</v>
      </c>
      <c r="M169" s="88"/>
      <c r="N169" s="120" t="e">
        <f t="shared" si="4"/>
        <v>#REF!</v>
      </c>
    </row>
    <row r="170" spans="1:14" ht="25.5">
      <c r="A170" s="21">
        <v>640</v>
      </c>
      <c r="B170" s="14">
        <v>500</v>
      </c>
      <c r="C170" s="14">
        <v>100</v>
      </c>
      <c r="D170" s="15">
        <v>100</v>
      </c>
      <c r="E170" s="15"/>
      <c r="F170" s="15"/>
      <c r="G170" s="4" t="s">
        <v>2044</v>
      </c>
      <c r="H170" s="121" t="e">
        <f>#REF!</f>
        <v>#REF!</v>
      </c>
      <c r="I170" s="121" t="e">
        <f t="shared" si="5"/>
        <v>#REF!</v>
      </c>
      <c r="J170" s="121" t="e">
        <f>+#REF!</f>
        <v>#REF!</v>
      </c>
      <c r="K170" s="121" t="e">
        <f>+#REF!</f>
        <v>#REF!</v>
      </c>
      <c r="L170" s="111">
        <v>0</v>
      </c>
      <c r="M170" s="88" t="s">
        <v>270</v>
      </c>
      <c r="N170" s="121" t="e">
        <f t="shared" si="4"/>
        <v>#REF!</v>
      </c>
    </row>
    <row r="171" spans="1:14" ht="25.5">
      <c r="A171" s="21">
        <v>640</v>
      </c>
      <c r="B171" s="14">
        <v>500</v>
      </c>
      <c r="C171" s="14">
        <v>100</v>
      </c>
      <c r="D171" s="15">
        <v>200</v>
      </c>
      <c r="E171" s="15"/>
      <c r="F171" s="15"/>
      <c r="G171" s="4" t="s">
        <v>2045</v>
      </c>
      <c r="H171" s="121" t="e">
        <f>#REF!</f>
        <v>#REF!</v>
      </c>
      <c r="I171" s="121" t="e">
        <f t="shared" si="5"/>
        <v>#REF!</v>
      </c>
      <c r="J171" s="121" t="e">
        <f>+#REF!</f>
        <v>#REF!</v>
      </c>
      <c r="K171" s="121" t="e">
        <f>+#REF!</f>
        <v>#REF!</v>
      </c>
      <c r="L171" s="111">
        <v>0</v>
      </c>
      <c r="M171" s="88" t="s">
        <v>271</v>
      </c>
      <c r="N171" s="121" t="e">
        <f t="shared" si="4"/>
        <v>#REF!</v>
      </c>
    </row>
    <row r="172" spans="1:14">
      <c r="A172" s="21">
        <v>640</v>
      </c>
      <c r="B172" s="14">
        <v>500</v>
      </c>
      <c r="C172" s="14">
        <v>100</v>
      </c>
      <c r="D172" s="15">
        <v>300</v>
      </c>
      <c r="E172" s="15"/>
      <c r="F172" s="15"/>
      <c r="G172" s="4" t="s">
        <v>2046</v>
      </c>
      <c r="H172" s="121" t="e">
        <f>#REF!</f>
        <v>#REF!</v>
      </c>
      <c r="I172" s="121" t="e">
        <f t="shared" si="5"/>
        <v>#REF!</v>
      </c>
      <c r="J172" s="121" t="e">
        <f>+#REF!</f>
        <v>#REF!</v>
      </c>
      <c r="K172" s="121" t="e">
        <f>+#REF!</f>
        <v>#REF!</v>
      </c>
      <c r="L172" s="111">
        <v>0</v>
      </c>
      <c r="M172" s="88" t="s">
        <v>272</v>
      </c>
      <c r="N172" s="121" t="e">
        <f t="shared" si="4"/>
        <v>#REF!</v>
      </c>
    </row>
    <row r="173" spans="1:14">
      <c r="A173" s="21">
        <v>640</v>
      </c>
      <c r="B173" s="14">
        <v>500</v>
      </c>
      <c r="C173" s="14">
        <v>200</v>
      </c>
      <c r="D173" s="14"/>
      <c r="E173" s="14"/>
      <c r="F173" s="14"/>
      <c r="G173" s="5" t="s">
        <v>2047</v>
      </c>
      <c r="H173" s="120" t="e">
        <f>#REF!</f>
        <v>#REF!</v>
      </c>
      <c r="I173" s="120" t="e">
        <f t="shared" si="5"/>
        <v>#REF!</v>
      </c>
      <c r="J173" s="120" t="e">
        <f>+#REF!</f>
        <v>#REF!</v>
      </c>
      <c r="K173" s="120" t="e">
        <f>+#REF!</f>
        <v>#REF!</v>
      </c>
      <c r="L173" s="110">
        <v>0</v>
      </c>
      <c r="M173" s="88" t="s">
        <v>948</v>
      </c>
      <c r="N173" s="120" t="e">
        <f t="shared" si="4"/>
        <v>#REF!</v>
      </c>
    </row>
    <row r="174" spans="1:14">
      <c r="A174" s="21">
        <v>640</v>
      </c>
      <c r="B174" s="14">
        <v>500</v>
      </c>
      <c r="C174" s="14">
        <v>200</v>
      </c>
      <c r="D174" s="28">
        <v>50</v>
      </c>
      <c r="E174" s="28"/>
      <c r="F174" s="28"/>
      <c r="G174" s="4" t="s">
        <v>2048</v>
      </c>
      <c r="H174" s="121" t="e">
        <f>#REF!</f>
        <v>#REF!</v>
      </c>
      <c r="I174" s="121" t="e">
        <f t="shared" si="5"/>
        <v>#REF!</v>
      </c>
      <c r="J174" s="121" t="e">
        <f>+#REF!</f>
        <v>#REF!</v>
      </c>
      <c r="K174" s="121" t="e">
        <f>+#REF!</f>
        <v>#REF!</v>
      </c>
      <c r="L174" s="111">
        <v>0</v>
      </c>
      <c r="M174" s="1"/>
      <c r="N174" s="121" t="e">
        <f t="shared" si="4"/>
        <v>#REF!</v>
      </c>
    </row>
    <row r="175" spans="1:14" ht="25.5">
      <c r="A175" s="21">
        <v>640</v>
      </c>
      <c r="B175" s="14">
        <v>500</v>
      </c>
      <c r="C175" s="14">
        <v>200</v>
      </c>
      <c r="D175" s="28">
        <v>100</v>
      </c>
      <c r="E175" s="28"/>
      <c r="F175" s="28"/>
      <c r="G175" s="4" t="s">
        <v>2049</v>
      </c>
      <c r="H175" s="121" t="e">
        <f>#REF!</f>
        <v>#REF!</v>
      </c>
      <c r="I175" s="121" t="e">
        <f t="shared" si="5"/>
        <v>#REF!</v>
      </c>
      <c r="J175" s="121" t="e">
        <f>+#REF!</f>
        <v>#REF!</v>
      </c>
      <c r="K175" s="121" t="e">
        <f>+#REF!</f>
        <v>#REF!</v>
      </c>
      <c r="L175" s="111">
        <v>21731</v>
      </c>
      <c r="M175" s="1"/>
      <c r="N175" s="121" t="e">
        <f t="shared" si="4"/>
        <v>#REF!</v>
      </c>
    </row>
    <row r="176" spans="1:14" ht="25.5">
      <c r="A176" s="21">
        <v>640</v>
      </c>
      <c r="B176" s="14">
        <v>500</v>
      </c>
      <c r="C176" s="14">
        <v>200</v>
      </c>
      <c r="D176" s="28">
        <v>150</v>
      </c>
      <c r="E176" s="28"/>
      <c r="F176" s="28"/>
      <c r="G176" s="4" t="s">
        <v>2050</v>
      </c>
      <c r="H176" s="121" t="e">
        <f>#REF!</f>
        <v>#REF!</v>
      </c>
      <c r="I176" s="121" t="e">
        <f t="shared" si="5"/>
        <v>#REF!</v>
      </c>
      <c r="J176" s="121" t="e">
        <f>+#REF!</f>
        <v>#REF!</v>
      </c>
      <c r="K176" s="121" t="e">
        <f>+#REF!</f>
        <v>#REF!</v>
      </c>
      <c r="L176" s="111">
        <v>0</v>
      </c>
      <c r="M176" s="1"/>
      <c r="N176" s="121" t="e">
        <f t="shared" si="4"/>
        <v>#REF!</v>
      </c>
    </row>
    <row r="177" spans="1:14">
      <c r="A177" s="21">
        <v>640</v>
      </c>
      <c r="B177" s="14">
        <v>500</v>
      </c>
      <c r="C177" s="14">
        <v>200</v>
      </c>
      <c r="D177" s="28">
        <v>200</v>
      </c>
      <c r="E177" s="28"/>
      <c r="F177" s="28"/>
      <c r="G177" s="4" t="s">
        <v>2051</v>
      </c>
      <c r="H177" s="121" t="e">
        <f>#REF!</f>
        <v>#REF!</v>
      </c>
      <c r="I177" s="121" t="e">
        <f t="shared" si="5"/>
        <v>#REF!</v>
      </c>
      <c r="J177" s="121" t="e">
        <f>+#REF!</f>
        <v>#REF!</v>
      </c>
      <c r="K177" s="121" t="e">
        <f>+#REF!</f>
        <v>#REF!</v>
      </c>
      <c r="L177" s="111">
        <v>12718</v>
      </c>
      <c r="M177" s="1"/>
      <c r="N177" s="121" t="e">
        <f t="shared" si="4"/>
        <v>#REF!</v>
      </c>
    </row>
    <row r="178" spans="1:14">
      <c r="A178" s="21">
        <v>640</v>
      </c>
      <c r="B178" s="14">
        <v>500</v>
      </c>
      <c r="C178" s="14">
        <v>200</v>
      </c>
      <c r="D178" s="28">
        <v>250</v>
      </c>
      <c r="E178" s="28"/>
      <c r="F178" s="28"/>
      <c r="G178" s="4" t="s">
        <v>2052</v>
      </c>
      <c r="H178" s="121" t="e">
        <f>#REF!</f>
        <v>#REF!</v>
      </c>
      <c r="I178" s="121" t="e">
        <f t="shared" si="5"/>
        <v>#REF!</v>
      </c>
      <c r="J178" s="121" t="e">
        <f>+#REF!</f>
        <v>#REF!</v>
      </c>
      <c r="K178" s="121" t="e">
        <f>+#REF!</f>
        <v>#REF!</v>
      </c>
      <c r="L178" s="111">
        <v>0</v>
      </c>
      <c r="M178" s="1"/>
      <c r="N178" s="121" t="e">
        <f t="shared" si="4"/>
        <v>#REF!</v>
      </c>
    </row>
    <row r="179" spans="1:14">
      <c r="A179" s="21">
        <v>640</v>
      </c>
      <c r="B179" s="14">
        <v>500</v>
      </c>
      <c r="C179" s="14">
        <v>200</v>
      </c>
      <c r="D179" s="28">
        <v>300</v>
      </c>
      <c r="E179" s="28"/>
      <c r="F179" s="28"/>
      <c r="G179" s="4" t="s">
        <v>2053</v>
      </c>
      <c r="H179" s="121" t="e">
        <f>#REF!</f>
        <v>#REF!</v>
      </c>
      <c r="I179" s="121" t="e">
        <f t="shared" si="5"/>
        <v>#REF!</v>
      </c>
      <c r="J179" s="121" t="e">
        <f>+#REF!</f>
        <v>#REF!</v>
      </c>
      <c r="K179" s="121" t="e">
        <f>+#REF!</f>
        <v>#REF!</v>
      </c>
      <c r="L179" s="111">
        <v>42144</v>
      </c>
      <c r="M179" s="1"/>
      <c r="N179" s="121" t="e">
        <f t="shared" si="4"/>
        <v>#REF!</v>
      </c>
    </row>
    <row r="180" spans="1:14">
      <c r="A180" s="21">
        <v>640</v>
      </c>
      <c r="B180" s="14">
        <v>500</v>
      </c>
      <c r="C180" s="14">
        <v>200</v>
      </c>
      <c r="D180" s="28">
        <v>350</v>
      </c>
      <c r="E180" s="28"/>
      <c r="F180" s="28"/>
      <c r="G180" s="4" t="s">
        <v>2054</v>
      </c>
      <c r="H180" s="121" t="e">
        <f>#REF!</f>
        <v>#REF!</v>
      </c>
      <c r="I180" s="121" t="e">
        <f t="shared" si="5"/>
        <v>#REF!</v>
      </c>
      <c r="J180" s="121" t="e">
        <f>+#REF!</f>
        <v>#REF!</v>
      </c>
      <c r="K180" s="121" t="e">
        <f>+#REF!</f>
        <v>#REF!</v>
      </c>
      <c r="L180" s="111">
        <v>0</v>
      </c>
      <c r="M180" s="1"/>
      <c r="N180" s="121" t="e">
        <f t="shared" si="4"/>
        <v>#REF!</v>
      </c>
    </row>
    <row r="181" spans="1:14">
      <c r="A181" s="21">
        <v>640</v>
      </c>
      <c r="B181" s="14">
        <v>500</v>
      </c>
      <c r="C181" s="14">
        <v>200</v>
      </c>
      <c r="D181" s="28">
        <v>400</v>
      </c>
      <c r="E181" s="28"/>
      <c r="F181" s="28"/>
      <c r="G181" s="4" t="s">
        <v>2055</v>
      </c>
      <c r="H181" s="121" t="e">
        <f>#REF!</f>
        <v>#REF!</v>
      </c>
      <c r="I181" s="121" t="e">
        <f t="shared" si="5"/>
        <v>#REF!</v>
      </c>
      <c r="J181" s="121" t="e">
        <f>+#REF!</f>
        <v>#REF!</v>
      </c>
      <c r="K181" s="121" t="e">
        <f>+#REF!</f>
        <v>#REF!</v>
      </c>
      <c r="L181" s="111">
        <v>4942</v>
      </c>
      <c r="M181" s="1"/>
      <c r="N181" s="121" t="e">
        <f t="shared" si="4"/>
        <v>#REF!</v>
      </c>
    </row>
    <row r="182" spans="1:14">
      <c r="A182" s="21">
        <v>640</v>
      </c>
      <c r="B182" s="14">
        <v>500</v>
      </c>
      <c r="C182" s="14">
        <v>200</v>
      </c>
      <c r="D182" s="28">
        <v>450</v>
      </c>
      <c r="E182" s="28"/>
      <c r="F182" s="28"/>
      <c r="G182" s="4" t="s">
        <v>2056</v>
      </c>
      <c r="H182" s="121" t="e">
        <f>#REF!</f>
        <v>#REF!</v>
      </c>
      <c r="I182" s="121" t="e">
        <f t="shared" si="5"/>
        <v>#REF!</v>
      </c>
      <c r="J182" s="121" t="e">
        <f>+#REF!</f>
        <v>#REF!</v>
      </c>
      <c r="K182" s="121" t="e">
        <f>+#REF!</f>
        <v>#REF!</v>
      </c>
      <c r="L182" s="111">
        <v>548</v>
      </c>
      <c r="M182" s="1"/>
      <c r="N182" s="121" t="e">
        <f t="shared" si="4"/>
        <v>#REF!</v>
      </c>
    </row>
    <row r="183" spans="1:14" ht="25.5">
      <c r="A183" s="21">
        <v>640</v>
      </c>
      <c r="B183" s="14">
        <v>500</v>
      </c>
      <c r="C183" s="14">
        <v>200</v>
      </c>
      <c r="D183" s="28">
        <v>500</v>
      </c>
      <c r="E183" s="28"/>
      <c r="F183" s="28"/>
      <c r="G183" s="4" t="s">
        <v>2068</v>
      </c>
      <c r="H183" s="121" t="e">
        <f>#REF!</f>
        <v>#REF!</v>
      </c>
      <c r="I183" s="121" t="e">
        <f t="shared" si="5"/>
        <v>#REF!</v>
      </c>
      <c r="J183" s="121" t="e">
        <f>+#REF!</f>
        <v>#REF!</v>
      </c>
      <c r="K183" s="121" t="e">
        <f>+#REF!</f>
        <v>#REF!</v>
      </c>
      <c r="L183" s="111">
        <v>33824</v>
      </c>
      <c r="M183" s="1"/>
      <c r="N183" s="121" t="e">
        <f t="shared" si="4"/>
        <v>#REF!</v>
      </c>
    </row>
    <row r="184" spans="1:14" ht="25.5">
      <c r="A184" s="21">
        <v>640</v>
      </c>
      <c r="B184" s="14">
        <v>500</v>
      </c>
      <c r="C184" s="14">
        <v>200</v>
      </c>
      <c r="D184" s="28">
        <v>550</v>
      </c>
      <c r="E184" s="28"/>
      <c r="F184" s="28"/>
      <c r="G184" s="4" t="s">
        <v>2069</v>
      </c>
      <c r="H184" s="121" t="e">
        <f>#REF!</f>
        <v>#REF!</v>
      </c>
      <c r="I184" s="121" t="e">
        <f t="shared" si="5"/>
        <v>#REF!</v>
      </c>
      <c r="J184" s="121" t="e">
        <f>+#REF!</f>
        <v>#REF!</v>
      </c>
      <c r="K184" s="121" t="e">
        <f>+#REF!</f>
        <v>#REF!</v>
      </c>
      <c r="L184" s="111">
        <v>23106</v>
      </c>
      <c r="M184" s="1"/>
      <c r="N184" s="121" t="e">
        <f t="shared" si="4"/>
        <v>#REF!</v>
      </c>
    </row>
    <row r="185" spans="1:14">
      <c r="A185" s="21">
        <v>640</v>
      </c>
      <c r="B185" s="14">
        <v>500</v>
      </c>
      <c r="C185" s="14">
        <v>200</v>
      </c>
      <c r="D185" s="28">
        <v>600</v>
      </c>
      <c r="E185" s="28"/>
      <c r="F185" s="28"/>
      <c r="G185" s="4" t="s">
        <v>2070</v>
      </c>
      <c r="H185" s="121" t="e">
        <f>#REF!</f>
        <v>#REF!</v>
      </c>
      <c r="I185" s="121" t="e">
        <f t="shared" si="5"/>
        <v>#REF!</v>
      </c>
      <c r="J185" s="121" t="e">
        <f>+#REF!</f>
        <v>#REF!</v>
      </c>
      <c r="K185" s="121" t="e">
        <f>+#REF!</f>
        <v>#REF!</v>
      </c>
      <c r="L185" s="111">
        <v>0</v>
      </c>
      <c r="M185" s="1"/>
      <c r="N185" s="121" t="e">
        <f t="shared" si="4"/>
        <v>#REF!</v>
      </c>
    </row>
    <row r="186" spans="1:14">
      <c r="A186" s="21">
        <v>640</v>
      </c>
      <c r="B186" s="14">
        <v>500</v>
      </c>
      <c r="C186" s="14">
        <v>200</v>
      </c>
      <c r="D186" s="28">
        <v>900</v>
      </c>
      <c r="E186" s="28"/>
      <c r="F186" s="28"/>
      <c r="G186" s="4" t="s">
        <v>2047</v>
      </c>
      <c r="H186" s="121" t="e">
        <f>#REF!</f>
        <v>#REF!</v>
      </c>
      <c r="I186" s="121" t="e">
        <f t="shared" si="5"/>
        <v>#REF!</v>
      </c>
      <c r="J186" s="121" t="e">
        <f>+#REF!</f>
        <v>#REF!</v>
      </c>
      <c r="K186" s="121" t="e">
        <f>+#REF!</f>
        <v>#REF!</v>
      </c>
      <c r="L186" s="111">
        <v>2342</v>
      </c>
      <c r="M186" s="1"/>
      <c r="N186" s="121" t="e">
        <f t="shared" si="4"/>
        <v>#REF!</v>
      </c>
    </row>
    <row r="187" spans="1:14" s="93" customFormat="1" ht="25.5">
      <c r="A187" s="9">
        <v>650</v>
      </c>
      <c r="B187" s="10">
        <v>0</v>
      </c>
      <c r="C187" s="10">
        <v>0</v>
      </c>
      <c r="D187" s="10">
        <v>0</v>
      </c>
      <c r="E187" s="10">
        <v>0</v>
      </c>
      <c r="F187" s="10">
        <v>0</v>
      </c>
      <c r="G187" s="81" t="s">
        <v>2071</v>
      </c>
      <c r="H187" s="122" t="e">
        <f>#REF!</f>
        <v>#REF!</v>
      </c>
      <c r="I187" s="122" t="e">
        <f t="shared" si="5"/>
        <v>#REF!</v>
      </c>
      <c r="J187" s="122" t="e">
        <f>+#REF!</f>
        <v>#REF!</v>
      </c>
      <c r="K187" s="122" t="e">
        <f>+#REF!</f>
        <v>#REF!</v>
      </c>
      <c r="L187" s="109">
        <v>0</v>
      </c>
      <c r="M187" s="82"/>
      <c r="N187" s="122" t="e">
        <f t="shared" si="4"/>
        <v>#REF!</v>
      </c>
    </row>
    <row r="188" spans="1:14" ht="38.25">
      <c r="A188" s="21">
        <v>650</v>
      </c>
      <c r="B188" s="15">
        <v>100</v>
      </c>
      <c r="C188" s="15"/>
      <c r="D188" s="15"/>
      <c r="E188" s="15"/>
      <c r="F188" s="15"/>
      <c r="G188" s="4" t="s">
        <v>885</v>
      </c>
      <c r="H188" s="121" t="e">
        <f>#REF!</f>
        <v>#REF!</v>
      </c>
      <c r="I188" s="121" t="e">
        <f t="shared" si="5"/>
        <v>#REF!</v>
      </c>
      <c r="J188" s="121" t="e">
        <f>+#REF!</f>
        <v>#REF!</v>
      </c>
      <c r="K188" s="121" t="e">
        <f>+#REF!</f>
        <v>#REF!</v>
      </c>
      <c r="L188" s="111">
        <v>1681092</v>
      </c>
      <c r="M188" s="88" t="s">
        <v>949</v>
      </c>
      <c r="N188" s="121" t="e">
        <f t="shared" si="4"/>
        <v>#REF!</v>
      </c>
    </row>
    <row r="189" spans="1:14" ht="25.5">
      <c r="A189" s="21">
        <v>650</v>
      </c>
      <c r="B189" s="15">
        <v>200</v>
      </c>
      <c r="C189" s="15"/>
      <c r="D189" s="15"/>
      <c r="E189" s="15"/>
      <c r="F189" s="15"/>
      <c r="G189" s="4" t="s">
        <v>886</v>
      </c>
      <c r="H189" s="121" t="e">
        <f>#REF!</f>
        <v>#REF!</v>
      </c>
      <c r="I189" s="121" t="e">
        <f t="shared" si="5"/>
        <v>#REF!</v>
      </c>
      <c r="J189" s="121" t="e">
        <f>+#REF!</f>
        <v>#REF!</v>
      </c>
      <c r="K189" s="121" t="e">
        <f>+#REF!</f>
        <v>#REF!</v>
      </c>
      <c r="L189" s="111">
        <v>4083</v>
      </c>
      <c r="M189" s="88" t="s">
        <v>950</v>
      </c>
      <c r="N189" s="121" t="e">
        <f t="shared" si="4"/>
        <v>#REF!</v>
      </c>
    </row>
    <row r="190" spans="1:14" ht="25.5">
      <c r="A190" s="21">
        <v>650</v>
      </c>
      <c r="B190" s="15">
        <v>300</v>
      </c>
      <c r="C190" s="15"/>
      <c r="D190" s="15"/>
      <c r="E190" s="15"/>
      <c r="F190" s="15"/>
      <c r="G190" s="4" t="s">
        <v>887</v>
      </c>
      <c r="H190" s="121" t="e">
        <f>#REF!</f>
        <v>#REF!</v>
      </c>
      <c r="I190" s="121" t="e">
        <f t="shared" si="5"/>
        <v>#REF!</v>
      </c>
      <c r="J190" s="121" t="e">
        <f>+#REF!</f>
        <v>#REF!</v>
      </c>
      <c r="K190" s="121" t="e">
        <f>+#REF!</f>
        <v>#REF!</v>
      </c>
      <c r="L190" s="111">
        <v>0</v>
      </c>
      <c r="M190" s="88" t="s">
        <v>951</v>
      </c>
      <c r="N190" s="121" t="e">
        <f t="shared" si="4"/>
        <v>#REF!</v>
      </c>
    </row>
    <row r="191" spans="1:14" s="93" customFormat="1" ht="25.5">
      <c r="A191" s="9">
        <v>660</v>
      </c>
      <c r="B191" s="10">
        <v>0</v>
      </c>
      <c r="C191" s="10">
        <v>0</v>
      </c>
      <c r="D191" s="10">
        <v>0</v>
      </c>
      <c r="E191" s="10">
        <v>0</v>
      </c>
      <c r="F191" s="10">
        <v>0</v>
      </c>
      <c r="G191" s="81" t="s">
        <v>888</v>
      </c>
      <c r="H191" s="122" t="e">
        <f>#REF!</f>
        <v>#REF!</v>
      </c>
      <c r="I191" s="122" t="e">
        <f t="shared" si="5"/>
        <v>#REF!</v>
      </c>
      <c r="J191" s="122" t="e">
        <f>+#REF!</f>
        <v>#REF!</v>
      </c>
      <c r="K191" s="122" t="e">
        <f>+#REF!</f>
        <v>#REF!</v>
      </c>
      <c r="L191" s="109">
        <v>0</v>
      </c>
      <c r="M191" s="82"/>
      <c r="N191" s="122" t="e">
        <f t="shared" si="4"/>
        <v>#REF!</v>
      </c>
    </row>
    <row r="192" spans="1:14" ht="25.5">
      <c r="A192" s="21">
        <v>660</v>
      </c>
      <c r="B192" s="15">
        <v>100</v>
      </c>
      <c r="C192" s="15"/>
      <c r="D192" s="15"/>
      <c r="E192" s="15"/>
      <c r="F192" s="15"/>
      <c r="G192" s="4" t="s">
        <v>889</v>
      </c>
      <c r="H192" s="121" t="e">
        <f>#REF!</f>
        <v>#REF!</v>
      </c>
      <c r="I192" s="121" t="e">
        <f t="shared" si="5"/>
        <v>#REF!</v>
      </c>
      <c r="J192" s="121" t="e">
        <f>+#REF!</f>
        <v>#REF!</v>
      </c>
      <c r="K192" s="121" t="e">
        <f>+#REF!</f>
        <v>#REF!</v>
      </c>
      <c r="L192" s="111">
        <v>1161694</v>
      </c>
      <c r="M192" s="88" t="s">
        <v>985</v>
      </c>
      <c r="N192" s="121" t="e">
        <f t="shared" si="4"/>
        <v>#REF!</v>
      </c>
    </row>
    <row r="193" spans="1:14" ht="25.5">
      <c r="A193" s="21">
        <v>660</v>
      </c>
      <c r="B193" s="15">
        <v>200</v>
      </c>
      <c r="C193" s="15"/>
      <c r="D193" s="15"/>
      <c r="E193" s="15"/>
      <c r="F193" s="15"/>
      <c r="G193" s="4" t="s">
        <v>890</v>
      </c>
      <c r="H193" s="121" t="e">
        <f>#REF!</f>
        <v>#REF!</v>
      </c>
      <c r="I193" s="121" t="e">
        <f t="shared" si="5"/>
        <v>#REF!</v>
      </c>
      <c r="J193" s="121" t="e">
        <f>+#REF!</f>
        <v>#REF!</v>
      </c>
      <c r="K193" s="121" t="e">
        <f>+#REF!</f>
        <v>#REF!</v>
      </c>
      <c r="L193" s="111">
        <v>1545255</v>
      </c>
      <c r="M193" s="88" t="s">
        <v>986</v>
      </c>
      <c r="N193" s="121" t="e">
        <f t="shared" si="4"/>
        <v>#REF!</v>
      </c>
    </row>
    <row r="194" spans="1:14" ht="25.5">
      <c r="A194" s="21">
        <v>660</v>
      </c>
      <c r="B194" s="15">
        <v>300</v>
      </c>
      <c r="C194" s="15"/>
      <c r="D194" s="15"/>
      <c r="E194" s="15"/>
      <c r="F194" s="15"/>
      <c r="G194" s="4" t="s">
        <v>891</v>
      </c>
      <c r="H194" s="121" t="e">
        <f>#REF!</f>
        <v>#REF!</v>
      </c>
      <c r="I194" s="121" t="e">
        <f t="shared" si="5"/>
        <v>#REF!</v>
      </c>
      <c r="J194" s="121" t="e">
        <f>+#REF!</f>
        <v>#REF!</v>
      </c>
      <c r="K194" s="121" t="e">
        <f>+#REF!</f>
        <v>#REF!</v>
      </c>
      <c r="L194" s="111">
        <v>0</v>
      </c>
      <c r="M194" s="88" t="s">
        <v>987</v>
      </c>
      <c r="N194" s="121" t="e">
        <f t="shared" si="4"/>
        <v>#REF!</v>
      </c>
    </row>
    <row r="195" spans="1:14" ht="25.5">
      <c r="A195" s="21">
        <v>660</v>
      </c>
      <c r="B195" s="15">
        <v>400</v>
      </c>
      <c r="C195" s="15"/>
      <c r="D195" s="15"/>
      <c r="E195" s="15"/>
      <c r="F195" s="15"/>
      <c r="G195" s="4" t="s">
        <v>892</v>
      </c>
      <c r="H195" s="121" t="e">
        <f>#REF!</f>
        <v>#REF!</v>
      </c>
      <c r="I195" s="121" t="e">
        <f t="shared" si="5"/>
        <v>#REF!</v>
      </c>
      <c r="J195" s="121" t="e">
        <f>+#REF!</f>
        <v>#REF!</v>
      </c>
      <c r="K195" s="121" t="e">
        <f>+#REF!</f>
        <v>#REF!</v>
      </c>
      <c r="L195" s="111">
        <v>0</v>
      </c>
      <c r="M195" s="88" t="s">
        <v>988</v>
      </c>
      <c r="N195" s="121" t="e">
        <f t="shared" si="4"/>
        <v>#REF!</v>
      </c>
    </row>
    <row r="196" spans="1:14" ht="25.5">
      <c r="A196" s="21">
        <v>660</v>
      </c>
      <c r="B196" s="15">
        <v>500</v>
      </c>
      <c r="C196" s="15"/>
      <c r="D196" s="15"/>
      <c r="E196" s="15"/>
      <c r="F196" s="15"/>
      <c r="G196" s="4" t="s">
        <v>893</v>
      </c>
      <c r="H196" s="121" t="e">
        <f>#REF!</f>
        <v>#REF!</v>
      </c>
      <c r="I196" s="121" t="e">
        <f t="shared" si="5"/>
        <v>#REF!</v>
      </c>
      <c r="J196" s="121" t="e">
        <f>+#REF!</f>
        <v>#REF!</v>
      </c>
      <c r="K196" s="121" t="e">
        <f>+#REF!</f>
        <v>#REF!</v>
      </c>
      <c r="L196" s="111">
        <v>0</v>
      </c>
      <c r="M196" s="88" t="s">
        <v>989</v>
      </c>
      <c r="N196" s="121" t="e">
        <f t="shared" si="4"/>
        <v>#REF!</v>
      </c>
    </row>
    <row r="197" spans="1:14" ht="25.5">
      <c r="A197" s="21">
        <v>660</v>
      </c>
      <c r="B197" s="15">
        <v>600</v>
      </c>
      <c r="C197" s="15"/>
      <c r="D197" s="15"/>
      <c r="E197" s="15"/>
      <c r="F197" s="15"/>
      <c r="G197" s="4" t="s">
        <v>894</v>
      </c>
      <c r="H197" s="121" t="e">
        <f>#REF!</f>
        <v>#REF!</v>
      </c>
      <c r="I197" s="121" t="e">
        <f t="shared" si="5"/>
        <v>#REF!</v>
      </c>
      <c r="J197" s="121" t="e">
        <f>+#REF!</f>
        <v>#REF!</v>
      </c>
      <c r="K197" s="121" t="e">
        <f>+#REF!</f>
        <v>#REF!</v>
      </c>
      <c r="L197" s="111">
        <v>1369586</v>
      </c>
      <c r="M197" s="88" t="s">
        <v>990</v>
      </c>
      <c r="N197" s="121" t="e">
        <f t="shared" si="4"/>
        <v>#REF!</v>
      </c>
    </row>
    <row r="198" spans="1:14" s="93" customFormat="1" ht="25.5">
      <c r="A198" s="9">
        <v>670</v>
      </c>
      <c r="B198" s="10">
        <v>0</v>
      </c>
      <c r="C198" s="10">
        <v>0</v>
      </c>
      <c r="D198" s="10">
        <v>0</v>
      </c>
      <c r="E198" s="10">
        <v>0</v>
      </c>
      <c r="F198" s="10">
        <v>0</v>
      </c>
      <c r="G198" s="81" t="s">
        <v>139</v>
      </c>
      <c r="H198" s="122" t="e">
        <f>#REF!</f>
        <v>#REF!</v>
      </c>
      <c r="I198" s="122" t="e">
        <f t="shared" si="5"/>
        <v>#REF!</v>
      </c>
      <c r="J198" s="122" t="e">
        <f>+#REF!</f>
        <v>#REF!</v>
      </c>
      <c r="K198" s="122" t="e">
        <f>+#REF!</f>
        <v>#REF!</v>
      </c>
      <c r="L198" s="109">
        <v>0</v>
      </c>
      <c r="M198" s="82" t="s">
        <v>991</v>
      </c>
      <c r="N198" s="122" t="e">
        <f t="shared" ref="N198:N255" si="6">+H198-J198</f>
        <v>#REF!</v>
      </c>
    </row>
    <row r="199" spans="1:14" s="93" customFormat="1">
      <c r="A199" s="9">
        <v>680</v>
      </c>
      <c r="B199" s="10">
        <v>0</v>
      </c>
      <c r="C199" s="10">
        <v>0</v>
      </c>
      <c r="D199" s="10">
        <v>0</v>
      </c>
      <c r="E199" s="10">
        <v>0</v>
      </c>
      <c r="F199" s="10">
        <v>0</v>
      </c>
      <c r="G199" s="81" t="s">
        <v>895</v>
      </c>
      <c r="H199" s="122" t="e">
        <f>#REF!</f>
        <v>#REF!</v>
      </c>
      <c r="I199" s="122" t="e">
        <f t="shared" si="5"/>
        <v>#REF!</v>
      </c>
      <c r="J199" s="122" t="e">
        <f>+#REF!</f>
        <v>#REF!</v>
      </c>
      <c r="K199" s="122" t="e">
        <f>+#REF!</f>
        <v>#REF!</v>
      </c>
      <c r="L199" s="109">
        <v>0</v>
      </c>
      <c r="M199" s="82"/>
      <c r="N199" s="122" t="e">
        <f t="shared" si="6"/>
        <v>#REF!</v>
      </c>
    </row>
    <row r="200" spans="1:14">
      <c r="A200" s="21">
        <v>680</v>
      </c>
      <c r="B200" s="14">
        <v>100</v>
      </c>
      <c r="C200" s="14"/>
      <c r="D200" s="14"/>
      <c r="E200" s="14"/>
      <c r="F200" s="14"/>
      <c r="G200" s="5" t="s">
        <v>896</v>
      </c>
      <c r="H200" s="120" t="e">
        <f>#REF!</f>
        <v>#REF!</v>
      </c>
      <c r="I200" s="120" t="e">
        <f t="shared" si="5"/>
        <v>#REF!</v>
      </c>
      <c r="J200" s="120" t="e">
        <f>+#REF!</f>
        <v>#REF!</v>
      </c>
      <c r="K200" s="120" t="e">
        <f>+#REF!</f>
        <v>#REF!</v>
      </c>
      <c r="L200" s="110">
        <v>0</v>
      </c>
      <c r="M200" s="88" t="s">
        <v>992</v>
      </c>
      <c r="N200" s="120" t="e">
        <f t="shared" si="6"/>
        <v>#REF!</v>
      </c>
    </row>
    <row r="201" spans="1:14">
      <c r="A201" s="21">
        <v>680</v>
      </c>
      <c r="B201" s="14">
        <v>100</v>
      </c>
      <c r="C201" s="28">
        <v>100</v>
      </c>
      <c r="D201" s="28"/>
      <c r="E201" s="28"/>
      <c r="F201" s="28"/>
      <c r="G201" s="4" t="s">
        <v>897</v>
      </c>
      <c r="H201" s="121" t="e">
        <f>#REF!</f>
        <v>#REF!</v>
      </c>
      <c r="I201" s="121" t="e">
        <f t="shared" ref="I201:I252" si="7">+J201/2</f>
        <v>#REF!</v>
      </c>
      <c r="J201" s="121" t="e">
        <f>+#REF!</f>
        <v>#REF!</v>
      </c>
      <c r="K201" s="121" t="e">
        <f>+#REF!</f>
        <v>#REF!</v>
      </c>
      <c r="L201" s="111">
        <v>0</v>
      </c>
      <c r="M201" s="1"/>
      <c r="N201" s="121" t="e">
        <f t="shared" si="6"/>
        <v>#REF!</v>
      </c>
    </row>
    <row r="202" spans="1:14" ht="25.5">
      <c r="A202" s="21">
        <v>680</v>
      </c>
      <c r="B202" s="14">
        <v>100</v>
      </c>
      <c r="C202" s="28">
        <v>200</v>
      </c>
      <c r="D202" s="28"/>
      <c r="E202" s="28"/>
      <c r="F202" s="28"/>
      <c r="G202" s="4" t="s">
        <v>898</v>
      </c>
      <c r="H202" s="121" t="e">
        <f>#REF!</f>
        <v>#REF!</v>
      </c>
      <c r="I202" s="121" t="e">
        <f t="shared" si="7"/>
        <v>#REF!</v>
      </c>
      <c r="J202" s="121" t="e">
        <f>+#REF!</f>
        <v>#REF!</v>
      </c>
      <c r="K202" s="121" t="e">
        <f>+#REF!</f>
        <v>#REF!</v>
      </c>
      <c r="L202" s="111">
        <v>0</v>
      </c>
      <c r="M202" s="1"/>
      <c r="N202" s="121" t="e">
        <f t="shared" si="6"/>
        <v>#REF!</v>
      </c>
    </row>
    <row r="203" spans="1:14">
      <c r="A203" s="21">
        <v>680</v>
      </c>
      <c r="B203" s="14">
        <v>100</v>
      </c>
      <c r="C203" s="28">
        <v>900</v>
      </c>
      <c r="D203" s="28"/>
      <c r="E203" s="28"/>
      <c r="F203" s="28"/>
      <c r="G203" s="4" t="s">
        <v>899</v>
      </c>
      <c r="H203" s="121" t="e">
        <f>#REF!</f>
        <v>#REF!</v>
      </c>
      <c r="I203" s="121" t="e">
        <f t="shared" si="7"/>
        <v>#REF!</v>
      </c>
      <c r="J203" s="121" t="e">
        <f>+#REF!</f>
        <v>#REF!</v>
      </c>
      <c r="K203" s="121" t="e">
        <f>+#REF!</f>
        <v>#REF!</v>
      </c>
      <c r="L203" s="111">
        <v>23729</v>
      </c>
      <c r="M203" s="1"/>
      <c r="N203" s="121" t="e">
        <f t="shared" si="6"/>
        <v>#REF!</v>
      </c>
    </row>
    <row r="204" spans="1:14">
      <c r="A204" s="21">
        <v>680</v>
      </c>
      <c r="B204" s="14">
        <v>200</v>
      </c>
      <c r="C204" s="14"/>
      <c r="D204" s="14"/>
      <c r="E204" s="14"/>
      <c r="F204" s="14"/>
      <c r="G204" s="5" t="s">
        <v>900</v>
      </c>
      <c r="H204" s="120" t="e">
        <f>#REF!</f>
        <v>#REF!</v>
      </c>
      <c r="I204" s="120" t="e">
        <f t="shared" si="7"/>
        <v>#REF!</v>
      </c>
      <c r="J204" s="120" t="e">
        <f>+#REF!</f>
        <v>#REF!</v>
      </c>
      <c r="K204" s="120" t="e">
        <f>+#REF!</f>
        <v>#REF!</v>
      </c>
      <c r="L204" s="110">
        <v>0</v>
      </c>
      <c r="M204" s="88" t="s">
        <v>283</v>
      </c>
      <c r="N204" s="120" t="e">
        <f t="shared" si="6"/>
        <v>#REF!</v>
      </c>
    </row>
    <row r="205" spans="1:14">
      <c r="A205" s="21">
        <v>680</v>
      </c>
      <c r="B205" s="14">
        <v>200</v>
      </c>
      <c r="C205" s="28">
        <v>100</v>
      </c>
      <c r="D205" s="28"/>
      <c r="E205" s="28"/>
      <c r="F205" s="28"/>
      <c r="G205" s="4" t="s">
        <v>901</v>
      </c>
      <c r="H205" s="121" t="e">
        <f>#REF!</f>
        <v>#REF!</v>
      </c>
      <c r="I205" s="121" t="e">
        <f t="shared" si="7"/>
        <v>#REF!</v>
      </c>
      <c r="J205" s="121" t="e">
        <f>+#REF!</f>
        <v>#REF!</v>
      </c>
      <c r="K205" s="121" t="e">
        <f>+#REF!</f>
        <v>#REF!</v>
      </c>
      <c r="L205" s="111">
        <v>0</v>
      </c>
      <c r="M205" s="1"/>
      <c r="N205" s="121" t="e">
        <f t="shared" si="6"/>
        <v>#REF!</v>
      </c>
    </row>
    <row r="206" spans="1:14">
      <c r="A206" s="21">
        <v>680</v>
      </c>
      <c r="B206" s="14">
        <v>200</v>
      </c>
      <c r="C206" s="28">
        <v>200</v>
      </c>
      <c r="D206" s="28"/>
      <c r="E206" s="28"/>
      <c r="F206" s="28"/>
      <c r="G206" s="4" t="s">
        <v>902</v>
      </c>
      <c r="H206" s="121" t="e">
        <f>#REF!</f>
        <v>#REF!</v>
      </c>
      <c r="I206" s="121" t="e">
        <f t="shared" si="7"/>
        <v>#REF!</v>
      </c>
      <c r="J206" s="121" t="e">
        <f>+#REF!</f>
        <v>#REF!</v>
      </c>
      <c r="K206" s="121" t="e">
        <f>+#REF!</f>
        <v>#REF!</v>
      </c>
      <c r="L206" s="111">
        <v>36554</v>
      </c>
      <c r="M206" s="1"/>
      <c r="N206" s="121" t="e">
        <f t="shared" si="6"/>
        <v>#REF!</v>
      </c>
    </row>
    <row r="207" spans="1:14" ht="25.5">
      <c r="A207" s="21">
        <v>680</v>
      </c>
      <c r="B207" s="14">
        <v>200</v>
      </c>
      <c r="C207" s="28">
        <v>900</v>
      </c>
      <c r="D207" s="28"/>
      <c r="E207" s="28"/>
      <c r="F207" s="28"/>
      <c r="G207" s="4" t="s">
        <v>903</v>
      </c>
      <c r="H207" s="121" t="e">
        <f>#REF!</f>
        <v>#REF!</v>
      </c>
      <c r="I207" s="121" t="e">
        <f t="shared" si="7"/>
        <v>#REF!</v>
      </c>
      <c r="J207" s="121" t="e">
        <f>+#REF!</f>
        <v>#REF!</v>
      </c>
      <c r="K207" s="121" t="e">
        <f>+#REF!</f>
        <v>#REF!</v>
      </c>
      <c r="L207" s="111">
        <v>0</v>
      </c>
      <c r="M207" s="1"/>
      <c r="N207" s="121" t="e">
        <f t="shared" si="6"/>
        <v>#REF!</v>
      </c>
    </row>
    <row r="208" spans="1:14">
      <c r="A208" s="21">
        <v>680</v>
      </c>
      <c r="B208" s="30">
        <v>300</v>
      </c>
      <c r="C208" s="14"/>
      <c r="D208" s="14"/>
      <c r="E208" s="14"/>
      <c r="F208" s="14"/>
      <c r="G208" s="39" t="s">
        <v>904</v>
      </c>
      <c r="H208" s="123" t="e">
        <f>#REF!</f>
        <v>#REF!</v>
      </c>
      <c r="I208" s="123" t="e">
        <f t="shared" si="7"/>
        <v>#REF!</v>
      </c>
      <c r="J208" s="123" t="e">
        <f>+#REF!</f>
        <v>#REF!</v>
      </c>
      <c r="K208" s="123" t="e">
        <f>+#REF!</f>
        <v>#REF!</v>
      </c>
      <c r="L208" s="112">
        <v>0</v>
      </c>
      <c r="M208" s="88" t="s">
        <v>284</v>
      </c>
      <c r="N208" s="123" t="e">
        <f t="shared" si="6"/>
        <v>#REF!</v>
      </c>
    </row>
    <row r="209" spans="1:14" ht="25.5">
      <c r="A209" s="21">
        <v>680</v>
      </c>
      <c r="B209" s="30">
        <v>300</v>
      </c>
      <c r="C209" s="28">
        <v>100</v>
      </c>
      <c r="D209" s="28"/>
      <c r="E209" s="28"/>
      <c r="F209" s="28"/>
      <c r="G209" s="4" t="s">
        <v>905</v>
      </c>
      <c r="H209" s="121" t="e">
        <f>#REF!</f>
        <v>#REF!</v>
      </c>
      <c r="I209" s="121" t="e">
        <f t="shared" si="7"/>
        <v>#REF!</v>
      </c>
      <c r="J209" s="121" t="e">
        <f>+#REF!</f>
        <v>#REF!</v>
      </c>
      <c r="K209" s="121" t="e">
        <f>+#REF!</f>
        <v>#REF!</v>
      </c>
      <c r="L209" s="111">
        <v>0</v>
      </c>
      <c r="M209" s="1"/>
      <c r="N209" s="121" t="e">
        <f t="shared" si="6"/>
        <v>#REF!</v>
      </c>
    </row>
    <row r="210" spans="1:14">
      <c r="A210" s="21">
        <v>680</v>
      </c>
      <c r="B210" s="30">
        <v>300</v>
      </c>
      <c r="C210" s="28">
        <v>200</v>
      </c>
      <c r="D210" s="28"/>
      <c r="E210" s="28"/>
      <c r="F210" s="28"/>
      <c r="G210" s="4" t="s">
        <v>906</v>
      </c>
      <c r="H210" s="121" t="e">
        <f>#REF!</f>
        <v>#REF!</v>
      </c>
      <c r="I210" s="121" t="e">
        <f t="shared" si="7"/>
        <v>#REF!</v>
      </c>
      <c r="J210" s="121" t="e">
        <f>+#REF!</f>
        <v>#REF!</v>
      </c>
      <c r="K210" s="121" t="e">
        <f>+#REF!</f>
        <v>#REF!</v>
      </c>
      <c r="L210" s="111">
        <v>0</v>
      </c>
      <c r="M210" s="1"/>
      <c r="N210" s="121" t="e">
        <f t="shared" si="6"/>
        <v>#REF!</v>
      </c>
    </row>
    <row r="211" spans="1:14">
      <c r="A211" s="21">
        <v>680</v>
      </c>
      <c r="B211" s="30">
        <v>300</v>
      </c>
      <c r="C211" s="28">
        <v>900</v>
      </c>
      <c r="D211" s="28"/>
      <c r="E211" s="28"/>
      <c r="F211" s="28"/>
      <c r="G211" s="4" t="s">
        <v>904</v>
      </c>
      <c r="H211" s="121" t="e">
        <f>#REF!</f>
        <v>#REF!</v>
      </c>
      <c r="I211" s="121" t="e">
        <f t="shared" si="7"/>
        <v>#REF!</v>
      </c>
      <c r="J211" s="121" t="e">
        <f>+#REF!</f>
        <v>#REF!</v>
      </c>
      <c r="K211" s="121" t="e">
        <f>+#REF!</f>
        <v>#REF!</v>
      </c>
      <c r="L211" s="111">
        <v>57165</v>
      </c>
      <c r="M211" s="1"/>
      <c r="N211" s="121" t="e">
        <f t="shared" si="6"/>
        <v>#REF!</v>
      </c>
    </row>
    <row r="212" spans="1:14">
      <c r="A212" s="9">
        <v>690</v>
      </c>
      <c r="B212" s="10">
        <v>0</v>
      </c>
      <c r="C212" s="10">
        <v>0</v>
      </c>
      <c r="D212" s="10">
        <v>0</v>
      </c>
      <c r="E212" s="10">
        <v>0</v>
      </c>
      <c r="F212" s="10">
        <v>0</v>
      </c>
      <c r="G212" s="81" t="s">
        <v>907</v>
      </c>
      <c r="H212" s="122" t="e">
        <f>#REF!</f>
        <v>#REF!</v>
      </c>
      <c r="I212" s="122" t="e">
        <f t="shared" si="7"/>
        <v>#REF!</v>
      </c>
      <c r="J212" s="122" t="e">
        <f>+#REF!</f>
        <v>#REF!</v>
      </c>
      <c r="K212" s="122" t="e">
        <f>+#REF!</f>
        <v>#REF!</v>
      </c>
      <c r="L212" s="109">
        <v>0</v>
      </c>
      <c r="M212" s="82"/>
      <c r="N212" s="122" t="e">
        <f t="shared" si="6"/>
        <v>#REF!</v>
      </c>
    </row>
    <row r="213" spans="1:14">
      <c r="A213" s="31">
        <v>690</v>
      </c>
      <c r="B213" s="28">
        <v>100</v>
      </c>
      <c r="C213" s="28"/>
      <c r="D213" s="28"/>
      <c r="E213" s="28"/>
      <c r="F213" s="28"/>
      <c r="G213" s="4" t="s">
        <v>908</v>
      </c>
      <c r="H213" s="121" t="e">
        <f>#REF!</f>
        <v>#REF!</v>
      </c>
      <c r="I213" s="121" t="e">
        <f t="shared" si="7"/>
        <v>#REF!</v>
      </c>
      <c r="J213" s="121" t="e">
        <f>+#REF!</f>
        <v>#REF!</v>
      </c>
      <c r="K213" s="121" t="e">
        <f>+#REF!</f>
        <v>#REF!</v>
      </c>
      <c r="L213" s="111">
        <v>19</v>
      </c>
      <c r="M213" s="1" t="s">
        <v>16</v>
      </c>
      <c r="N213" s="121" t="e">
        <f t="shared" si="6"/>
        <v>#REF!</v>
      </c>
    </row>
    <row r="214" spans="1:14">
      <c r="A214" s="31">
        <v>690</v>
      </c>
      <c r="B214" s="27">
        <v>200</v>
      </c>
      <c r="C214" s="27"/>
      <c r="D214" s="27"/>
      <c r="E214" s="27"/>
      <c r="F214" s="27"/>
      <c r="G214" s="5" t="s">
        <v>909</v>
      </c>
      <c r="H214" s="120" t="e">
        <f>#REF!</f>
        <v>#REF!</v>
      </c>
      <c r="I214" s="120" t="e">
        <f t="shared" si="7"/>
        <v>#REF!</v>
      </c>
      <c r="J214" s="120" t="e">
        <f>+#REF!</f>
        <v>#REF!</v>
      </c>
      <c r="K214" s="120" t="e">
        <f>+#REF!</f>
        <v>#REF!</v>
      </c>
      <c r="L214" s="110">
        <v>0</v>
      </c>
      <c r="M214" s="1" t="s">
        <v>17</v>
      </c>
      <c r="N214" s="120" t="e">
        <f t="shared" si="6"/>
        <v>#REF!</v>
      </c>
    </row>
    <row r="215" spans="1:14">
      <c r="A215" s="31">
        <v>690</v>
      </c>
      <c r="B215" s="27">
        <v>200</v>
      </c>
      <c r="C215" s="28">
        <v>100</v>
      </c>
      <c r="D215" s="28"/>
      <c r="E215" s="28"/>
      <c r="F215" s="28"/>
      <c r="G215" s="84" t="s">
        <v>2072</v>
      </c>
      <c r="H215" s="124" t="e">
        <f>#REF!</f>
        <v>#REF!</v>
      </c>
      <c r="I215" s="124" t="e">
        <f t="shared" si="7"/>
        <v>#REF!</v>
      </c>
      <c r="J215" s="124" t="e">
        <f>+#REF!</f>
        <v>#REF!</v>
      </c>
      <c r="K215" s="124" t="e">
        <f>+#REF!</f>
        <v>#REF!</v>
      </c>
      <c r="L215" s="113">
        <v>1</v>
      </c>
      <c r="M215" s="1"/>
      <c r="N215" s="124" t="e">
        <f t="shared" si="6"/>
        <v>#REF!</v>
      </c>
    </row>
    <row r="216" spans="1:14">
      <c r="A216" s="31">
        <v>690</v>
      </c>
      <c r="B216" s="27">
        <v>200</v>
      </c>
      <c r="C216" s="40">
        <v>200</v>
      </c>
      <c r="D216" s="40"/>
      <c r="E216" s="40"/>
      <c r="F216" s="40"/>
      <c r="G216" s="87" t="s">
        <v>2073</v>
      </c>
      <c r="H216" s="125" t="e">
        <f>#REF!</f>
        <v>#REF!</v>
      </c>
      <c r="I216" s="125" t="e">
        <f t="shared" si="7"/>
        <v>#REF!</v>
      </c>
      <c r="J216" s="125" t="e">
        <f>+#REF!</f>
        <v>#REF!</v>
      </c>
      <c r="K216" s="125" t="e">
        <f>+#REF!</f>
        <v>#REF!</v>
      </c>
      <c r="L216" s="114">
        <v>1</v>
      </c>
      <c r="M216" s="1"/>
      <c r="N216" s="125" t="e">
        <f t="shared" si="6"/>
        <v>#REF!</v>
      </c>
    </row>
    <row r="217" spans="1:14">
      <c r="A217" s="31">
        <v>690</v>
      </c>
      <c r="B217" s="27">
        <v>300</v>
      </c>
      <c r="C217" s="27"/>
      <c r="D217" s="27"/>
      <c r="E217" s="27"/>
      <c r="F217" s="27"/>
      <c r="G217" s="5" t="s">
        <v>2074</v>
      </c>
      <c r="H217" s="120" t="e">
        <f>#REF!</f>
        <v>#REF!</v>
      </c>
      <c r="I217" s="120" t="e">
        <f t="shared" si="7"/>
        <v>#REF!</v>
      </c>
      <c r="J217" s="120" t="e">
        <f>+#REF!</f>
        <v>#REF!</v>
      </c>
      <c r="K217" s="120" t="e">
        <f>+#REF!</f>
        <v>#REF!</v>
      </c>
      <c r="L217" s="110">
        <v>0</v>
      </c>
      <c r="M217" s="1" t="s">
        <v>18</v>
      </c>
      <c r="N217" s="120" t="e">
        <f t="shared" si="6"/>
        <v>#REF!</v>
      </c>
    </row>
    <row r="218" spans="1:14">
      <c r="A218" s="31">
        <v>690</v>
      </c>
      <c r="B218" s="27">
        <v>300</v>
      </c>
      <c r="C218" s="28">
        <v>100</v>
      </c>
      <c r="D218" s="28"/>
      <c r="E218" s="28"/>
      <c r="F218" s="28"/>
      <c r="G218" s="84" t="s">
        <v>2075</v>
      </c>
      <c r="H218" s="124" t="e">
        <f>#REF!</f>
        <v>#REF!</v>
      </c>
      <c r="I218" s="124" t="e">
        <f t="shared" si="7"/>
        <v>#REF!</v>
      </c>
      <c r="J218" s="124" t="e">
        <f>+#REF!</f>
        <v>#REF!</v>
      </c>
      <c r="K218" s="124" t="e">
        <f>+#REF!</f>
        <v>#REF!</v>
      </c>
      <c r="L218" s="113">
        <v>2797</v>
      </c>
      <c r="M218" s="1"/>
      <c r="N218" s="124" t="e">
        <f t="shared" si="6"/>
        <v>#REF!</v>
      </c>
    </row>
    <row r="219" spans="1:14">
      <c r="A219" s="31">
        <v>690</v>
      </c>
      <c r="B219" s="27">
        <v>300</v>
      </c>
      <c r="C219" s="28">
        <v>200</v>
      </c>
      <c r="D219" s="28"/>
      <c r="E219" s="28"/>
      <c r="F219" s="28"/>
      <c r="G219" s="84" t="s">
        <v>1838</v>
      </c>
      <c r="H219" s="124" t="e">
        <f>#REF!</f>
        <v>#REF!</v>
      </c>
      <c r="I219" s="124" t="e">
        <f t="shared" si="7"/>
        <v>#REF!</v>
      </c>
      <c r="J219" s="124" t="e">
        <f>+#REF!</f>
        <v>#REF!</v>
      </c>
      <c r="K219" s="124" t="e">
        <f>+#REF!</f>
        <v>#REF!</v>
      </c>
      <c r="L219" s="113">
        <v>0</v>
      </c>
      <c r="M219" s="1"/>
      <c r="N219" s="124" t="e">
        <f t="shared" si="6"/>
        <v>#REF!</v>
      </c>
    </row>
    <row r="220" spans="1:14">
      <c r="A220" s="31">
        <v>690</v>
      </c>
      <c r="B220" s="27">
        <v>300</v>
      </c>
      <c r="C220" s="40">
        <v>900</v>
      </c>
      <c r="D220" s="40"/>
      <c r="E220" s="40"/>
      <c r="F220" s="40"/>
      <c r="G220" s="87" t="s">
        <v>2074</v>
      </c>
      <c r="H220" s="125" t="e">
        <f>#REF!</f>
        <v>#REF!</v>
      </c>
      <c r="I220" s="125" t="e">
        <f t="shared" si="7"/>
        <v>#REF!</v>
      </c>
      <c r="J220" s="125" t="e">
        <f>+#REF!</f>
        <v>#REF!</v>
      </c>
      <c r="K220" s="125" t="e">
        <f>+#REF!</f>
        <v>#REF!</v>
      </c>
      <c r="L220" s="114">
        <v>0</v>
      </c>
      <c r="M220" s="1"/>
      <c r="N220" s="125" t="e">
        <f t="shared" si="6"/>
        <v>#REF!</v>
      </c>
    </row>
    <row r="221" spans="1:14">
      <c r="A221" s="9">
        <v>700</v>
      </c>
      <c r="B221" s="10">
        <v>0</v>
      </c>
      <c r="C221" s="10">
        <v>0</v>
      </c>
      <c r="D221" s="10">
        <v>0</v>
      </c>
      <c r="E221" s="10">
        <v>0</v>
      </c>
      <c r="F221" s="10">
        <v>0</v>
      </c>
      <c r="G221" s="81" t="s">
        <v>2076</v>
      </c>
      <c r="H221" s="122" t="e">
        <f>#REF!</f>
        <v>#REF!</v>
      </c>
      <c r="I221" s="122" t="e">
        <f t="shared" si="7"/>
        <v>#REF!</v>
      </c>
      <c r="J221" s="122" t="e">
        <f>+#REF!</f>
        <v>#REF!</v>
      </c>
      <c r="K221" s="122" t="e">
        <f>+#REF!</f>
        <v>#REF!</v>
      </c>
      <c r="L221" s="109">
        <v>0</v>
      </c>
      <c r="M221" s="82"/>
      <c r="N221" s="122" t="e">
        <f t="shared" si="6"/>
        <v>#REF!</v>
      </c>
    </row>
    <row r="222" spans="1:14">
      <c r="A222" s="31">
        <v>700</v>
      </c>
      <c r="B222" s="28">
        <v>100</v>
      </c>
      <c r="C222" s="28"/>
      <c r="D222" s="28"/>
      <c r="E222" s="28"/>
      <c r="F222" s="28"/>
      <c r="G222" s="4" t="s">
        <v>2077</v>
      </c>
      <c r="H222" s="121" t="e">
        <f>#REF!</f>
        <v>#REF!</v>
      </c>
      <c r="I222" s="121" t="e">
        <f t="shared" si="7"/>
        <v>#REF!</v>
      </c>
      <c r="J222" s="121" t="e">
        <f>+#REF!</f>
        <v>#REF!</v>
      </c>
      <c r="K222" s="121" t="e">
        <f>+#REF!</f>
        <v>#REF!</v>
      </c>
      <c r="L222" s="111">
        <v>0</v>
      </c>
      <c r="M222" s="1" t="s">
        <v>19</v>
      </c>
      <c r="N222" s="121" t="e">
        <f t="shared" si="6"/>
        <v>#REF!</v>
      </c>
    </row>
    <row r="223" spans="1:14" ht="25.5">
      <c r="A223" s="31">
        <v>700</v>
      </c>
      <c r="B223" s="28">
        <v>200</v>
      </c>
      <c r="C223" s="28"/>
      <c r="D223" s="28"/>
      <c r="E223" s="28"/>
      <c r="F223" s="28"/>
      <c r="G223" s="4" t="s">
        <v>2078</v>
      </c>
      <c r="H223" s="121" t="e">
        <f>#REF!</f>
        <v>#REF!</v>
      </c>
      <c r="I223" s="121" t="e">
        <f t="shared" si="7"/>
        <v>#REF!</v>
      </c>
      <c r="J223" s="121" t="e">
        <f>+#REF!</f>
        <v>#REF!</v>
      </c>
      <c r="K223" s="121" t="e">
        <f>+#REF!</f>
        <v>#REF!</v>
      </c>
      <c r="L223" s="111">
        <v>0</v>
      </c>
      <c r="M223" s="1" t="s">
        <v>20</v>
      </c>
      <c r="N223" s="121" t="e">
        <f t="shared" si="6"/>
        <v>#REF!</v>
      </c>
    </row>
    <row r="224" spans="1:14" ht="25.5">
      <c r="A224" s="31">
        <v>700</v>
      </c>
      <c r="B224" s="28">
        <v>300</v>
      </c>
      <c r="C224" s="28"/>
      <c r="D224" s="28"/>
      <c r="E224" s="28"/>
      <c r="F224" s="28"/>
      <c r="G224" s="4" t="s">
        <v>2079</v>
      </c>
      <c r="H224" s="121" t="e">
        <f>#REF!</f>
        <v>#REF!</v>
      </c>
      <c r="I224" s="121" t="e">
        <f t="shared" si="7"/>
        <v>#REF!</v>
      </c>
      <c r="J224" s="121" t="e">
        <f>+#REF!</f>
        <v>#REF!</v>
      </c>
      <c r="K224" s="121" t="e">
        <f>+#REF!</f>
        <v>#REF!</v>
      </c>
      <c r="L224" s="111">
        <v>0</v>
      </c>
      <c r="M224" s="1" t="s">
        <v>21</v>
      </c>
      <c r="N224" s="121" t="e">
        <f t="shared" si="6"/>
        <v>#REF!</v>
      </c>
    </row>
    <row r="225" spans="1:225">
      <c r="A225" s="31">
        <v>700</v>
      </c>
      <c r="B225" s="28">
        <v>400</v>
      </c>
      <c r="C225" s="28"/>
      <c r="D225" s="28"/>
      <c r="E225" s="28"/>
      <c r="F225" s="28"/>
      <c r="G225" s="4" t="s">
        <v>2080</v>
      </c>
      <c r="H225" s="121" t="e">
        <f>#REF!</f>
        <v>#REF!</v>
      </c>
      <c r="I225" s="121" t="e">
        <f t="shared" si="7"/>
        <v>#REF!</v>
      </c>
      <c r="J225" s="121" t="e">
        <f>+#REF!</f>
        <v>#REF!</v>
      </c>
      <c r="K225" s="121" t="e">
        <f>+#REF!</f>
        <v>#REF!</v>
      </c>
      <c r="L225" s="111">
        <v>0</v>
      </c>
      <c r="M225" s="1" t="s">
        <v>22</v>
      </c>
      <c r="N225" s="121" t="e">
        <f t="shared" si="6"/>
        <v>#REF!</v>
      </c>
    </row>
    <row r="226" spans="1:225" s="94" customFormat="1">
      <c r="A226" s="31">
        <v>700</v>
      </c>
      <c r="B226" s="28">
        <v>500</v>
      </c>
      <c r="C226" s="28"/>
      <c r="D226" s="28"/>
      <c r="E226" s="28"/>
      <c r="F226" s="28"/>
      <c r="G226" s="4" t="s">
        <v>2081</v>
      </c>
      <c r="H226" s="121" t="e">
        <f>#REF!</f>
        <v>#REF!</v>
      </c>
      <c r="I226" s="121" t="e">
        <f t="shared" si="7"/>
        <v>#REF!</v>
      </c>
      <c r="J226" s="121" t="e">
        <f>+#REF!</f>
        <v>#REF!</v>
      </c>
      <c r="K226" s="121" t="e">
        <f>+#REF!</f>
        <v>#REF!</v>
      </c>
      <c r="L226" s="111">
        <v>0</v>
      </c>
      <c r="M226" s="1" t="s">
        <v>23</v>
      </c>
      <c r="N226" s="121" t="e">
        <f t="shared" si="6"/>
        <v>#REF!</v>
      </c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</row>
    <row r="227" spans="1:225" s="94" customFormat="1" ht="25.5">
      <c r="A227" s="9">
        <v>710</v>
      </c>
      <c r="B227" s="10">
        <v>0</v>
      </c>
      <c r="C227" s="10">
        <v>0</v>
      </c>
      <c r="D227" s="10">
        <v>0</v>
      </c>
      <c r="E227" s="10">
        <v>0</v>
      </c>
      <c r="F227" s="10">
        <v>0</v>
      </c>
      <c r="G227" s="81" t="s">
        <v>2152</v>
      </c>
      <c r="H227" s="122" t="e">
        <f>#REF!</f>
        <v>#REF!</v>
      </c>
      <c r="I227" s="122" t="e">
        <f t="shared" si="7"/>
        <v>#REF!</v>
      </c>
      <c r="J227" s="122" t="e">
        <f>+#REF!</f>
        <v>#REF!</v>
      </c>
      <c r="K227" s="122" t="e">
        <f>+#REF!</f>
        <v>#REF!</v>
      </c>
      <c r="L227" s="109">
        <v>0</v>
      </c>
      <c r="M227" s="82" t="s">
        <v>29</v>
      </c>
      <c r="N227" s="122" t="e">
        <f t="shared" si="6"/>
        <v>#REF!</v>
      </c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</row>
    <row r="228" spans="1:225" s="94" customFormat="1">
      <c r="A228" s="9">
        <v>720</v>
      </c>
      <c r="B228" s="10">
        <v>0</v>
      </c>
      <c r="C228" s="10">
        <v>0</v>
      </c>
      <c r="D228" s="10">
        <v>0</v>
      </c>
      <c r="E228" s="10">
        <v>0</v>
      </c>
      <c r="F228" s="10">
        <v>0</v>
      </c>
      <c r="G228" s="81" t="s">
        <v>109</v>
      </c>
      <c r="H228" s="122" t="e">
        <f>#REF!</f>
        <v>#REF!</v>
      </c>
      <c r="I228" s="122" t="e">
        <f t="shared" si="7"/>
        <v>#REF!</v>
      </c>
      <c r="J228" s="122" t="e">
        <f>+#REF!</f>
        <v>#REF!</v>
      </c>
      <c r="K228" s="122" t="e">
        <f>+#REF!</f>
        <v>#REF!</v>
      </c>
      <c r="L228" s="109">
        <v>0</v>
      </c>
      <c r="M228" s="82"/>
      <c r="N228" s="122" t="e">
        <f t="shared" si="6"/>
        <v>#REF!</v>
      </c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</row>
    <row r="229" spans="1:225" s="94" customFormat="1">
      <c r="A229" s="31">
        <v>720</v>
      </c>
      <c r="B229" s="28">
        <v>100</v>
      </c>
      <c r="C229" s="28"/>
      <c r="D229" s="28"/>
      <c r="E229" s="28"/>
      <c r="F229" s="28"/>
      <c r="G229" s="4" t="s">
        <v>2082</v>
      </c>
      <c r="H229" s="121" t="e">
        <f>#REF!</f>
        <v>#REF!</v>
      </c>
      <c r="I229" s="121" t="e">
        <f t="shared" si="7"/>
        <v>#REF!</v>
      </c>
      <c r="J229" s="121" t="e">
        <f>+#REF!</f>
        <v>#REF!</v>
      </c>
      <c r="K229" s="121" t="e">
        <f>+#REF!</f>
        <v>#REF!</v>
      </c>
      <c r="L229" s="111">
        <v>0</v>
      </c>
      <c r="M229" s="1" t="s">
        <v>31</v>
      </c>
      <c r="N229" s="121" t="e">
        <f t="shared" si="6"/>
        <v>#REF!</v>
      </c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</row>
    <row r="230" spans="1:225" s="94" customFormat="1">
      <c r="A230" s="31">
        <v>720</v>
      </c>
      <c r="B230" s="27">
        <v>200</v>
      </c>
      <c r="C230" s="27"/>
      <c r="D230" s="27"/>
      <c r="E230" s="27"/>
      <c r="F230" s="27"/>
      <c r="G230" s="5" t="s">
        <v>2083</v>
      </c>
      <c r="H230" s="120" t="e">
        <f>#REF!</f>
        <v>#REF!</v>
      </c>
      <c r="I230" s="120" t="e">
        <f t="shared" si="7"/>
        <v>#REF!</v>
      </c>
      <c r="J230" s="120" t="e">
        <f>+#REF!</f>
        <v>#REF!</v>
      </c>
      <c r="K230" s="120" t="e">
        <f>+#REF!</f>
        <v>#REF!</v>
      </c>
      <c r="L230" s="110">
        <v>0</v>
      </c>
      <c r="M230" s="1"/>
      <c r="N230" s="120" t="e">
        <f t="shared" si="6"/>
        <v>#REF!</v>
      </c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</row>
    <row r="231" spans="1:225" s="94" customFormat="1">
      <c r="A231" s="31">
        <v>720</v>
      </c>
      <c r="B231" s="27">
        <v>200</v>
      </c>
      <c r="C231" s="27">
        <v>100</v>
      </c>
      <c r="D231" s="27"/>
      <c r="E231" s="27"/>
      <c r="F231" s="27"/>
      <c r="G231" s="5" t="s">
        <v>2084</v>
      </c>
      <c r="H231" s="120" t="e">
        <f>#REF!</f>
        <v>#REF!</v>
      </c>
      <c r="I231" s="120" t="e">
        <f t="shared" si="7"/>
        <v>#REF!</v>
      </c>
      <c r="J231" s="120" t="e">
        <f>+#REF!</f>
        <v>#REF!</v>
      </c>
      <c r="K231" s="120" t="e">
        <f>+#REF!</f>
        <v>#REF!</v>
      </c>
      <c r="L231" s="110">
        <v>68086</v>
      </c>
      <c r="M231" s="1" t="s">
        <v>32</v>
      </c>
      <c r="N231" s="120" t="e">
        <f t="shared" si="6"/>
        <v>#REF!</v>
      </c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</row>
    <row r="232" spans="1:225" s="94" customFormat="1">
      <c r="A232" s="31">
        <v>720</v>
      </c>
      <c r="B232" s="27">
        <v>200</v>
      </c>
      <c r="C232" s="27">
        <v>200</v>
      </c>
      <c r="D232" s="27"/>
      <c r="E232" s="27"/>
      <c r="F232" s="27"/>
      <c r="G232" s="5" t="s">
        <v>2085</v>
      </c>
      <c r="H232" s="120" t="e">
        <f>#REF!</f>
        <v>#REF!</v>
      </c>
      <c r="I232" s="120" t="e">
        <f t="shared" si="7"/>
        <v>#REF!</v>
      </c>
      <c r="J232" s="120" t="e">
        <f>+#REF!</f>
        <v>#REF!</v>
      </c>
      <c r="K232" s="120" t="e">
        <f>+#REF!</f>
        <v>#REF!</v>
      </c>
      <c r="L232" s="110">
        <v>0</v>
      </c>
      <c r="M232" s="1"/>
      <c r="N232" s="120" t="e">
        <f t="shared" si="6"/>
        <v>#REF!</v>
      </c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</row>
    <row r="233" spans="1:225" s="94" customFormat="1" ht="25.5">
      <c r="A233" s="31">
        <v>720</v>
      </c>
      <c r="B233" s="27">
        <v>200</v>
      </c>
      <c r="C233" s="27">
        <v>200</v>
      </c>
      <c r="D233" s="28">
        <v>100</v>
      </c>
      <c r="E233" s="28"/>
      <c r="F233" s="28"/>
      <c r="G233" s="4" t="s">
        <v>2086</v>
      </c>
      <c r="H233" s="121" t="e">
        <f>#REF!</f>
        <v>#REF!</v>
      </c>
      <c r="I233" s="121" t="e">
        <f t="shared" si="7"/>
        <v>#REF!</v>
      </c>
      <c r="J233" s="121" t="e">
        <f>+#REF!</f>
        <v>#REF!</v>
      </c>
      <c r="K233" s="121" t="e">
        <f>+#REF!</f>
        <v>#REF!</v>
      </c>
      <c r="L233" s="111">
        <v>6000</v>
      </c>
      <c r="M233" s="1" t="s">
        <v>33</v>
      </c>
      <c r="N233" s="121" t="e">
        <f t="shared" si="6"/>
        <v>#REF!</v>
      </c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</row>
    <row r="234" spans="1:225" s="94" customFormat="1">
      <c r="A234" s="31">
        <v>720</v>
      </c>
      <c r="B234" s="27">
        <v>200</v>
      </c>
      <c r="C234" s="27">
        <v>200</v>
      </c>
      <c r="D234" s="27">
        <v>200</v>
      </c>
      <c r="E234" s="27"/>
      <c r="F234" s="27"/>
      <c r="G234" s="5" t="s">
        <v>2087</v>
      </c>
      <c r="H234" s="120" t="e">
        <f>#REF!</f>
        <v>#REF!</v>
      </c>
      <c r="I234" s="120" t="e">
        <f t="shared" si="7"/>
        <v>#REF!</v>
      </c>
      <c r="J234" s="120" t="e">
        <f>+#REF!</f>
        <v>#REF!</v>
      </c>
      <c r="K234" s="120" t="e">
        <f>+#REF!</f>
        <v>#REF!</v>
      </c>
      <c r="L234" s="110">
        <v>0</v>
      </c>
      <c r="M234" s="1"/>
      <c r="N234" s="120" t="e">
        <f t="shared" si="6"/>
        <v>#REF!</v>
      </c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</row>
    <row r="235" spans="1:225" s="94" customFormat="1" ht="25.5">
      <c r="A235" s="31">
        <v>720</v>
      </c>
      <c r="B235" s="27">
        <v>200</v>
      </c>
      <c r="C235" s="27">
        <v>200</v>
      </c>
      <c r="D235" s="27">
        <v>200</v>
      </c>
      <c r="E235" s="28">
        <v>10</v>
      </c>
      <c r="F235" s="38"/>
      <c r="G235" s="4" t="s">
        <v>2088</v>
      </c>
      <c r="H235" s="121" t="e">
        <f>#REF!</f>
        <v>#REF!</v>
      </c>
      <c r="I235" s="121" t="e">
        <f t="shared" si="7"/>
        <v>#REF!</v>
      </c>
      <c r="J235" s="121" t="e">
        <f>+#REF!</f>
        <v>#REF!</v>
      </c>
      <c r="K235" s="121" t="e">
        <f>+#REF!</f>
        <v>#REF!</v>
      </c>
      <c r="L235" s="111">
        <v>0</v>
      </c>
      <c r="M235" s="1" t="s">
        <v>34</v>
      </c>
      <c r="N235" s="121" t="e">
        <f t="shared" si="6"/>
        <v>#REF!</v>
      </c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</row>
    <row r="236" spans="1:225" s="94" customFormat="1" ht="25.5">
      <c r="A236" s="31">
        <v>720</v>
      </c>
      <c r="B236" s="27">
        <v>200</v>
      </c>
      <c r="C236" s="27">
        <v>200</v>
      </c>
      <c r="D236" s="27">
        <v>200</v>
      </c>
      <c r="E236" s="28">
        <v>20</v>
      </c>
      <c r="F236" s="38"/>
      <c r="G236" s="4" t="s">
        <v>2089</v>
      </c>
      <c r="H236" s="121" t="e">
        <f>#REF!</f>
        <v>#REF!</v>
      </c>
      <c r="I236" s="121" t="e">
        <f t="shared" si="7"/>
        <v>#REF!</v>
      </c>
      <c r="J236" s="121" t="e">
        <f>+#REF!</f>
        <v>#REF!</v>
      </c>
      <c r="K236" s="121" t="e">
        <f>+#REF!</f>
        <v>#REF!</v>
      </c>
      <c r="L236" s="111">
        <v>17329</v>
      </c>
      <c r="M236" s="1" t="s">
        <v>35</v>
      </c>
      <c r="N236" s="121" t="e">
        <f t="shared" si="6"/>
        <v>#REF!</v>
      </c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</row>
    <row r="237" spans="1:225" s="94" customFormat="1" ht="25.5">
      <c r="A237" s="31">
        <v>720</v>
      </c>
      <c r="B237" s="27">
        <v>200</v>
      </c>
      <c r="C237" s="27">
        <v>200</v>
      </c>
      <c r="D237" s="27">
        <v>200</v>
      </c>
      <c r="E237" s="28">
        <v>30</v>
      </c>
      <c r="F237" s="38"/>
      <c r="G237" s="4" t="s">
        <v>2090</v>
      </c>
      <c r="H237" s="121" t="e">
        <f>#REF!</f>
        <v>#REF!</v>
      </c>
      <c r="I237" s="121" t="e">
        <f t="shared" si="7"/>
        <v>#REF!</v>
      </c>
      <c r="J237" s="121" t="e">
        <f>+#REF!</f>
        <v>#REF!</v>
      </c>
      <c r="K237" s="121" t="e">
        <f>+#REF!</f>
        <v>#REF!</v>
      </c>
      <c r="L237" s="111">
        <v>0</v>
      </c>
      <c r="M237" s="1" t="s">
        <v>36</v>
      </c>
      <c r="N237" s="121" t="e">
        <f t="shared" si="6"/>
        <v>#REF!</v>
      </c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</row>
    <row r="238" spans="1:225" s="94" customFormat="1" ht="25.5">
      <c r="A238" s="31">
        <v>720</v>
      </c>
      <c r="B238" s="27">
        <v>200</v>
      </c>
      <c r="C238" s="27">
        <v>200</v>
      </c>
      <c r="D238" s="27">
        <v>200</v>
      </c>
      <c r="E238" s="28">
        <v>40</v>
      </c>
      <c r="F238" s="38"/>
      <c r="G238" s="4" t="s">
        <v>2110</v>
      </c>
      <c r="H238" s="121" t="e">
        <f>#REF!</f>
        <v>#REF!</v>
      </c>
      <c r="I238" s="121" t="e">
        <f t="shared" si="7"/>
        <v>#REF!</v>
      </c>
      <c r="J238" s="121" t="e">
        <f>+#REF!</f>
        <v>#REF!</v>
      </c>
      <c r="K238" s="121" t="e">
        <f>+#REF!</f>
        <v>#REF!</v>
      </c>
      <c r="L238" s="111">
        <v>1670</v>
      </c>
      <c r="M238" s="1" t="s">
        <v>37</v>
      </c>
      <c r="N238" s="121" t="e">
        <f t="shared" si="6"/>
        <v>#REF!</v>
      </c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</row>
    <row r="239" spans="1:225" s="94" customFormat="1" ht="38.25">
      <c r="A239" s="31">
        <v>720</v>
      </c>
      <c r="B239" s="27">
        <v>200</v>
      </c>
      <c r="C239" s="27">
        <v>200</v>
      </c>
      <c r="D239" s="27">
        <v>200</v>
      </c>
      <c r="E239" s="28">
        <v>50</v>
      </c>
      <c r="F239" s="38"/>
      <c r="G239" s="4" t="s">
        <v>2111</v>
      </c>
      <c r="H239" s="121" t="e">
        <f>#REF!</f>
        <v>#REF!</v>
      </c>
      <c r="I239" s="121" t="e">
        <f t="shared" si="7"/>
        <v>#REF!</v>
      </c>
      <c r="J239" s="121" t="e">
        <f>+#REF!</f>
        <v>#REF!</v>
      </c>
      <c r="K239" s="121" t="e">
        <f>+#REF!</f>
        <v>#REF!</v>
      </c>
      <c r="L239" s="111">
        <v>0</v>
      </c>
      <c r="M239" s="1" t="s">
        <v>38</v>
      </c>
      <c r="N239" s="121" t="e">
        <f t="shared" si="6"/>
        <v>#REF!</v>
      </c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</row>
    <row r="240" spans="1:225" s="94" customFormat="1" ht="25.5">
      <c r="A240" s="31">
        <v>720</v>
      </c>
      <c r="B240" s="27">
        <v>200</v>
      </c>
      <c r="C240" s="27">
        <v>200</v>
      </c>
      <c r="D240" s="27">
        <v>200</v>
      </c>
      <c r="E240" s="28">
        <v>60</v>
      </c>
      <c r="F240" s="38"/>
      <c r="G240" s="4" t="s">
        <v>2112</v>
      </c>
      <c r="H240" s="121" t="e">
        <f>#REF!</f>
        <v>#REF!</v>
      </c>
      <c r="I240" s="121" t="e">
        <f t="shared" si="7"/>
        <v>#REF!</v>
      </c>
      <c r="J240" s="121" t="e">
        <f>+#REF!</f>
        <v>#REF!</v>
      </c>
      <c r="K240" s="121" t="e">
        <f>+#REF!</f>
        <v>#REF!</v>
      </c>
      <c r="L240" s="111">
        <v>0</v>
      </c>
      <c r="M240" s="1" t="s">
        <v>389</v>
      </c>
      <c r="N240" s="121" t="e">
        <f t="shared" si="6"/>
        <v>#REF!</v>
      </c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</row>
    <row r="241" spans="1:225" s="94" customFormat="1">
      <c r="A241" s="31">
        <v>720</v>
      </c>
      <c r="B241" s="27">
        <v>200</v>
      </c>
      <c r="C241" s="27">
        <v>200</v>
      </c>
      <c r="D241" s="27">
        <v>200</v>
      </c>
      <c r="E241" s="28">
        <v>90</v>
      </c>
      <c r="F241" s="38"/>
      <c r="G241" s="4" t="s">
        <v>2113</v>
      </c>
      <c r="H241" s="121" t="e">
        <f>#REF!</f>
        <v>#REF!</v>
      </c>
      <c r="I241" s="121" t="e">
        <f t="shared" si="7"/>
        <v>#REF!</v>
      </c>
      <c r="J241" s="121" t="e">
        <f>+#REF!</f>
        <v>#REF!</v>
      </c>
      <c r="K241" s="121" t="e">
        <f>+#REF!</f>
        <v>#REF!</v>
      </c>
      <c r="L241" s="111">
        <v>37517</v>
      </c>
      <c r="M241" s="1" t="s">
        <v>390</v>
      </c>
      <c r="N241" s="121" t="e">
        <f t="shared" si="6"/>
        <v>#REF!</v>
      </c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</row>
    <row r="242" spans="1:225" s="94" customFormat="1">
      <c r="A242" s="31">
        <v>720</v>
      </c>
      <c r="B242" s="27">
        <v>200</v>
      </c>
      <c r="C242" s="27">
        <v>300</v>
      </c>
      <c r="D242" s="27"/>
      <c r="E242" s="27"/>
      <c r="F242" s="41"/>
      <c r="G242" s="5" t="s">
        <v>2114</v>
      </c>
      <c r="H242" s="120" t="e">
        <f>#REF!</f>
        <v>#REF!</v>
      </c>
      <c r="I242" s="120" t="e">
        <f t="shared" si="7"/>
        <v>#REF!</v>
      </c>
      <c r="J242" s="120" t="e">
        <f>+#REF!</f>
        <v>#REF!</v>
      </c>
      <c r="K242" s="120" t="e">
        <f>+#REF!</f>
        <v>#REF!</v>
      </c>
      <c r="L242" s="110">
        <v>0</v>
      </c>
      <c r="M242" s="1"/>
      <c r="N242" s="120" t="e">
        <f t="shared" si="6"/>
        <v>#REF!</v>
      </c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</row>
    <row r="243" spans="1:225" s="94" customFormat="1" ht="25.5">
      <c r="A243" s="31">
        <v>720</v>
      </c>
      <c r="B243" s="27">
        <v>200</v>
      </c>
      <c r="C243" s="27">
        <v>300</v>
      </c>
      <c r="D243" s="28">
        <v>100</v>
      </c>
      <c r="E243" s="28"/>
      <c r="F243" s="28"/>
      <c r="G243" s="4" t="s">
        <v>959</v>
      </c>
      <c r="H243" s="121" t="e">
        <f>#REF!</f>
        <v>#REF!</v>
      </c>
      <c r="I243" s="121" t="e">
        <f t="shared" si="7"/>
        <v>#REF!</v>
      </c>
      <c r="J243" s="121" t="e">
        <f>+#REF!</f>
        <v>#REF!</v>
      </c>
      <c r="K243" s="121" t="e">
        <f>+#REF!</f>
        <v>#REF!</v>
      </c>
      <c r="L243" s="111">
        <v>0</v>
      </c>
      <c r="M243" s="1" t="s">
        <v>391</v>
      </c>
      <c r="N243" s="121" t="e">
        <f t="shared" si="6"/>
        <v>#REF!</v>
      </c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</row>
    <row r="244" spans="1:225" s="94" customFormat="1">
      <c r="A244" s="31">
        <v>720</v>
      </c>
      <c r="B244" s="27">
        <v>200</v>
      </c>
      <c r="C244" s="27">
        <v>300</v>
      </c>
      <c r="D244" s="27">
        <v>200</v>
      </c>
      <c r="E244" s="27"/>
      <c r="F244" s="27"/>
      <c r="G244" s="5" t="s">
        <v>960</v>
      </c>
      <c r="H244" s="120" t="e">
        <f>#REF!</f>
        <v>#REF!</v>
      </c>
      <c r="I244" s="120" t="e">
        <f t="shared" si="7"/>
        <v>#REF!</v>
      </c>
      <c r="J244" s="120" t="e">
        <f>+#REF!</f>
        <v>#REF!</v>
      </c>
      <c r="K244" s="120" t="e">
        <f>+#REF!</f>
        <v>#REF!</v>
      </c>
      <c r="L244" s="110">
        <v>0</v>
      </c>
      <c r="M244" s="1"/>
      <c r="N244" s="120" t="e">
        <f t="shared" si="6"/>
        <v>#REF!</v>
      </c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</row>
    <row r="245" spans="1:225" s="94" customFormat="1" ht="25.5">
      <c r="A245" s="31">
        <v>720</v>
      </c>
      <c r="B245" s="27">
        <v>200</v>
      </c>
      <c r="C245" s="27">
        <v>300</v>
      </c>
      <c r="D245" s="27">
        <v>200</v>
      </c>
      <c r="E245" s="28">
        <v>10</v>
      </c>
      <c r="F245" s="28"/>
      <c r="G245" s="4" t="s">
        <v>961</v>
      </c>
      <c r="H245" s="121" t="e">
        <f>#REF!</f>
        <v>#REF!</v>
      </c>
      <c r="I245" s="121" t="e">
        <f t="shared" si="7"/>
        <v>#REF!</v>
      </c>
      <c r="J245" s="121" t="e">
        <f>+#REF!</f>
        <v>#REF!</v>
      </c>
      <c r="K245" s="121" t="e">
        <f>+#REF!</f>
        <v>#REF!</v>
      </c>
      <c r="L245" s="111">
        <v>0</v>
      </c>
      <c r="M245" s="1" t="s">
        <v>392</v>
      </c>
      <c r="N245" s="121" t="e">
        <f t="shared" si="6"/>
        <v>#REF!</v>
      </c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</row>
    <row r="246" spans="1:225" s="94" customFormat="1" ht="25.5">
      <c r="A246" s="31">
        <v>720</v>
      </c>
      <c r="B246" s="27">
        <v>200</v>
      </c>
      <c r="C246" s="27">
        <v>300</v>
      </c>
      <c r="D246" s="27">
        <v>200</v>
      </c>
      <c r="E246" s="28">
        <v>20</v>
      </c>
      <c r="F246" s="28"/>
      <c r="G246" s="4" t="s">
        <v>962</v>
      </c>
      <c r="H246" s="121" t="e">
        <f>#REF!</f>
        <v>#REF!</v>
      </c>
      <c r="I246" s="121" t="e">
        <f t="shared" si="7"/>
        <v>#REF!</v>
      </c>
      <c r="J246" s="121" t="e">
        <f>+#REF!</f>
        <v>#REF!</v>
      </c>
      <c r="K246" s="121" t="e">
        <f>+#REF!</f>
        <v>#REF!</v>
      </c>
      <c r="L246" s="111">
        <v>38687</v>
      </c>
      <c r="M246" s="1" t="s">
        <v>393</v>
      </c>
      <c r="N246" s="121" t="e">
        <f t="shared" si="6"/>
        <v>#REF!</v>
      </c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</row>
    <row r="247" spans="1:225" s="94" customFormat="1" ht="25.5">
      <c r="A247" s="31">
        <v>720</v>
      </c>
      <c r="B247" s="27">
        <v>200</v>
      </c>
      <c r="C247" s="27">
        <v>300</v>
      </c>
      <c r="D247" s="27">
        <v>200</v>
      </c>
      <c r="E247" s="28">
        <v>30</v>
      </c>
      <c r="F247" s="28"/>
      <c r="G247" s="4" t="s">
        <v>963</v>
      </c>
      <c r="H247" s="121" t="e">
        <f>#REF!</f>
        <v>#REF!</v>
      </c>
      <c r="I247" s="121" t="e">
        <f t="shared" si="7"/>
        <v>#REF!</v>
      </c>
      <c r="J247" s="121" t="e">
        <f>+#REF!</f>
        <v>#REF!</v>
      </c>
      <c r="K247" s="121" t="e">
        <f>+#REF!</f>
        <v>#REF!</v>
      </c>
      <c r="L247" s="111">
        <v>0</v>
      </c>
      <c r="M247" s="1" t="s">
        <v>394</v>
      </c>
      <c r="N247" s="121" t="e">
        <f t="shared" si="6"/>
        <v>#REF!</v>
      </c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</row>
    <row r="248" spans="1:225" s="94" customFormat="1" ht="25.5">
      <c r="A248" s="31">
        <v>720</v>
      </c>
      <c r="B248" s="27">
        <v>200</v>
      </c>
      <c r="C248" s="27">
        <v>300</v>
      </c>
      <c r="D248" s="27">
        <v>200</v>
      </c>
      <c r="E248" s="28">
        <v>40</v>
      </c>
      <c r="F248" s="28"/>
      <c r="G248" s="4" t="s">
        <v>964</v>
      </c>
      <c r="H248" s="121" t="e">
        <f>#REF!</f>
        <v>#REF!</v>
      </c>
      <c r="I248" s="121" t="e">
        <f t="shared" si="7"/>
        <v>#REF!</v>
      </c>
      <c r="J248" s="121" t="e">
        <f>+#REF!</f>
        <v>#REF!</v>
      </c>
      <c r="K248" s="121" t="e">
        <f>+#REF!</f>
        <v>#REF!</v>
      </c>
      <c r="L248" s="111">
        <v>0</v>
      </c>
      <c r="M248" s="1" t="s">
        <v>395</v>
      </c>
      <c r="N248" s="121" t="e">
        <f t="shared" si="6"/>
        <v>#REF!</v>
      </c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</row>
    <row r="249" spans="1:225" s="94" customFormat="1" ht="25.5">
      <c r="A249" s="31">
        <v>720</v>
      </c>
      <c r="B249" s="27">
        <v>200</v>
      </c>
      <c r="C249" s="27">
        <v>300</v>
      </c>
      <c r="D249" s="27">
        <v>200</v>
      </c>
      <c r="E249" s="28">
        <v>50</v>
      </c>
      <c r="F249" s="28"/>
      <c r="G249" s="4" t="s">
        <v>965</v>
      </c>
      <c r="H249" s="121" t="e">
        <f>#REF!</f>
        <v>#REF!</v>
      </c>
      <c r="I249" s="121" t="e">
        <f t="shared" si="7"/>
        <v>#REF!</v>
      </c>
      <c r="J249" s="121" t="e">
        <f>+#REF!</f>
        <v>#REF!</v>
      </c>
      <c r="K249" s="121" t="e">
        <f>+#REF!</f>
        <v>#REF!</v>
      </c>
      <c r="L249" s="111">
        <v>0</v>
      </c>
      <c r="M249" s="1" t="s">
        <v>396</v>
      </c>
      <c r="N249" s="121" t="e">
        <f t="shared" si="6"/>
        <v>#REF!</v>
      </c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</row>
    <row r="250" spans="1:225" s="94" customFormat="1" ht="25.5">
      <c r="A250" s="31">
        <v>720</v>
      </c>
      <c r="B250" s="27">
        <v>200</v>
      </c>
      <c r="C250" s="27">
        <v>300</v>
      </c>
      <c r="D250" s="27">
        <v>200</v>
      </c>
      <c r="E250" s="28">
        <v>60</v>
      </c>
      <c r="F250" s="28"/>
      <c r="G250" s="4" t="s">
        <v>966</v>
      </c>
      <c r="H250" s="121" t="e">
        <f>#REF!</f>
        <v>#REF!</v>
      </c>
      <c r="I250" s="121" t="e">
        <f t="shared" si="7"/>
        <v>#REF!</v>
      </c>
      <c r="J250" s="121" t="e">
        <f>+#REF!</f>
        <v>#REF!</v>
      </c>
      <c r="K250" s="121" t="e">
        <f>+#REF!</f>
        <v>#REF!</v>
      </c>
      <c r="L250" s="111">
        <v>0</v>
      </c>
      <c r="M250" s="1" t="s">
        <v>1240</v>
      </c>
      <c r="N250" s="121" t="e">
        <f t="shared" si="6"/>
        <v>#REF!</v>
      </c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</row>
    <row r="251" spans="1:225" s="94" customFormat="1">
      <c r="A251" s="31">
        <v>720</v>
      </c>
      <c r="B251" s="27">
        <v>200</v>
      </c>
      <c r="C251" s="27">
        <v>300</v>
      </c>
      <c r="D251" s="27">
        <v>200</v>
      </c>
      <c r="E251" s="28">
        <v>90</v>
      </c>
      <c r="F251" s="28"/>
      <c r="G251" s="4" t="s">
        <v>967</v>
      </c>
      <c r="H251" s="121" t="e">
        <f>#REF!</f>
        <v>#REF!</v>
      </c>
      <c r="I251" s="121" t="e">
        <f t="shared" si="7"/>
        <v>#REF!</v>
      </c>
      <c r="J251" s="121" t="e">
        <f>+#REF!</f>
        <v>#REF!</v>
      </c>
      <c r="K251" s="121" t="e">
        <f>+#REF!</f>
        <v>#REF!</v>
      </c>
      <c r="L251" s="111">
        <v>1838</v>
      </c>
      <c r="M251" s="1" t="s">
        <v>1241</v>
      </c>
      <c r="N251" s="121" t="e">
        <f t="shared" si="6"/>
        <v>#REF!</v>
      </c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</row>
    <row r="252" spans="1:225" s="94" customFormat="1" ht="13.5" thickBot="1">
      <c r="A252" s="42">
        <v>720</v>
      </c>
      <c r="B252" s="43">
        <v>200</v>
      </c>
      <c r="C252" s="44">
        <v>400</v>
      </c>
      <c r="D252" s="44"/>
      <c r="E252" s="44"/>
      <c r="F252" s="44"/>
      <c r="G252" s="45" t="s">
        <v>2083</v>
      </c>
      <c r="H252" s="126" t="e">
        <f>#REF!</f>
        <v>#REF!</v>
      </c>
      <c r="I252" s="126" t="e">
        <f t="shared" si="7"/>
        <v>#REF!</v>
      </c>
      <c r="J252" s="126" t="e">
        <f>+#REF!</f>
        <v>#REF!</v>
      </c>
      <c r="K252" s="126" t="e">
        <f>+#REF!</f>
        <v>#REF!</v>
      </c>
      <c r="L252" s="115">
        <v>112</v>
      </c>
      <c r="M252" s="3" t="s">
        <v>1242</v>
      </c>
      <c r="N252" s="126" t="e">
        <f t="shared" si="6"/>
        <v>#REF!</v>
      </c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</row>
    <row r="253" spans="1:225" s="94" customFormat="1">
      <c r="A253" s="95"/>
      <c r="B253" s="95"/>
      <c r="C253" s="95"/>
      <c r="D253" s="95"/>
      <c r="E253" s="95"/>
      <c r="F253" s="95"/>
      <c r="G253" s="96" t="s">
        <v>1151</v>
      </c>
      <c r="H253" s="127" t="e">
        <f>SUM(H5:H252)</f>
        <v>#REF!</v>
      </c>
      <c r="I253" s="127" t="e">
        <f>SUM(I5:I252)</f>
        <v>#REF!</v>
      </c>
      <c r="J253" s="127" t="e">
        <f>SUM(J5:J252)</f>
        <v>#REF!</v>
      </c>
      <c r="K253" s="127" t="e">
        <f>SUM(K5:K252)</f>
        <v>#REF!</v>
      </c>
      <c r="L253" s="116"/>
      <c r="M253" s="6"/>
      <c r="N253" s="127" t="e">
        <f t="shared" si="6"/>
        <v>#REF!</v>
      </c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</row>
    <row r="254" spans="1:225" s="94" customFormat="1">
      <c r="A254" s="95"/>
      <c r="B254" s="95"/>
      <c r="C254" s="95"/>
      <c r="D254" s="95"/>
      <c r="E254" s="95"/>
      <c r="F254" s="95"/>
      <c r="G254" s="96" t="s">
        <v>1150</v>
      </c>
      <c r="H254" s="128">
        <f>'Alimentazione CE Costi'!H850</f>
        <v>76416236</v>
      </c>
      <c r="I254" s="128" t="e">
        <f>'Alimentazione CE Costi'!#REF!</f>
        <v>#REF!</v>
      </c>
      <c r="J254" s="128" t="e">
        <f>'Alimentazione CE Costi'!#REF!</f>
        <v>#REF!</v>
      </c>
      <c r="K254" s="128" t="e">
        <f>'Alimentazione CE Costi'!#REF!</f>
        <v>#REF!</v>
      </c>
      <c r="L254" s="116"/>
      <c r="M254" s="6"/>
      <c r="N254" s="128" t="e">
        <f t="shared" si="6"/>
        <v>#REF!</v>
      </c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</row>
    <row r="255" spans="1:225" s="94" customFormat="1">
      <c r="A255" s="95"/>
      <c r="B255" s="95"/>
      <c r="C255" s="95"/>
      <c r="D255" s="95"/>
      <c r="E255" s="95"/>
      <c r="F255" s="95"/>
      <c r="G255" s="96" t="s">
        <v>1205</v>
      </c>
      <c r="H255" s="128" t="e">
        <f>+H253-H254</f>
        <v>#REF!</v>
      </c>
      <c r="I255" s="128" t="e">
        <f>+I253-I254</f>
        <v>#REF!</v>
      </c>
      <c r="J255" s="128" t="e">
        <f>+J253-J254</f>
        <v>#REF!</v>
      </c>
      <c r="K255" s="128" t="e">
        <f>+K253-K254</f>
        <v>#REF!</v>
      </c>
      <c r="L255" s="116"/>
      <c r="M255" s="6"/>
      <c r="N255" s="128" t="e">
        <f t="shared" si="6"/>
        <v>#REF!</v>
      </c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</row>
    <row r="256" spans="1:225" s="94" customFormat="1">
      <c r="A256" s="95"/>
      <c r="B256" s="95"/>
      <c r="C256" s="95"/>
      <c r="D256" s="95"/>
      <c r="E256" s="95"/>
      <c r="F256" s="95"/>
      <c r="G256" s="96"/>
      <c r="H256" s="129"/>
      <c r="I256" s="129"/>
      <c r="J256" s="129"/>
      <c r="K256" s="129"/>
      <c r="L256" s="116"/>
      <c r="M256" s="6"/>
      <c r="N256" s="129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</row>
    <row r="257" spans="1:225" s="94" customFormat="1">
      <c r="A257" s="95"/>
      <c r="B257" s="95"/>
      <c r="C257" s="95"/>
      <c r="D257" s="95"/>
      <c r="E257" s="95"/>
      <c r="F257" s="95"/>
      <c r="G257" s="96"/>
      <c r="H257" s="129"/>
      <c r="I257" s="129"/>
      <c r="J257" s="129"/>
      <c r="K257" s="129"/>
      <c r="L257" s="116"/>
      <c r="M257" s="6"/>
      <c r="N257" s="129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</row>
    <row r="258" spans="1:225" s="94" customFormat="1">
      <c r="A258" s="95"/>
      <c r="B258" s="95"/>
      <c r="C258" s="95"/>
      <c r="D258" s="95"/>
      <c r="E258" s="95"/>
      <c r="F258" s="95"/>
      <c r="G258" s="96"/>
      <c r="H258" s="129"/>
      <c r="I258" s="129"/>
      <c r="J258" s="129"/>
      <c r="K258" s="129"/>
      <c r="L258" s="116"/>
      <c r="M258" s="6"/>
      <c r="N258" s="129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</row>
    <row r="259" spans="1:225" s="94" customFormat="1">
      <c r="A259" s="95"/>
      <c r="B259" s="95"/>
      <c r="C259" s="95"/>
      <c r="D259" s="95"/>
      <c r="E259" s="95"/>
      <c r="F259" s="95"/>
      <c r="G259" s="96"/>
      <c r="H259" s="129"/>
      <c r="I259" s="129"/>
      <c r="J259" s="129"/>
      <c r="K259" s="129"/>
      <c r="L259" s="116"/>
      <c r="M259" s="6"/>
      <c r="N259" s="129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</row>
    <row r="260" spans="1:225" s="94" customFormat="1">
      <c r="A260" s="95"/>
      <c r="B260" s="95"/>
      <c r="C260" s="95"/>
      <c r="D260" s="95"/>
      <c r="E260" s="95"/>
      <c r="F260" s="95"/>
      <c r="G260" s="96"/>
      <c r="H260" s="129"/>
      <c r="I260" s="129"/>
      <c r="J260" s="129"/>
      <c r="K260" s="129"/>
      <c r="L260" s="116"/>
      <c r="M260" s="6"/>
      <c r="N260" s="129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</row>
    <row r="261" spans="1:225" s="94" customFormat="1">
      <c r="A261" s="95"/>
      <c r="B261" s="95"/>
      <c r="C261" s="95"/>
      <c r="D261" s="95"/>
      <c r="E261" s="95"/>
      <c r="F261" s="95"/>
      <c r="G261" s="96"/>
      <c r="H261" s="129"/>
      <c r="I261" s="129"/>
      <c r="J261" s="129"/>
      <c r="K261" s="129"/>
      <c r="L261" s="116"/>
      <c r="M261" s="6"/>
      <c r="N261" s="129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</row>
    <row r="262" spans="1:225" s="94" customFormat="1">
      <c r="A262" s="95"/>
      <c r="B262" s="95"/>
      <c r="C262" s="95"/>
      <c r="D262" s="95"/>
      <c r="E262" s="95"/>
      <c r="F262" s="95"/>
      <c r="G262" s="96"/>
      <c r="H262" s="129"/>
      <c r="I262" s="129"/>
      <c r="J262" s="129"/>
      <c r="K262" s="129"/>
      <c r="L262" s="116"/>
      <c r="M262" s="6"/>
      <c r="N262" s="129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</row>
    <row r="263" spans="1:225" s="94" customFormat="1">
      <c r="A263" s="95"/>
      <c r="B263" s="95"/>
      <c r="C263" s="95"/>
      <c r="D263" s="95"/>
      <c r="E263" s="95"/>
      <c r="F263" s="95"/>
      <c r="G263" s="96"/>
      <c r="H263" s="129"/>
      <c r="I263" s="129"/>
      <c r="J263" s="129"/>
      <c r="K263" s="129"/>
      <c r="L263" s="116"/>
      <c r="M263" s="6"/>
      <c r="N263" s="129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</row>
    <row r="264" spans="1:225" s="94" customFormat="1">
      <c r="A264" s="95"/>
      <c r="B264" s="95"/>
      <c r="C264" s="95"/>
      <c r="D264" s="95"/>
      <c r="E264" s="95"/>
      <c r="F264" s="95"/>
      <c r="G264" s="96"/>
      <c r="H264" s="129"/>
      <c r="I264" s="129"/>
      <c r="J264" s="129"/>
      <c r="K264" s="129"/>
      <c r="L264" s="116"/>
      <c r="M264" s="6"/>
      <c r="N264" s="129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</row>
    <row r="265" spans="1:225" s="94" customFormat="1">
      <c r="A265" s="95"/>
      <c r="B265" s="95"/>
      <c r="C265" s="95"/>
      <c r="D265" s="95"/>
      <c r="E265" s="95"/>
      <c r="F265" s="95"/>
      <c r="G265" s="96"/>
      <c r="H265" s="129"/>
      <c r="I265" s="129"/>
      <c r="J265" s="129"/>
      <c r="K265" s="129"/>
      <c r="L265" s="116"/>
      <c r="M265" s="6"/>
      <c r="N265" s="129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</row>
    <row r="266" spans="1:225" s="94" customFormat="1">
      <c r="A266" s="95"/>
      <c r="B266" s="95"/>
      <c r="C266" s="95"/>
      <c r="D266" s="95"/>
      <c r="E266" s="95"/>
      <c r="F266" s="95"/>
      <c r="G266" s="96"/>
      <c r="H266" s="129"/>
      <c r="I266" s="129"/>
      <c r="J266" s="129"/>
      <c r="K266" s="129"/>
      <c r="L266" s="116"/>
      <c r="M266" s="6"/>
      <c r="N266" s="129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</row>
    <row r="267" spans="1:225" s="94" customFormat="1">
      <c r="A267" s="95"/>
      <c r="B267" s="95"/>
      <c r="C267" s="95"/>
      <c r="D267" s="95"/>
      <c r="E267" s="95"/>
      <c r="F267" s="95"/>
      <c r="G267" s="96"/>
      <c r="H267" s="129"/>
      <c r="I267" s="129"/>
      <c r="J267" s="129"/>
      <c r="K267" s="129"/>
      <c r="L267" s="116"/>
      <c r="M267" s="6"/>
      <c r="N267" s="129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</row>
    <row r="268" spans="1:225" s="94" customFormat="1">
      <c r="A268" s="95"/>
      <c r="B268" s="95"/>
      <c r="C268" s="95"/>
      <c r="D268" s="95"/>
      <c r="E268" s="95"/>
      <c r="F268" s="95"/>
      <c r="G268" s="96"/>
      <c r="H268" s="129"/>
      <c r="I268" s="129"/>
      <c r="J268" s="129"/>
      <c r="K268" s="129"/>
      <c r="L268" s="116"/>
      <c r="M268" s="6"/>
      <c r="N268" s="129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</row>
    <row r="269" spans="1:225" s="94" customFormat="1">
      <c r="A269" s="95"/>
      <c r="B269" s="95"/>
      <c r="C269" s="95"/>
      <c r="D269" s="95"/>
      <c r="E269" s="95"/>
      <c r="F269" s="95"/>
      <c r="G269" s="96"/>
      <c r="H269" s="129"/>
      <c r="I269" s="129"/>
      <c r="J269" s="129"/>
      <c r="K269" s="129"/>
      <c r="L269" s="116"/>
      <c r="M269" s="6"/>
      <c r="N269" s="129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</row>
    <row r="270" spans="1:225" s="94" customFormat="1">
      <c r="A270" s="95"/>
      <c r="B270" s="95"/>
      <c r="C270" s="95"/>
      <c r="D270" s="95"/>
      <c r="E270" s="95"/>
      <c r="F270" s="95"/>
      <c r="G270" s="96"/>
      <c r="H270" s="129"/>
      <c r="I270" s="129"/>
      <c r="J270" s="129"/>
      <c r="K270" s="129"/>
      <c r="L270" s="116"/>
      <c r="M270" s="6"/>
      <c r="N270" s="129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</row>
    <row r="271" spans="1:225" s="94" customFormat="1">
      <c r="A271" s="95"/>
      <c r="B271" s="95"/>
      <c r="C271" s="95"/>
      <c r="D271" s="95"/>
      <c r="E271" s="95"/>
      <c r="F271" s="95"/>
      <c r="G271" s="96"/>
      <c r="H271" s="129"/>
      <c r="I271" s="129"/>
      <c r="J271" s="129"/>
      <c r="K271" s="129"/>
      <c r="L271" s="116"/>
      <c r="M271" s="6"/>
      <c r="N271" s="129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</row>
    <row r="272" spans="1:225" s="94" customFormat="1">
      <c r="A272" s="95"/>
      <c r="B272" s="95"/>
      <c r="C272" s="95"/>
      <c r="D272" s="95"/>
      <c r="E272" s="95"/>
      <c r="F272" s="95"/>
      <c r="G272" s="96"/>
      <c r="H272" s="129"/>
      <c r="I272" s="129"/>
      <c r="J272" s="129"/>
      <c r="K272" s="129"/>
      <c r="L272" s="116"/>
      <c r="M272" s="6"/>
      <c r="N272" s="129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</row>
    <row r="273" spans="1:225" s="94" customFormat="1">
      <c r="A273" s="95"/>
      <c r="B273" s="95"/>
      <c r="C273" s="95"/>
      <c r="D273" s="95"/>
      <c r="E273" s="95"/>
      <c r="F273" s="95"/>
      <c r="G273" s="96"/>
      <c r="H273" s="129"/>
      <c r="I273" s="129"/>
      <c r="J273" s="129"/>
      <c r="K273" s="129"/>
      <c r="L273" s="116"/>
      <c r="M273" s="6"/>
      <c r="N273" s="129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</row>
    <row r="274" spans="1:225" s="94" customFormat="1">
      <c r="A274" s="95"/>
      <c r="B274" s="95"/>
      <c r="C274" s="95"/>
      <c r="D274" s="95"/>
      <c r="E274" s="95"/>
      <c r="F274" s="95"/>
      <c r="G274" s="96"/>
      <c r="H274" s="129"/>
      <c r="I274" s="129"/>
      <c r="J274" s="129"/>
      <c r="K274" s="129"/>
      <c r="L274" s="116"/>
      <c r="M274" s="6"/>
      <c r="N274" s="129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</row>
    <row r="275" spans="1:225" s="94" customFormat="1">
      <c r="A275" s="95"/>
      <c r="B275" s="95"/>
      <c r="C275" s="95"/>
      <c r="D275" s="95"/>
      <c r="E275" s="95"/>
      <c r="F275" s="95"/>
      <c r="G275" s="96"/>
      <c r="H275" s="129"/>
      <c r="I275" s="129"/>
      <c r="J275" s="129"/>
      <c r="K275" s="129"/>
      <c r="L275" s="116"/>
      <c r="M275" s="6"/>
      <c r="N275" s="129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</row>
    <row r="276" spans="1:225" s="94" customFormat="1">
      <c r="A276" s="95"/>
      <c r="B276" s="95"/>
      <c r="C276" s="95"/>
      <c r="D276" s="95"/>
      <c r="E276" s="95"/>
      <c r="F276" s="95"/>
      <c r="G276" s="96"/>
      <c r="H276" s="129"/>
      <c r="I276" s="129"/>
      <c r="J276" s="129"/>
      <c r="K276" s="129"/>
      <c r="L276" s="116"/>
      <c r="M276" s="6"/>
      <c r="N276" s="129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</row>
    <row r="277" spans="1:225" s="94" customFormat="1">
      <c r="A277" s="95"/>
      <c r="B277" s="95"/>
      <c r="C277" s="95"/>
      <c r="D277" s="95"/>
      <c r="E277" s="95"/>
      <c r="F277" s="95"/>
      <c r="G277" s="96"/>
      <c r="H277" s="129"/>
      <c r="I277" s="129"/>
      <c r="J277" s="129"/>
      <c r="K277" s="129"/>
      <c r="L277" s="116"/>
      <c r="M277" s="6"/>
      <c r="N277" s="129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</row>
    <row r="278" spans="1:225" s="94" customFormat="1">
      <c r="A278" s="95"/>
      <c r="B278" s="95"/>
      <c r="C278" s="95"/>
      <c r="D278" s="95"/>
      <c r="E278" s="95"/>
      <c r="F278" s="95"/>
      <c r="G278" s="96"/>
      <c r="H278" s="129"/>
      <c r="I278" s="129"/>
      <c r="J278" s="129"/>
      <c r="K278" s="129"/>
      <c r="L278" s="116"/>
      <c r="M278" s="6"/>
      <c r="N278" s="129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</row>
    <row r="279" spans="1:225" s="94" customFormat="1">
      <c r="A279" s="95"/>
      <c r="B279" s="95"/>
      <c r="C279" s="95"/>
      <c r="D279" s="95"/>
      <c r="E279" s="95"/>
      <c r="F279" s="95"/>
      <c r="G279" s="96"/>
      <c r="H279" s="129"/>
      <c r="I279" s="129"/>
      <c r="J279" s="129"/>
      <c r="K279" s="129"/>
      <c r="L279" s="116"/>
      <c r="M279" s="6"/>
      <c r="N279" s="129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</row>
    <row r="280" spans="1:225" s="94" customFormat="1">
      <c r="A280" s="95"/>
      <c r="B280" s="95"/>
      <c r="C280" s="95"/>
      <c r="D280" s="95"/>
      <c r="E280" s="95"/>
      <c r="F280" s="95"/>
      <c r="G280" s="96"/>
      <c r="H280" s="129"/>
      <c r="I280" s="129"/>
      <c r="J280" s="129"/>
      <c r="K280" s="129"/>
      <c r="L280" s="116"/>
      <c r="M280" s="6"/>
      <c r="N280" s="129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</row>
    <row r="281" spans="1:225" s="94" customFormat="1">
      <c r="A281" s="95"/>
      <c r="B281" s="95"/>
      <c r="C281" s="95"/>
      <c r="D281" s="95"/>
      <c r="E281" s="95"/>
      <c r="F281" s="95"/>
      <c r="G281" s="96"/>
      <c r="H281" s="129"/>
      <c r="I281" s="129"/>
      <c r="J281" s="129"/>
      <c r="K281" s="129"/>
      <c r="L281" s="116"/>
      <c r="M281" s="6"/>
      <c r="N281" s="129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</row>
    <row r="282" spans="1:225" s="94" customFormat="1">
      <c r="A282" s="95"/>
      <c r="B282" s="95"/>
      <c r="C282" s="95"/>
      <c r="D282" s="95"/>
      <c r="E282" s="95"/>
      <c r="F282" s="95"/>
      <c r="G282" s="96"/>
      <c r="H282" s="129"/>
      <c r="I282" s="129"/>
      <c r="J282" s="129"/>
      <c r="K282" s="129"/>
      <c r="L282" s="116"/>
      <c r="M282" s="6"/>
      <c r="N282" s="129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</row>
    <row r="283" spans="1:225" s="94" customFormat="1">
      <c r="A283" s="95"/>
      <c r="B283" s="95"/>
      <c r="C283" s="95"/>
      <c r="D283" s="95"/>
      <c r="E283" s="95"/>
      <c r="F283" s="95"/>
      <c r="G283" s="96"/>
      <c r="H283" s="129"/>
      <c r="I283" s="129"/>
      <c r="J283" s="129"/>
      <c r="K283" s="129"/>
      <c r="L283" s="116"/>
      <c r="M283" s="6"/>
      <c r="N283" s="129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</row>
    <row r="284" spans="1:225" s="94" customFormat="1">
      <c r="A284" s="95"/>
      <c r="B284" s="95"/>
      <c r="C284" s="95"/>
      <c r="D284" s="95"/>
      <c r="E284" s="95"/>
      <c r="F284" s="95"/>
      <c r="G284" s="96"/>
      <c r="H284" s="129"/>
      <c r="I284" s="129"/>
      <c r="J284" s="129"/>
      <c r="K284" s="129"/>
      <c r="L284" s="116"/>
      <c r="M284" s="6"/>
      <c r="N284" s="129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</row>
    <row r="285" spans="1:225" s="94" customFormat="1">
      <c r="A285" s="95"/>
      <c r="B285" s="95"/>
      <c r="C285" s="95"/>
      <c r="D285" s="95"/>
      <c r="E285" s="95"/>
      <c r="F285" s="95"/>
      <c r="G285" s="96"/>
      <c r="H285" s="129"/>
      <c r="I285" s="129"/>
      <c r="J285" s="129"/>
      <c r="K285" s="129"/>
      <c r="L285" s="116"/>
      <c r="M285" s="6"/>
      <c r="N285" s="129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</row>
    <row r="286" spans="1:225" s="94" customFormat="1">
      <c r="A286" s="95"/>
      <c r="B286" s="95"/>
      <c r="C286" s="95"/>
      <c r="D286" s="95"/>
      <c r="E286" s="95"/>
      <c r="F286" s="95"/>
      <c r="G286" s="96"/>
      <c r="H286" s="129"/>
      <c r="I286" s="129"/>
      <c r="J286" s="129"/>
      <c r="K286" s="129"/>
      <c r="L286" s="116"/>
      <c r="M286" s="6"/>
      <c r="N286" s="129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</row>
    <row r="287" spans="1:225" s="94" customFormat="1">
      <c r="A287" s="95"/>
      <c r="B287" s="95"/>
      <c r="C287" s="95"/>
      <c r="D287" s="95"/>
      <c r="E287" s="95"/>
      <c r="F287" s="95"/>
      <c r="G287" s="96"/>
      <c r="H287" s="129"/>
      <c r="I287" s="129"/>
      <c r="J287" s="129"/>
      <c r="K287" s="129"/>
      <c r="L287" s="116"/>
      <c r="M287" s="6"/>
      <c r="N287" s="129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</row>
    <row r="288" spans="1:225" s="94" customFormat="1">
      <c r="A288" s="95"/>
      <c r="B288" s="95"/>
      <c r="C288" s="95"/>
      <c r="D288" s="95"/>
      <c r="E288" s="95"/>
      <c r="F288" s="95"/>
      <c r="G288" s="96"/>
      <c r="H288" s="129"/>
      <c r="I288" s="129"/>
      <c r="J288" s="129"/>
      <c r="K288" s="129"/>
      <c r="L288" s="116"/>
      <c r="M288" s="6"/>
      <c r="N288" s="129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</row>
    <row r="289" spans="1:225" s="94" customFormat="1">
      <c r="A289" s="95"/>
      <c r="B289" s="95"/>
      <c r="C289" s="95"/>
      <c r="D289" s="95"/>
      <c r="E289" s="95"/>
      <c r="F289" s="95"/>
      <c r="G289" s="96"/>
      <c r="H289" s="129"/>
      <c r="I289" s="129"/>
      <c r="J289" s="129"/>
      <c r="K289" s="129"/>
      <c r="L289" s="116"/>
      <c r="M289" s="6"/>
      <c r="N289" s="129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</row>
    <row r="290" spans="1:225" s="94" customFormat="1">
      <c r="A290" s="95"/>
      <c r="B290" s="95"/>
      <c r="C290" s="95"/>
      <c r="D290" s="95"/>
      <c r="E290" s="95"/>
      <c r="F290" s="95"/>
      <c r="G290" s="96"/>
      <c r="H290" s="129"/>
      <c r="I290" s="129"/>
      <c r="J290" s="129"/>
      <c r="K290" s="129"/>
      <c r="L290" s="116"/>
      <c r="M290" s="6"/>
      <c r="N290" s="129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</row>
    <row r="291" spans="1:225" s="94" customFormat="1">
      <c r="A291" s="95"/>
      <c r="B291" s="95"/>
      <c r="C291" s="95"/>
      <c r="D291" s="95"/>
      <c r="E291" s="95"/>
      <c r="F291" s="95"/>
      <c r="G291" s="96"/>
      <c r="H291" s="129"/>
      <c r="I291" s="129"/>
      <c r="J291" s="129"/>
      <c r="K291" s="129"/>
      <c r="L291" s="116"/>
      <c r="M291" s="6"/>
      <c r="N291" s="129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</row>
    <row r="292" spans="1:225" s="94" customFormat="1">
      <c r="A292" s="95"/>
      <c r="B292" s="95"/>
      <c r="C292" s="95"/>
      <c r="D292" s="95"/>
      <c r="E292" s="95"/>
      <c r="F292" s="95"/>
      <c r="G292" s="96"/>
      <c r="H292" s="129"/>
      <c r="I292" s="129"/>
      <c r="J292" s="129"/>
      <c r="K292" s="129"/>
      <c r="L292" s="116"/>
      <c r="M292" s="6"/>
      <c r="N292" s="129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</row>
    <row r="293" spans="1:225" s="94" customFormat="1">
      <c r="A293" s="95"/>
      <c r="B293" s="95"/>
      <c r="C293" s="95"/>
      <c r="D293" s="95"/>
      <c r="E293" s="95"/>
      <c r="F293" s="95"/>
      <c r="G293" s="97"/>
      <c r="H293" s="130"/>
      <c r="I293" s="130"/>
      <c r="J293" s="130"/>
      <c r="K293" s="130"/>
      <c r="L293" s="117"/>
      <c r="M293" s="6"/>
      <c r="N293" s="130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</row>
    <row r="294" spans="1:225" s="94" customFormat="1">
      <c r="A294" s="95"/>
      <c r="B294" s="95"/>
      <c r="C294" s="95"/>
      <c r="D294" s="95"/>
      <c r="E294" s="95"/>
      <c r="F294" s="95"/>
      <c r="G294" s="97"/>
      <c r="H294" s="130"/>
      <c r="I294" s="130"/>
      <c r="J294" s="130"/>
      <c r="K294" s="130"/>
      <c r="L294" s="117"/>
      <c r="M294" s="6"/>
      <c r="N294" s="130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</row>
    <row r="295" spans="1:225" s="94" customFormat="1">
      <c r="A295" s="95"/>
      <c r="B295" s="95"/>
      <c r="C295" s="95"/>
      <c r="D295" s="95"/>
      <c r="E295" s="95"/>
      <c r="F295" s="95"/>
      <c r="G295" s="97"/>
      <c r="H295" s="130"/>
      <c r="I295" s="130"/>
      <c r="J295" s="130"/>
      <c r="K295" s="130"/>
      <c r="L295" s="117"/>
      <c r="M295" s="6"/>
      <c r="N295" s="130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</row>
    <row r="296" spans="1:225" s="94" customFormat="1">
      <c r="A296" s="95"/>
      <c r="B296" s="95"/>
      <c r="C296" s="95"/>
      <c r="D296" s="95"/>
      <c r="E296" s="95"/>
      <c r="F296" s="95"/>
      <c r="G296" s="97"/>
      <c r="H296" s="130"/>
      <c r="I296" s="130"/>
      <c r="J296" s="130"/>
      <c r="K296" s="130"/>
      <c r="L296" s="117"/>
      <c r="M296" s="6"/>
      <c r="N296" s="130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</row>
    <row r="297" spans="1:225" s="94" customFormat="1">
      <c r="A297" s="95"/>
      <c r="B297" s="95"/>
      <c r="C297" s="95"/>
      <c r="D297" s="95"/>
      <c r="E297" s="95"/>
      <c r="F297" s="95"/>
      <c r="G297" s="97"/>
      <c r="H297" s="130"/>
      <c r="I297" s="130"/>
      <c r="J297" s="130"/>
      <c r="K297" s="130"/>
      <c r="L297" s="117"/>
      <c r="M297" s="6"/>
      <c r="N297" s="130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</row>
    <row r="298" spans="1:225" s="94" customFormat="1">
      <c r="A298" s="95"/>
      <c r="B298" s="95"/>
      <c r="C298" s="95"/>
      <c r="D298" s="95"/>
      <c r="E298" s="95"/>
      <c r="F298" s="95"/>
      <c r="G298" s="97"/>
      <c r="H298" s="130"/>
      <c r="I298" s="130"/>
      <c r="J298" s="130"/>
      <c r="K298" s="130"/>
      <c r="L298" s="117"/>
      <c r="M298" s="6"/>
      <c r="N298" s="130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</row>
    <row r="299" spans="1:225" s="94" customFormat="1">
      <c r="A299" s="95"/>
      <c r="B299" s="95"/>
      <c r="C299" s="95"/>
      <c r="D299" s="95"/>
      <c r="E299" s="95"/>
      <c r="F299" s="95"/>
      <c r="G299" s="97"/>
      <c r="H299" s="130"/>
      <c r="I299" s="130"/>
      <c r="J299" s="130"/>
      <c r="K299" s="130"/>
      <c r="L299" s="117"/>
      <c r="M299" s="6"/>
      <c r="N299" s="130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</row>
    <row r="300" spans="1:225" s="94" customFormat="1">
      <c r="A300" s="95"/>
      <c r="B300" s="95"/>
      <c r="C300" s="95"/>
      <c r="D300" s="95"/>
      <c r="E300" s="95"/>
      <c r="F300" s="95"/>
      <c r="G300" s="97"/>
      <c r="H300" s="130"/>
      <c r="I300" s="130"/>
      <c r="J300" s="130"/>
      <c r="K300" s="130"/>
      <c r="L300" s="117"/>
      <c r="M300" s="6"/>
      <c r="N300" s="130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</row>
    <row r="301" spans="1:225" s="94" customFormat="1">
      <c r="A301" s="95"/>
      <c r="B301" s="95"/>
      <c r="C301" s="95"/>
      <c r="D301" s="95"/>
      <c r="E301" s="95"/>
      <c r="F301" s="95"/>
      <c r="G301" s="97"/>
      <c r="H301" s="130"/>
      <c r="I301" s="130"/>
      <c r="J301" s="130"/>
      <c r="K301" s="130"/>
      <c r="L301" s="117"/>
      <c r="M301" s="6"/>
      <c r="N301" s="130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</row>
    <row r="302" spans="1:225" s="94" customFormat="1">
      <c r="A302" s="95"/>
      <c r="B302" s="95"/>
      <c r="C302" s="95"/>
      <c r="D302" s="95"/>
      <c r="E302" s="95"/>
      <c r="F302" s="95"/>
      <c r="G302" s="97"/>
      <c r="H302" s="130"/>
      <c r="I302" s="130"/>
      <c r="J302" s="130"/>
      <c r="K302" s="130"/>
      <c r="L302" s="117"/>
      <c r="M302" s="6"/>
      <c r="N302" s="130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</row>
    <row r="303" spans="1:225" s="94" customFormat="1">
      <c r="A303" s="95"/>
      <c r="B303" s="95"/>
      <c r="C303" s="95"/>
      <c r="D303" s="95"/>
      <c r="E303" s="95"/>
      <c r="F303" s="95"/>
      <c r="G303" s="97"/>
      <c r="H303" s="130"/>
      <c r="I303" s="130"/>
      <c r="J303" s="130"/>
      <c r="K303" s="130"/>
      <c r="L303" s="117"/>
      <c r="M303" s="6"/>
      <c r="N303" s="130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</row>
    <row r="304" spans="1:225" s="94" customFormat="1">
      <c r="A304" s="95"/>
      <c r="B304" s="95"/>
      <c r="C304" s="95"/>
      <c r="D304" s="95"/>
      <c r="E304" s="95"/>
      <c r="F304" s="95"/>
      <c r="G304" s="97"/>
      <c r="H304" s="130"/>
      <c r="I304" s="130"/>
      <c r="J304" s="130"/>
      <c r="K304" s="130"/>
      <c r="L304" s="117"/>
      <c r="M304" s="6"/>
      <c r="N304" s="130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</row>
    <row r="305" spans="1:225" s="94" customFormat="1">
      <c r="A305" s="95"/>
      <c r="B305" s="95"/>
      <c r="C305" s="95"/>
      <c r="D305" s="95"/>
      <c r="E305" s="95"/>
      <c r="F305" s="95"/>
      <c r="G305" s="97"/>
      <c r="H305" s="130"/>
      <c r="I305" s="130"/>
      <c r="J305" s="130"/>
      <c r="K305" s="130"/>
      <c r="L305" s="117"/>
      <c r="M305" s="6"/>
      <c r="N305" s="130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</row>
    <row r="306" spans="1:225" s="94" customFormat="1">
      <c r="A306" s="95"/>
      <c r="B306" s="95"/>
      <c r="C306" s="95"/>
      <c r="D306" s="95"/>
      <c r="E306" s="95"/>
      <c r="F306" s="95"/>
      <c r="G306" s="97"/>
      <c r="H306" s="130"/>
      <c r="I306" s="130"/>
      <c r="J306" s="130"/>
      <c r="K306" s="130"/>
      <c r="L306" s="117"/>
      <c r="M306" s="6"/>
      <c r="N306" s="130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</row>
    <row r="307" spans="1:225" s="94" customFormat="1">
      <c r="A307" s="95"/>
      <c r="B307" s="95"/>
      <c r="C307" s="95"/>
      <c r="D307" s="95"/>
      <c r="E307" s="95"/>
      <c r="F307" s="95"/>
      <c r="G307" s="97"/>
      <c r="H307" s="130"/>
      <c r="I307" s="130"/>
      <c r="J307" s="130"/>
      <c r="K307" s="130"/>
      <c r="L307" s="117"/>
      <c r="M307" s="6"/>
      <c r="N307" s="130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</row>
    <row r="308" spans="1:225" s="94" customFormat="1">
      <c r="A308" s="95"/>
      <c r="B308" s="95"/>
      <c r="C308" s="95"/>
      <c r="D308" s="95"/>
      <c r="E308" s="95"/>
      <c r="F308" s="95"/>
      <c r="G308" s="97"/>
      <c r="H308" s="130"/>
      <c r="I308" s="130"/>
      <c r="J308" s="130"/>
      <c r="K308" s="130"/>
      <c r="L308" s="117"/>
      <c r="M308" s="6"/>
      <c r="N308" s="130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</row>
    <row r="309" spans="1:225" s="94" customFormat="1">
      <c r="A309" s="95"/>
      <c r="B309" s="95"/>
      <c r="C309" s="95"/>
      <c r="D309" s="95"/>
      <c r="E309" s="95"/>
      <c r="F309" s="95"/>
      <c r="G309" s="97"/>
      <c r="H309" s="130"/>
      <c r="I309" s="130"/>
      <c r="J309" s="130"/>
      <c r="K309" s="130"/>
      <c r="L309" s="117"/>
      <c r="M309" s="6"/>
      <c r="N309" s="130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</row>
    <row r="310" spans="1:225" s="94" customFormat="1">
      <c r="A310" s="95"/>
      <c r="B310" s="95"/>
      <c r="C310" s="95"/>
      <c r="D310" s="95"/>
      <c r="E310" s="95"/>
      <c r="F310" s="95"/>
      <c r="G310" s="97"/>
      <c r="H310" s="130"/>
      <c r="I310" s="130"/>
      <c r="J310" s="130"/>
      <c r="K310" s="130"/>
      <c r="L310" s="117"/>
      <c r="M310" s="6"/>
      <c r="N310" s="130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</row>
    <row r="311" spans="1:225" s="94" customFormat="1">
      <c r="A311" s="95"/>
      <c r="B311" s="95"/>
      <c r="C311" s="95"/>
      <c r="D311" s="95"/>
      <c r="E311" s="95"/>
      <c r="F311" s="95"/>
      <c r="G311" s="97"/>
      <c r="H311" s="130"/>
      <c r="I311" s="130"/>
      <c r="J311" s="130"/>
      <c r="K311" s="130"/>
      <c r="L311" s="117"/>
      <c r="M311" s="6"/>
      <c r="N311" s="130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</row>
    <row r="312" spans="1:225" s="94" customFormat="1">
      <c r="A312" s="95"/>
      <c r="B312" s="95"/>
      <c r="C312" s="95"/>
      <c r="D312" s="95"/>
      <c r="E312" s="95"/>
      <c r="F312" s="95"/>
      <c r="G312" s="97"/>
      <c r="H312" s="130"/>
      <c r="I312" s="130"/>
      <c r="J312" s="130"/>
      <c r="K312" s="130"/>
      <c r="L312" s="117"/>
      <c r="M312" s="6"/>
      <c r="N312" s="130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</row>
    <row r="313" spans="1:225" s="94" customFormat="1">
      <c r="A313" s="95"/>
      <c r="B313" s="95"/>
      <c r="C313" s="95"/>
      <c r="D313" s="95"/>
      <c r="E313" s="95"/>
      <c r="F313" s="95"/>
      <c r="G313" s="97"/>
      <c r="H313" s="130"/>
      <c r="I313" s="130"/>
      <c r="J313" s="130"/>
      <c r="K313" s="130"/>
      <c r="L313" s="117"/>
      <c r="M313" s="6"/>
      <c r="N313" s="130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</row>
    <row r="314" spans="1:225" s="94" customFormat="1">
      <c r="A314" s="95"/>
      <c r="B314" s="95"/>
      <c r="C314" s="95"/>
      <c r="D314" s="95"/>
      <c r="E314" s="95"/>
      <c r="F314" s="95"/>
      <c r="G314" s="97"/>
      <c r="H314" s="130"/>
      <c r="I314" s="130"/>
      <c r="J314" s="130"/>
      <c r="K314" s="130"/>
      <c r="L314" s="117"/>
      <c r="M314" s="6"/>
      <c r="N314" s="130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</row>
    <row r="315" spans="1:225" s="94" customFormat="1">
      <c r="A315" s="95"/>
      <c r="B315" s="95"/>
      <c r="C315" s="95"/>
      <c r="D315" s="95"/>
      <c r="E315" s="95"/>
      <c r="F315" s="95"/>
      <c r="G315" s="97"/>
      <c r="H315" s="130"/>
      <c r="I315" s="130"/>
      <c r="J315" s="130"/>
      <c r="K315" s="130"/>
      <c r="L315" s="117"/>
      <c r="M315" s="6"/>
      <c r="N315" s="130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</row>
    <row r="316" spans="1:225" s="94" customFormat="1">
      <c r="A316" s="95"/>
      <c r="B316" s="95"/>
      <c r="C316" s="95"/>
      <c r="D316" s="95"/>
      <c r="E316" s="95"/>
      <c r="F316" s="95"/>
      <c r="G316" s="97"/>
      <c r="H316" s="130"/>
      <c r="I316" s="130"/>
      <c r="J316" s="130"/>
      <c r="K316" s="130"/>
      <c r="L316" s="117"/>
      <c r="M316" s="6"/>
      <c r="N316" s="130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</row>
    <row r="317" spans="1:225" s="94" customFormat="1">
      <c r="A317" s="95"/>
      <c r="B317" s="95"/>
      <c r="C317" s="95"/>
      <c r="D317" s="95"/>
      <c r="E317" s="95"/>
      <c r="F317" s="95"/>
      <c r="G317" s="97"/>
      <c r="H317" s="130"/>
      <c r="I317" s="130"/>
      <c r="J317" s="130"/>
      <c r="K317" s="130"/>
      <c r="L317" s="117"/>
      <c r="M317" s="6"/>
      <c r="N317" s="130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</row>
    <row r="318" spans="1:225" s="94" customFormat="1">
      <c r="A318" s="95"/>
      <c r="B318" s="95"/>
      <c r="C318" s="95"/>
      <c r="D318" s="95"/>
      <c r="E318" s="95"/>
      <c r="F318" s="95"/>
      <c r="G318" s="97"/>
      <c r="H318" s="130"/>
      <c r="I318" s="130"/>
      <c r="J318" s="130"/>
      <c r="K318" s="130"/>
      <c r="L318" s="117"/>
      <c r="M318" s="6"/>
      <c r="N318" s="130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</row>
    <row r="319" spans="1:225" s="94" customFormat="1">
      <c r="A319" s="95"/>
      <c r="B319" s="95"/>
      <c r="C319" s="95"/>
      <c r="D319" s="95"/>
      <c r="E319" s="95"/>
      <c r="F319" s="95"/>
      <c r="G319" s="97"/>
      <c r="H319" s="130"/>
      <c r="I319" s="130"/>
      <c r="J319" s="130"/>
      <c r="K319" s="130"/>
      <c r="L319" s="117"/>
      <c r="M319" s="6"/>
      <c r="N319" s="130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</row>
    <row r="320" spans="1:225" s="94" customFormat="1">
      <c r="A320" s="95"/>
      <c r="B320" s="95"/>
      <c r="C320" s="95"/>
      <c r="D320" s="95"/>
      <c r="E320" s="95"/>
      <c r="F320" s="95"/>
      <c r="G320" s="97"/>
      <c r="H320" s="130"/>
      <c r="I320" s="130"/>
      <c r="J320" s="130"/>
      <c r="K320" s="130"/>
      <c r="L320" s="117"/>
      <c r="M320" s="6"/>
      <c r="N320" s="130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</row>
    <row r="321" spans="1:225" s="94" customFormat="1">
      <c r="A321" s="95"/>
      <c r="B321" s="95"/>
      <c r="C321" s="95"/>
      <c r="D321" s="95"/>
      <c r="E321" s="95"/>
      <c r="F321" s="95"/>
      <c r="G321" s="97"/>
      <c r="H321" s="130"/>
      <c r="I321" s="130"/>
      <c r="J321" s="130"/>
      <c r="K321" s="130"/>
      <c r="L321" s="117"/>
      <c r="M321" s="6"/>
      <c r="N321" s="130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</row>
    <row r="322" spans="1:225" s="94" customFormat="1">
      <c r="A322" s="95"/>
      <c r="B322" s="95"/>
      <c r="C322" s="95"/>
      <c r="D322" s="95"/>
      <c r="E322" s="95"/>
      <c r="F322" s="95"/>
      <c r="G322" s="97"/>
      <c r="H322" s="130"/>
      <c r="I322" s="130"/>
      <c r="J322" s="130"/>
      <c r="K322" s="130"/>
      <c r="L322" s="117"/>
      <c r="M322" s="6"/>
      <c r="N322" s="130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</row>
    <row r="323" spans="1:225" s="94" customFormat="1">
      <c r="A323" s="95"/>
      <c r="B323" s="95"/>
      <c r="C323" s="95"/>
      <c r="D323" s="95"/>
      <c r="E323" s="95"/>
      <c r="F323" s="95"/>
      <c r="G323" s="97"/>
      <c r="H323" s="130"/>
      <c r="I323" s="130"/>
      <c r="J323" s="130"/>
      <c r="K323" s="130"/>
      <c r="L323" s="117"/>
      <c r="M323" s="6"/>
      <c r="N323" s="130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</row>
    <row r="324" spans="1:225" s="94" customFormat="1">
      <c r="A324" s="95"/>
      <c r="B324" s="95"/>
      <c r="C324" s="95"/>
      <c r="D324" s="95"/>
      <c r="E324" s="95"/>
      <c r="F324" s="95"/>
      <c r="G324" s="97"/>
      <c r="H324" s="130"/>
      <c r="I324" s="130"/>
      <c r="J324" s="130"/>
      <c r="K324" s="130"/>
      <c r="L324" s="117"/>
      <c r="M324" s="6"/>
      <c r="N324" s="130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</row>
    <row r="325" spans="1:225" s="94" customFormat="1">
      <c r="A325" s="95"/>
      <c r="B325" s="95"/>
      <c r="C325" s="95"/>
      <c r="D325" s="95"/>
      <c r="E325" s="95"/>
      <c r="F325" s="95"/>
      <c r="G325" s="97"/>
      <c r="H325" s="130"/>
      <c r="I325" s="130"/>
      <c r="J325" s="130"/>
      <c r="K325" s="130"/>
      <c r="L325" s="117"/>
      <c r="M325" s="6"/>
      <c r="N325" s="130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</row>
    <row r="326" spans="1:225" s="94" customFormat="1">
      <c r="A326" s="95"/>
      <c r="B326" s="95"/>
      <c r="C326" s="95"/>
      <c r="D326" s="95"/>
      <c r="E326" s="95"/>
      <c r="F326" s="95"/>
      <c r="G326" s="97"/>
      <c r="H326" s="130"/>
      <c r="I326" s="130"/>
      <c r="J326" s="130"/>
      <c r="K326" s="130"/>
      <c r="L326" s="117"/>
      <c r="M326" s="6"/>
      <c r="N326" s="130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</row>
    <row r="327" spans="1:225" s="94" customFormat="1">
      <c r="A327" s="95"/>
      <c r="B327" s="95"/>
      <c r="C327" s="95"/>
      <c r="D327" s="95"/>
      <c r="E327" s="95"/>
      <c r="F327" s="95"/>
      <c r="G327" s="97"/>
      <c r="H327" s="130"/>
      <c r="I327" s="130"/>
      <c r="J327" s="130"/>
      <c r="K327" s="130"/>
      <c r="L327" s="117"/>
      <c r="M327" s="6"/>
      <c r="N327" s="130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</row>
    <row r="328" spans="1:225" s="94" customFormat="1">
      <c r="A328" s="95"/>
      <c r="B328" s="95"/>
      <c r="C328" s="95"/>
      <c r="D328" s="95"/>
      <c r="E328" s="95"/>
      <c r="F328" s="95"/>
      <c r="G328" s="97"/>
      <c r="H328" s="130"/>
      <c r="I328" s="130"/>
      <c r="J328" s="130"/>
      <c r="K328" s="130"/>
      <c r="L328" s="117"/>
      <c r="M328" s="6"/>
      <c r="N328" s="130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</row>
    <row r="329" spans="1:225" s="94" customFormat="1">
      <c r="A329" s="95"/>
      <c r="B329" s="95"/>
      <c r="C329" s="95"/>
      <c r="D329" s="95"/>
      <c r="E329" s="95"/>
      <c r="F329" s="95"/>
      <c r="G329" s="97"/>
      <c r="H329" s="130"/>
      <c r="I329" s="130"/>
      <c r="J329" s="130"/>
      <c r="K329" s="130"/>
      <c r="L329" s="117"/>
      <c r="M329" s="6"/>
      <c r="N329" s="130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</row>
    <row r="330" spans="1:225" s="94" customFormat="1">
      <c r="A330" s="95"/>
      <c r="B330" s="95"/>
      <c r="C330" s="95"/>
      <c r="D330" s="95"/>
      <c r="E330" s="95"/>
      <c r="F330" s="95"/>
      <c r="G330" s="97"/>
      <c r="H330" s="130"/>
      <c r="I330" s="130"/>
      <c r="J330" s="130"/>
      <c r="K330" s="130"/>
      <c r="L330" s="117"/>
      <c r="M330" s="6"/>
      <c r="N330" s="130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</row>
    <row r="331" spans="1:225" s="94" customFormat="1">
      <c r="A331" s="95"/>
      <c r="B331" s="95"/>
      <c r="C331" s="95"/>
      <c r="D331" s="95"/>
      <c r="E331" s="95"/>
      <c r="F331" s="95"/>
      <c r="G331" s="97"/>
      <c r="H331" s="130"/>
      <c r="I331" s="130"/>
      <c r="J331" s="130"/>
      <c r="K331" s="130"/>
      <c r="L331" s="117"/>
      <c r="M331" s="6"/>
      <c r="N331" s="130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</row>
    <row r="332" spans="1:225" s="94" customFormat="1">
      <c r="A332" s="95"/>
      <c r="B332" s="95"/>
      <c r="C332" s="95"/>
      <c r="D332" s="95"/>
      <c r="E332" s="95"/>
      <c r="F332" s="95"/>
      <c r="G332" s="97"/>
      <c r="H332" s="130"/>
      <c r="I332" s="130"/>
      <c r="J332" s="130"/>
      <c r="K332" s="130"/>
      <c r="L332" s="117"/>
      <c r="M332" s="6"/>
      <c r="N332" s="130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</row>
    <row r="333" spans="1:225" s="94" customFormat="1">
      <c r="A333" s="95"/>
      <c r="B333" s="95"/>
      <c r="C333" s="95"/>
      <c r="D333" s="95"/>
      <c r="E333" s="95"/>
      <c r="F333" s="95"/>
      <c r="G333" s="97"/>
      <c r="H333" s="130"/>
      <c r="I333" s="130"/>
      <c r="J333" s="130"/>
      <c r="K333" s="130"/>
      <c r="L333" s="117"/>
      <c r="M333" s="6"/>
      <c r="N333" s="130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</row>
    <row r="334" spans="1:225" s="94" customFormat="1">
      <c r="A334" s="95"/>
      <c r="B334" s="95"/>
      <c r="C334" s="95"/>
      <c r="D334" s="95"/>
      <c r="E334" s="95"/>
      <c r="F334" s="95"/>
      <c r="G334" s="97"/>
      <c r="H334" s="130"/>
      <c r="I334" s="130"/>
      <c r="J334" s="130"/>
      <c r="K334" s="130"/>
      <c r="L334" s="117"/>
      <c r="M334" s="6"/>
      <c r="N334" s="130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</row>
    <row r="335" spans="1:225" s="94" customFormat="1">
      <c r="A335" s="95"/>
      <c r="B335" s="95"/>
      <c r="C335" s="95"/>
      <c r="D335" s="95"/>
      <c r="E335" s="95"/>
      <c r="F335" s="95"/>
      <c r="G335" s="97"/>
      <c r="H335" s="130"/>
      <c r="I335" s="130"/>
      <c r="J335" s="130"/>
      <c r="K335" s="130"/>
      <c r="L335" s="117"/>
      <c r="M335" s="6"/>
      <c r="N335" s="130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</row>
    <row r="336" spans="1:225" s="94" customFormat="1">
      <c r="A336" s="95"/>
      <c r="B336" s="95"/>
      <c r="C336" s="95"/>
      <c r="D336" s="95"/>
      <c r="E336" s="95"/>
      <c r="F336" s="95"/>
      <c r="G336" s="97"/>
      <c r="H336" s="130"/>
      <c r="I336" s="130"/>
      <c r="J336" s="130"/>
      <c r="K336" s="130"/>
      <c r="L336" s="117"/>
      <c r="M336" s="6"/>
      <c r="N336" s="130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</row>
    <row r="337" spans="1:225" s="94" customFormat="1">
      <c r="A337" s="95"/>
      <c r="B337" s="95"/>
      <c r="C337" s="95"/>
      <c r="D337" s="95"/>
      <c r="E337" s="95"/>
      <c r="F337" s="95"/>
      <c r="G337" s="97"/>
      <c r="H337" s="130"/>
      <c r="I337" s="130"/>
      <c r="J337" s="130"/>
      <c r="K337" s="130"/>
      <c r="L337" s="117"/>
      <c r="M337" s="6"/>
      <c r="N337" s="130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</row>
    <row r="338" spans="1:225" s="94" customFormat="1">
      <c r="A338" s="95"/>
      <c r="B338" s="95"/>
      <c r="C338" s="95"/>
      <c r="D338" s="95"/>
      <c r="E338" s="95"/>
      <c r="F338" s="95"/>
      <c r="G338" s="97"/>
      <c r="H338" s="130"/>
      <c r="I338" s="130"/>
      <c r="J338" s="130"/>
      <c r="K338" s="130"/>
      <c r="L338" s="117"/>
      <c r="M338" s="6"/>
      <c r="N338" s="130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</row>
    <row r="339" spans="1:225" s="94" customFormat="1">
      <c r="A339" s="95"/>
      <c r="B339" s="95"/>
      <c r="C339" s="95"/>
      <c r="D339" s="95"/>
      <c r="E339" s="95"/>
      <c r="F339" s="95"/>
      <c r="G339" s="97"/>
      <c r="H339" s="130"/>
      <c r="I339" s="130"/>
      <c r="J339" s="130"/>
      <c r="K339" s="130"/>
      <c r="L339" s="117"/>
      <c r="M339" s="6"/>
      <c r="N339" s="130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</row>
    <row r="340" spans="1:225" s="94" customFormat="1">
      <c r="A340" s="2"/>
      <c r="B340" s="2"/>
      <c r="C340" s="2"/>
      <c r="D340" s="2"/>
      <c r="E340" s="2"/>
      <c r="F340" s="2"/>
      <c r="G340" s="97"/>
      <c r="H340" s="130"/>
      <c r="I340" s="130"/>
      <c r="J340" s="130"/>
      <c r="K340" s="130"/>
      <c r="L340" s="117"/>
      <c r="M340" s="6"/>
      <c r="N340" s="130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</row>
    <row r="341" spans="1:225" s="94" customFormat="1">
      <c r="A341" s="2"/>
      <c r="B341" s="2"/>
      <c r="C341" s="2"/>
      <c r="D341" s="2"/>
      <c r="E341" s="2"/>
      <c r="F341" s="2"/>
      <c r="G341" s="97"/>
      <c r="H341" s="130"/>
      <c r="I341" s="130"/>
      <c r="J341" s="130"/>
      <c r="K341" s="130"/>
      <c r="L341" s="117"/>
      <c r="M341" s="6"/>
      <c r="N341" s="130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</row>
    <row r="342" spans="1:225" s="94" customFormat="1">
      <c r="A342" s="2"/>
      <c r="B342" s="2"/>
      <c r="C342" s="2"/>
      <c r="D342" s="2"/>
      <c r="E342" s="2"/>
      <c r="F342" s="2"/>
      <c r="G342" s="97"/>
      <c r="H342" s="130"/>
      <c r="I342" s="130"/>
      <c r="J342" s="130"/>
      <c r="K342" s="130"/>
      <c r="L342" s="117"/>
      <c r="M342" s="6"/>
      <c r="N342" s="130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</row>
    <row r="343" spans="1:225" s="94" customFormat="1">
      <c r="A343" s="2"/>
      <c r="B343" s="2"/>
      <c r="C343" s="2"/>
      <c r="D343" s="2"/>
      <c r="E343" s="2"/>
      <c r="F343" s="2"/>
      <c r="G343" s="97"/>
      <c r="H343" s="130"/>
      <c r="I343" s="130"/>
      <c r="J343" s="130"/>
      <c r="K343" s="130"/>
      <c r="L343" s="117"/>
      <c r="M343" s="6"/>
      <c r="N343" s="130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</row>
    <row r="344" spans="1:225" s="94" customFormat="1">
      <c r="A344" s="2"/>
      <c r="B344" s="2"/>
      <c r="C344" s="2"/>
      <c r="D344" s="2"/>
      <c r="E344" s="2"/>
      <c r="F344" s="2"/>
      <c r="G344" s="97"/>
      <c r="H344" s="130"/>
      <c r="I344" s="130"/>
      <c r="J344" s="130"/>
      <c r="K344" s="130"/>
      <c r="L344" s="117"/>
      <c r="M344" s="6"/>
      <c r="N344" s="130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</row>
    <row r="345" spans="1:225" s="94" customFormat="1">
      <c r="A345" s="2"/>
      <c r="B345" s="2"/>
      <c r="C345" s="2"/>
      <c r="D345" s="2"/>
      <c r="E345" s="2"/>
      <c r="F345" s="2"/>
      <c r="G345" s="97"/>
      <c r="H345" s="130"/>
      <c r="I345" s="130"/>
      <c r="J345" s="130"/>
      <c r="K345" s="130"/>
      <c r="L345" s="117"/>
      <c r="M345" s="6"/>
      <c r="N345" s="130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</row>
    <row r="346" spans="1:225" s="94" customFormat="1">
      <c r="A346" s="2"/>
      <c r="B346" s="2"/>
      <c r="C346" s="2"/>
      <c r="D346" s="2"/>
      <c r="E346" s="2"/>
      <c r="F346" s="2"/>
      <c r="G346" s="97"/>
      <c r="H346" s="130"/>
      <c r="I346" s="130"/>
      <c r="J346" s="130"/>
      <c r="K346" s="130"/>
      <c r="L346" s="117"/>
      <c r="M346" s="6"/>
      <c r="N346" s="130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</row>
    <row r="347" spans="1:225" s="94" customFormat="1">
      <c r="A347" s="2"/>
      <c r="B347" s="2"/>
      <c r="C347" s="2"/>
      <c r="D347" s="2"/>
      <c r="E347" s="2"/>
      <c r="F347" s="2"/>
      <c r="G347" s="97"/>
      <c r="H347" s="130"/>
      <c r="I347" s="130"/>
      <c r="J347" s="130"/>
      <c r="K347" s="130"/>
      <c r="L347" s="117"/>
      <c r="M347" s="6"/>
      <c r="N347" s="130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</row>
    <row r="348" spans="1:225" s="94" customFormat="1">
      <c r="A348" s="2"/>
      <c r="B348" s="2"/>
      <c r="C348" s="2"/>
      <c r="D348" s="2"/>
      <c r="E348" s="2"/>
      <c r="F348" s="2"/>
      <c r="G348" s="97"/>
      <c r="H348" s="130"/>
      <c r="I348" s="130"/>
      <c r="J348" s="130"/>
      <c r="K348" s="130"/>
      <c r="L348" s="117"/>
      <c r="M348" s="6"/>
      <c r="N348" s="130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</row>
    <row r="349" spans="1:225" s="94" customFormat="1">
      <c r="A349" s="2"/>
      <c r="B349" s="2"/>
      <c r="C349" s="2"/>
      <c r="D349" s="2"/>
      <c r="E349" s="2"/>
      <c r="F349" s="2"/>
      <c r="G349" s="97"/>
      <c r="H349" s="130"/>
      <c r="I349" s="130"/>
      <c r="J349" s="130"/>
      <c r="K349" s="130"/>
      <c r="L349" s="117"/>
      <c r="M349" s="6"/>
      <c r="N349" s="130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</row>
    <row r="350" spans="1:225" s="94" customFormat="1">
      <c r="A350" s="2"/>
      <c r="B350" s="2"/>
      <c r="C350" s="2"/>
      <c r="D350" s="2"/>
      <c r="E350" s="2"/>
      <c r="F350" s="2"/>
      <c r="G350" s="97"/>
      <c r="H350" s="130"/>
      <c r="I350" s="130"/>
      <c r="J350" s="130"/>
      <c r="K350" s="130"/>
      <c r="L350" s="117"/>
      <c r="M350" s="6"/>
      <c r="N350" s="130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</row>
    <row r="351" spans="1:225" s="94" customFormat="1">
      <c r="A351" s="2"/>
      <c r="B351" s="2"/>
      <c r="C351" s="2"/>
      <c r="D351" s="2"/>
      <c r="E351" s="2"/>
      <c r="F351" s="2"/>
      <c r="G351" s="97"/>
      <c r="H351" s="130"/>
      <c r="I351" s="130"/>
      <c r="J351" s="130"/>
      <c r="K351" s="130"/>
      <c r="L351" s="117"/>
      <c r="M351" s="6"/>
      <c r="N351" s="130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</row>
    <row r="352" spans="1:225" s="94" customFormat="1">
      <c r="A352" s="2"/>
      <c r="B352" s="2"/>
      <c r="C352" s="2"/>
      <c r="D352" s="2"/>
      <c r="E352" s="2"/>
      <c r="F352" s="2"/>
      <c r="G352" s="97"/>
      <c r="H352" s="130"/>
      <c r="I352" s="130"/>
      <c r="J352" s="130"/>
      <c r="K352" s="130"/>
      <c r="L352" s="117"/>
      <c r="M352" s="6"/>
      <c r="N352" s="130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</row>
    <row r="353" spans="1:225" s="94" customFormat="1">
      <c r="A353" s="2"/>
      <c r="B353" s="2"/>
      <c r="C353" s="2"/>
      <c r="D353" s="2"/>
      <c r="E353" s="2"/>
      <c r="F353" s="2"/>
      <c r="G353" s="97"/>
      <c r="H353" s="130"/>
      <c r="I353" s="130"/>
      <c r="J353" s="130"/>
      <c r="K353" s="130"/>
      <c r="L353" s="117"/>
      <c r="M353" s="6"/>
      <c r="N353" s="130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</row>
    <row r="354" spans="1:225" s="94" customFormat="1">
      <c r="A354" s="2"/>
      <c r="B354" s="2"/>
      <c r="C354" s="2"/>
      <c r="D354" s="2"/>
      <c r="E354" s="2"/>
      <c r="F354" s="2"/>
      <c r="G354" s="97"/>
      <c r="H354" s="130"/>
      <c r="I354" s="130"/>
      <c r="J354" s="130"/>
      <c r="K354" s="130"/>
      <c r="L354" s="117"/>
      <c r="M354" s="6"/>
      <c r="N354" s="130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</row>
    <row r="355" spans="1:225" s="94" customFormat="1">
      <c r="A355" s="2"/>
      <c r="B355" s="2"/>
      <c r="C355" s="2"/>
      <c r="D355" s="2"/>
      <c r="E355" s="2"/>
      <c r="F355" s="2"/>
      <c r="G355" s="97"/>
      <c r="H355" s="130"/>
      <c r="I355" s="130"/>
      <c r="J355" s="130"/>
      <c r="K355" s="130"/>
      <c r="L355" s="117"/>
      <c r="M355" s="6"/>
      <c r="N355" s="130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</row>
    <row r="356" spans="1:225" s="94" customFormat="1">
      <c r="A356" s="2"/>
      <c r="B356" s="2"/>
      <c r="C356" s="2"/>
      <c r="D356" s="2"/>
      <c r="E356" s="2"/>
      <c r="F356" s="2"/>
      <c r="G356" s="97"/>
      <c r="H356" s="130"/>
      <c r="I356" s="130"/>
      <c r="J356" s="130"/>
      <c r="K356" s="130"/>
      <c r="L356" s="117"/>
      <c r="M356" s="6"/>
      <c r="N356" s="130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</row>
    <row r="357" spans="1:225" s="94" customFormat="1">
      <c r="A357" s="2"/>
      <c r="B357" s="2"/>
      <c r="C357" s="2"/>
      <c r="D357" s="2"/>
      <c r="E357" s="2"/>
      <c r="F357" s="2"/>
      <c r="G357" s="97"/>
      <c r="H357" s="130"/>
      <c r="I357" s="130"/>
      <c r="J357" s="130"/>
      <c r="K357" s="130"/>
      <c r="L357" s="117"/>
      <c r="M357" s="6"/>
      <c r="N357" s="130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</row>
    <row r="358" spans="1:225" s="94" customFormat="1">
      <c r="A358" s="2"/>
      <c r="B358" s="2"/>
      <c r="C358" s="2"/>
      <c r="D358" s="2"/>
      <c r="E358" s="2"/>
      <c r="F358" s="2"/>
      <c r="G358" s="97"/>
      <c r="H358" s="130"/>
      <c r="I358" s="130"/>
      <c r="J358" s="130"/>
      <c r="K358" s="130"/>
      <c r="L358" s="117"/>
      <c r="M358" s="6"/>
      <c r="N358" s="130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</row>
    <row r="359" spans="1:225" s="94" customFormat="1">
      <c r="A359" s="2"/>
      <c r="B359" s="2"/>
      <c r="C359" s="2"/>
      <c r="D359" s="2"/>
      <c r="E359" s="2"/>
      <c r="F359" s="2"/>
      <c r="G359" s="97"/>
      <c r="H359" s="130"/>
      <c r="I359" s="130"/>
      <c r="J359" s="130"/>
      <c r="K359" s="130"/>
      <c r="L359" s="117"/>
      <c r="M359" s="6"/>
      <c r="N359" s="130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</row>
    <row r="360" spans="1:225" s="94" customFormat="1">
      <c r="A360" s="2"/>
      <c r="B360" s="2"/>
      <c r="C360" s="2"/>
      <c r="D360" s="2"/>
      <c r="E360" s="2"/>
      <c r="F360" s="2"/>
      <c r="G360" s="97"/>
      <c r="H360" s="130"/>
      <c r="I360" s="130"/>
      <c r="J360" s="130"/>
      <c r="K360" s="130"/>
      <c r="L360" s="117"/>
      <c r="M360" s="6"/>
      <c r="N360" s="130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</row>
    <row r="361" spans="1:225" s="94" customFormat="1">
      <c r="A361" s="2"/>
      <c r="B361" s="2"/>
      <c r="C361" s="2"/>
      <c r="D361" s="2"/>
      <c r="E361" s="2"/>
      <c r="F361" s="2"/>
      <c r="G361" s="97"/>
      <c r="H361" s="130"/>
      <c r="I361" s="130"/>
      <c r="J361" s="130"/>
      <c r="K361" s="130"/>
      <c r="L361" s="117"/>
      <c r="M361" s="6"/>
      <c r="N361" s="130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</row>
    <row r="362" spans="1:225" s="94" customFormat="1">
      <c r="A362" s="2"/>
      <c r="B362" s="2"/>
      <c r="C362" s="2"/>
      <c r="D362" s="2"/>
      <c r="E362" s="2"/>
      <c r="F362" s="2"/>
      <c r="G362" s="97"/>
      <c r="H362" s="130"/>
      <c r="I362" s="130"/>
      <c r="J362" s="130"/>
      <c r="K362" s="130"/>
      <c r="L362" s="117"/>
      <c r="M362" s="6"/>
      <c r="N362" s="130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</row>
    <row r="363" spans="1:225" s="94" customFormat="1">
      <c r="A363" s="2"/>
      <c r="B363" s="2"/>
      <c r="C363" s="2"/>
      <c r="D363" s="2"/>
      <c r="E363" s="2"/>
      <c r="F363" s="2"/>
      <c r="G363" s="97"/>
      <c r="H363" s="130"/>
      <c r="I363" s="130"/>
      <c r="J363" s="130"/>
      <c r="K363" s="130"/>
      <c r="L363" s="117"/>
      <c r="M363" s="6"/>
      <c r="N363" s="130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</row>
    <row r="364" spans="1:225" s="94" customFormat="1">
      <c r="A364" s="2"/>
      <c r="B364" s="2"/>
      <c r="C364" s="2"/>
      <c r="D364" s="2"/>
      <c r="E364" s="2"/>
      <c r="F364" s="2"/>
      <c r="G364" s="97"/>
      <c r="H364" s="130"/>
      <c r="I364" s="130"/>
      <c r="J364" s="130"/>
      <c r="K364" s="130"/>
      <c r="L364" s="117"/>
      <c r="M364" s="6"/>
      <c r="N364" s="130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</row>
    <row r="365" spans="1:225" s="94" customFormat="1">
      <c r="A365" s="2"/>
      <c r="B365" s="2"/>
      <c r="C365" s="2"/>
      <c r="D365" s="2"/>
      <c r="E365" s="2"/>
      <c r="F365" s="2"/>
      <c r="G365" s="97"/>
      <c r="H365" s="130"/>
      <c r="I365" s="130"/>
      <c r="J365" s="130"/>
      <c r="K365" s="130"/>
      <c r="L365" s="117"/>
      <c r="M365" s="6"/>
      <c r="N365" s="130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</row>
    <row r="366" spans="1:225" s="94" customFormat="1">
      <c r="A366" s="2"/>
      <c r="B366" s="2"/>
      <c r="C366" s="2"/>
      <c r="D366" s="2"/>
      <c r="E366" s="2"/>
      <c r="F366" s="2"/>
      <c r="G366" s="97"/>
      <c r="H366" s="130"/>
      <c r="I366" s="130"/>
      <c r="J366" s="130"/>
      <c r="K366" s="130"/>
      <c r="L366" s="117"/>
      <c r="M366" s="6"/>
      <c r="N366" s="130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</row>
    <row r="367" spans="1:225" s="94" customFormat="1">
      <c r="A367" s="2"/>
      <c r="B367" s="2"/>
      <c r="C367" s="2"/>
      <c r="D367" s="2"/>
      <c r="E367" s="2"/>
      <c r="F367" s="2"/>
      <c r="G367" s="97"/>
      <c r="H367" s="130"/>
      <c r="I367" s="130"/>
      <c r="J367" s="130"/>
      <c r="K367" s="130"/>
      <c r="L367" s="117"/>
      <c r="M367" s="6"/>
      <c r="N367" s="130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</row>
    <row r="368" spans="1:225" s="94" customFormat="1">
      <c r="A368" s="2"/>
      <c r="B368" s="2"/>
      <c r="C368" s="2"/>
      <c r="D368" s="2"/>
      <c r="E368" s="2"/>
      <c r="F368" s="2"/>
      <c r="G368" s="97"/>
      <c r="H368" s="130"/>
      <c r="I368" s="130"/>
      <c r="J368" s="130"/>
      <c r="K368" s="130"/>
      <c r="L368" s="117"/>
      <c r="M368" s="6"/>
      <c r="N368" s="130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</row>
    <row r="369" spans="1:225" s="94" customFormat="1">
      <c r="A369" s="2"/>
      <c r="B369" s="2"/>
      <c r="C369" s="2"/>
      <c r="D369" s="2"/>
      <c r="E369" s="2"/>
      <c r="F369" s="2"/>
      <c r="G369" s="97"/>
      <c r="H369" s="130"/>
      <c r="I369" s="130"/>
      <c r="J369" s="130"/>
      <c r="K369" s="130"/>
      <c r="L369" s="117"/>
      <c r="M369" s="6"/>
      <c r="N369" s="130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</row>
    <row r="370" spans="1:225" s="94" customFormat="1">
      <c r="A370" s="2"/>
      <c r="B370" s="2"/>
      <c r="C370" s="2"/>
      <c r="D370" s="2"/>
      <c r="E370" s="2"/>
      <c r="F370" s="2"/>
      <c r="G370" s="97"/>
      <c r="H370" s="130"/>
      <c r="I370" s="130"/>
      <c r="J370" s="130"/>
      <c r="K370" s="130"/>
      <c r="L370" s="117"/>
      <c r="M370" s="6"/>
      <c r="N370" s="130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</row>
    <row r="371" spans="1:225" s="94" customFormat="1">
      <c r="A371" s="2"/>
      <c r="B371" s="2"/>
      <c r="C371" s="2"/>
      <c r="D371" s="2"/>
      <c r="E371" s="2"/>
      <c r="F371" s="2"/>
      <c r="G371" s="97"/>
      <c r="H371" s="130"/>
      <c r="I371" s="130"/>
      <c r="J371" s="130"/>
      <c r="K371" s="130"/>
      <c r="L371" s="117"/>
      <c r="M371" s="6"/>
      <c r="N371" s="130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</row>
    <row r="372" spans="1:225" s="94" customFormat="1">
      <c r="A372" s="2"/>
      <c r="B372" s="2"/>
      <c r="C372" s="2"/>
      <c r="D372" s="2"/>
      <c r="E372" s="2"/>
      <c r="F372" s="2"/>
      <c r="G372" s="97"/>
      <c r="H372" s="130"/>
      <c r="I372" s="130"/>
      <c r="J372" s="130"/>
      <c r="K372" s="130"/>
      <c r="L372" s="117"/>
      <c r="M372" s="6"/>
      <c r="N372" s="130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</row>
    <row r="373" spans="1:225" s="94" customFormat="1">
      <c r="A373" s="2"/>
      <c r="B373" s="2"/>
      <c r="C373" s="2"/>
      <c r="D373" s="2"/>
      <c r="E373" s="2"/>
      <c r="F373" s="2"/>
      <c r="G373" s="97"/>
      <c r="H373" s="130"/>
      <c r="I373" s="130"/>
      <c r="J373" s="130"/>
      <c r="K373" s="130"/>
      <c r="L373" s="117"/>
      <c r="M373" s="6"/>
      <c r="N373" s="130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</row>
    <row r="374" spans="1:225" s="94" customFormat="1">
      <c r="A374" s="2"/>
      <c r="B374" s="2"/>
      <c r="C374" s="2"/>
      <c r="D374" s="2"/>
      <c r="E374" s="2"/>
      <c r="F374" s="2"/>
      <c r="G374" s="97"/>
      <c r="H374" s="130"/>
      <c r="I374" s="130"/>
      <c r="J374" s="130"/>
      <c r="K374" s="130"/>
      <c r="L374" s="117"/>
      <c r="M374" s="6"/>
      <c r="N374" s="130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</row>
    <row r="375" spans="1:225" s="94" customFormat="1">
      <c r="A375" s="2"/>
      <c r="B375" s="2"/>
      <c r="C375" s="2"/>
      <c r="D375" s="2"/>
      <c r="E375" s="2"/>
      <c r="F375" s="2"/>
      <c r="G375" s="97"/>
      <c r="H375" s="130"/>
      <c r="I375" s="130"/>
      <c r="J375" s="130"/>
      <c r="K375" s="130"/>
      <c r="L375" s="117"/>
      <c r="M375" s="6"/>
      <c r="N375" s="130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</row>
    <row r="376" spans="1:225" s="94" customFormat="1">
      <c r="A376" s="2"/>
      <c r="B376" s="2"/>
      <c r="C376" s="2"/>
      <c r="D376" s="2"/>
      <c r="E376" s="2"/>
      <c r="F376" s="2"/>
      <c r="G376" s="97"/>
      <c r="H376" s="130"/>
      <c r="I376" s="130"/>
      <c r="J376" s="130"/>
      <c r="K376" s="130"/>
      <c r="L376" s="117"/>
      <c r="M376" s="6"/>
      <c r="N376" s="130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</row>
    <row r="377" spans="1:225" s="94" customFormat="1">
      <c r="A377" s="2"/>
      <c r="B377" s="2"/>
      <c r="C377" s="2"/>
      <c r="D377" s="2"/>
      <c r="E377" s="2"/>
      <c r="F377" s="2"/>
      <c r="G377" s="97"/>
      <c r="H377" s="130"/>
      <c r="I377" s="130"/>
      <c r="J377" s="130"/>
      <c r="K377" s="130"/>
      <c r="L377" s="117"/>
      <c r="M377" s="6"/>
      <c r="N377" s="130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</row>
    <row r="378" spans="1:225" s="94" customFormat="1">
      <c r="A378" s="2"/>
      <c r="B378" s="2"/>
      <c r="C378" s="2"/>
      <c r="D378" s="2"/>
      <c r="E378" s="2"/>
      <c r="F378" s="2"/>
      <c r="G378" s="97"/>
      <c r="H378" s="130"/>
      <c r="I378" s="130"/>
      <c r="J378" s="130"/>
      <c r="K378" s="130"/>
      <c r="L378" s="117"/>
      <c r="M378" s="6"/>
      <c r="N378" s="130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</row>
    <row r="379" spans="1:225" s="94" customFormat="1">
      <c r="A379" s="2"/>
      <c r="B379" s="2"/>
      <c r="C379" s="2"/>
      <c r="D379" s="2"/>
      <c r="E379" s="2"/>
      <c r="F379" s="2"/>
      <c r="G379" s="97"/>
      <c r="H379" s="130"/>
      <c r="I379" s="130"/>
      <c r="J379" s="130"/>
      <c r="K379" s="130"/>
      <c r="L379" s="117"/>
      <c r="M379" s="6"/>
      <c r="N379" s="130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</row>
    <row r="380" spans="1:225" s="94" customFormat="1">
      <c r="A380" s="2"/>
      <c r="B380" s="2"/>
      <c r="C380" s="2"/>
      <c r="D380" s="2"/>
      <c r="E380" s="2"/>
      <c r="F380" s="2"/>
      <c r="G380" s="97"/>
      <c r="H380" s="130"/>
      <c r="I380" s="130"/>
      <c r="J380" s="130"/>
      <c r="K380" s="130"/>
      <c r="L380" s="117"/>
      <c r="M380" s="6"/>
      <c r="N380" s="130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</row>
    <row r="381" spans="1:225" s="94" customFormat="1">
      <c r="A381" s="2"/>
      <c r="B381" s="2"/>
      <c r="C381" s="2"/>
      <c r="D381" s="2"/>
      <c r="E381" s="2"/>
      <c r="F381" s="2"/>
      <c r="G381" s="97"/>
      <c r="H381" s="130"/>
      <c r="I381" s="130"/>
      <c r="J381" s="130"/>
      <c r="K381" s="130"/>
      <c r="L381" s="117"/>
      <c r="M381" s="6"/>
      <c r="N381" s="130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</row>
    <row r="382" spans="1:225" s="94" customFormat="1">
      <c r="A382" s="2"/>
      <c r="B382" s="2"/>
      <c r="C382" s="2"/>
      <c r="D382" s="2"/>
      <c r="E382" s="2"/>
      <c r="F382" s="2"/>
      <c r="G382" s="97"/>
      <c r="H382" s="130"/>
      <c r="I382" s="130"/>
      <c r="J382" s="130"/>
      <c r="K382" s="130"/>
      <c r="L382" s="117"/>
      <c r="M382" s="6"/>
      <c r="N382" s="130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</row>
    <row r="383" spans="1:225" s="94" customFormat="1">
      <c r="A383" s="2"/>
      <c r="B383" s="2"/>
      <c r="C383" s="2"/>
      <c r="D383" s="2"/>
      <c r="E383" s="2"/>
      <c r="F383" s="2"/>
      <c r="G383" s="97"/>
      <c r="H383" s="130"/>
      <c r="I383" s="130"/>
      <c r="J383" s="130"/>
      <c r="K383" s="130"/>
      <c r="L383" s="117"/>
      <c r="M383" s="6"/>
      <c r="N383" s="130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</row>
    <row r="384" spans="1:225" s="94" customFormat="1">
      <c r="A384" s="2"/>
      <c r="B384" s="2"/>
      <c r="C384" s="2"/>
      <c r="D384" s="2"/>
      <c r="E384" s="2"/>
      <c r="F384" s="2"/>
      <c r="G384" s="97"/>
      <c r="H384" s="130"/>
      <c r="I384" s="130"/>
      <c r="J384" s="130"/>
      <c r="K384" s="130"/>
      <c r="L384" s="117"/>
      <c r="M384" s="6"/>
      <c r="N384" s="130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</row>
    <row r="385" spans="1:225" s="94" customFormat="1">
      <c r="A385" s="2"/>
      <c r="B385" s="2"/>
      <c r="C385" s="2"/>
      <c r="D385" s="2"/>
      <c r="E385" s="2"/>
      <c r="F385" s="2"/>
      <c r="G385" s="97"/>
      <c r="H385" s="130"/>
      <c r="I385" s="130"/>
      <c r="J385" s="130"/>
      <c r="K385" s="130"/>
      <c r="L385" s="117"/>
      <c r="M385" s="6"/>
      <c r="N385" s="130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</row>
    <row r="386" spans="1:225" s="94" customFormat="1">
      <c r="A386" s="2"/>
      <c r="B386" s="2"/>
      <c r="C386" s="2"/>
      <c r="D386" s="2"/>
      <c r="E386" s="2"/>
      <c r="F386" s="2"/>
      <c r="G386" s="97"/>
      <c r="H386" s="130"/>
      <c r="I386" s="130"/>
      <c r="J386" s="130"/>
      <c r="K386" s="130"/>
      <c r="L386" s="117"/>
      <c r="M386" s="6"/>
      <c r="N386" s="130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</row>
    <row r="387" spans="1:225" s="94" customFormat="1">
      <c r="A387" s="2"/>
      <c r="B387" s="2"/>
      <c r="C387" s="2"/>
      <c r="D387" s="2"/>
      <c r="E387" s="2"/>
      <c r="F387" s="2"/>
      <c r="G387" s="97"/>
      <c r="H387" s="130"/>
      <c r="I387" s="130"/>
      <c r="J387" s="130"/>
      <c r="K387" s="130"/>
      <c r="L387" s="117"/>
      <c r="M387" s="6"/>
      <c r="N387" s="130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</row>
    <row r="388" spans="1:225" s="94" customFormat="1">
      <c r="A388" s="2"/>
      <c r="B388" s="2"/>
      <c r="C388" s="2"/>
      <c r="D388" s="2"/>
      <c r="E388" s="2"/>
      <c r="F388" s="2"/>
      <c r="G388" s="97"/>
      <c r="H388" s="130"/>
      <c r="I388" s="130"/>
      <c r="J388" s="130"/>
      <c r="K388" s="130"/>
      <c r="L388" s="117"/>
      <c r="M388" s="6"/>
      <c r="N388" s="130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</row>
    <row r="389" spans="1:225" s="94" customFormat="1">
      <c r="A389" s="2"/>
      <c r="B389" s="2"/>
      <c r="C389" s="2"/>
      <c r="D389" s="2"/>
      <c r="E389" s="2"/>
      <c r="F389" s="2"/>
      <c r="G389" s="97"/>
      <c r="H389" s="130"/>
      <c r="I389" s="130"/>
      <c r="J389" s="130"/>
      <c r="K389" s="130"/>
      <c r="L389" s="117"/>
      <c r="M389" s="6"/>
      <c r="N389" s="130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</row>
    <row r="390" spans="1:225" s="94" customFormat="1">
      <c r="A390" s="2"/>
      <c r="B390" s="2"/>
      <c r="C390" s="2"/>
      <c r="D390" s="2"/>
      <c r="E390" s="2"/>
      <c r="F390" s="2"/>
      <c r="G390" s="97"/>
      <c r="H390" s="130"/>
      <c r="I390" s="130"/>
      <c r="J390" s="130"/>
      <c r="K390" s="130"/>
      <c r="L390" s="117"/>
      <c r="M390" s="6"/>
      <c r="N390" s="130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</row>
    <row r="391" spans="1:225" s="94" customFormat="1">
      <c r="A391" s="2"/>
      <c r="B391" s="2"/>
      <c r="C391" s="2"/>
      <c r="D391" s="2"/>
      <c r="E391" s="2"/>
      <c r="F391" s="2"/>
      <c r="G391" s="97"/>
      <c r="H391" s="130"/>
      <c r="I391" s="130"/>
      <c r="J391" s="130"/>
      <c r="K391" s="130"/>
      <c r="L391" s="117"/>
      <c r="M391" s="6"/>
      <c r="N391" s="130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</row>
    <row r="392" spans="1:225" s="94" customFormat="1">
      <c r="A392" s="2"/>
      <c r="B392" s="2"/>
      <c r="C392" s="2"/>
      <c r="D392" s="2"/>
      <c r="E392" s="2"/>
      <c r="F392" s="2"/>
      <c r="G392" s="97"/>
      <c r="H392" s="130"/>
      <c r="I392" s="130"/>
      <c r="J392" s="130"/>
      <c r="K392" s="130"/>
      <c r="L392" s="117"/>
      <c r="M392" s="6"/>
      <c r="N392" s="130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</row>
    <row r="393" spans="1:225" s="94" customFormat="1">
      <c r="A393" s="2"/>
      <c r="B393" s="2"/>
      <c r="C393" s="2"/>
      <c r="D393" s="2"/>
      <c r="E393" s="2"/>
      <c r="F393" s="2"/>
      <c r="G393" s="97"/>
      <c r="H393" s="130"/>
      <c r="I393" s="130"/>
      <c r="J393" s="130"/>
      <c r="K393" s="130"/>
      <c r="L393" s="117"/>
      <c r="M393" s="6"/>
      <c r="N393" s="130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</row>
    <row r="394" spans="1:225" s="94" customFormat="1">
      <c r="A394" s="2"/>
      <c r="B394" s="2"/>
      <c r="C394" s="2"/>
      <c r="D394" s="2"/>
      <c r="E394" s="2"/>
      <c r="F394" s="2"/>
      <c r="G394" s="97"/>
      <c r="H394" s="130"/>
      <c r="I394" s="130"/>
      <c r="J394" s="130"/>
      <c r="K394" s="130"/>
      <c r="L394" s="117"/>
      <c r="M394" s="6"/>
      <c r="N394" s="130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</row>
    <row r="395" spans="1:225" s="94" customFormat="1">
      <c r="A395" s="2"/>
      <c r="B395" s="2"/>
      <c r="C395" s="2"/>
      <c r="D395" s="2"/>
      <c r="E395" s="2"/>
      <c r="F395" s="2"/>
      <c r="G395" s="97"/>
      <c r="H395" s="130"/>
      <c r="I395" s="130"/>
      <c r="J395" s="130"/>
      <c r="K395" s="130"/>
      <c r="L395" s="117"/>
      <c r="M395" s="6"/>
      <c r="N395" s="130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</row>
    <row r="396" spans="1:225" s="94" customFormat="1">
      <c r="A396" s="2"/>
      <c r="B396" s="2"/>
      <c r="C396" s="2"/>
      <c r="D396" s="2"/>
      <c r="E396" s="2"/>
      <c r="F396" s="2"/>
      <c r="G396" s="97"/>
      <c r="H396" s="130"/>
      <c r="I396" s="130"/>
      <c r="J396" s="130"/>
      <c r="K396" s="130"/>
      <c r="L396" s="117"/>
      <c r="M396" s="6"/>
      <c r="N396" s="130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</row>
    <row r="397" spans="1:225" s="94" customFormat="1">
      <c r="A397" s="2"/>
      <c r="B397" s="2"/>
      <c r="C397" s="2"/>
      <c r="D397" s="2"/>
      <c r="E397" s="2"/>
      <c r="F397" s="2"/>
      <c r="G397" s="97"/>
      <c r="H397" s="130"/>
      <c r="I397" s="130"/>
      <c r="J397" s="130"/>
      <c r="K397" s="130"/>
      <c r="L397" s="117"/>
      <c r="M397" s="6"/>
      <c r="N397" s="130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</row>
    <row r="398" spans="1:225" s="94" customFormat="1">
      <c r="A398" s="2"/>
      <c r="B398" s="2"/>
      <c r="C398" s="2"/>
      <c r="D398" s="2"/>
      <c r="E398" s="2"/>
      <c r="F398" s="2"/>
      <c r="G398" s="97"/>
      <c r="H398" s="130"/>
      <c r="I398" s="130"/>
      <c r="J398" s="130"/>
      <c r="K398" s="130"/>
      <c r="L398" s="117"/>
      <c r="M398" s="6"/>
      <c r="N398" s="130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</row>
    <row r="399" spans="1:225" s="94" customFormat="1">
      <c r="A399" s="2"/>
      <c r="B399" s="2"/>
      <c r="C399" s="2"/>
      <c r="D399" s="2"/>
      <c r="E399" s="2"/>
      <c r="F399" s="2"/>
      <c r="G399" s="97"/>
      <c r="H399" s="130"/>
      <c r="I399" s="130"/>
      <c r="J399" s="130"/>
      <c r="K399" s="130"/>
      <c r="L399" s="117"/>
      <c r="M399" s="6"/>
      <c r="N399" s="130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</row>
    <row r="400" spans="1:225" s="94" customFormat="1">
      <c r="A400" s="2"/>
      <c r="B400" s="2"/>
      <c r="C400" s="2"/>
      <c r="D400" s="2"/>
      <c r="E400" s="2"/>
      <c r="F400" s="2"/>
      <c r="G400" s="97"/>
      <c r="H400" s="130"/>
      <c r="I400" s="130"/>
      <c r="J400" s="130"/>
      <c r="K400" s="130"/>
      <c r="L400" s="117"/>
      <c r="M400" s="6"/>
      <c r="N400" s="130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</row>
    <row r="401" spans="1:225" s="94" customFormat="1">
      <c r="A401" s="2"/>
      <c r="B401" s="2"/>
      <c r="C401" s="2"/>
      <c r="D401" s="2"/>
      <c r="E401" s="2"/>
      <c r="F401" s="2"/>
      <c r="G401" s="97"/>
      <c r="H401" s="130"/>
      <c r="I401" s="130"/>
      <c r="J401" s="130"/>
      <c r="K401" s="130"/>
      <c r="L401" s="117"/>
      <c r="M401" s="6"/>
      <c r="N401" s="130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</row>
    <row r="402" spans="1:225" s="94" customFormat="1">
      <c r="A402" s="2"/>
      <c r="B402" s="2"/>
      <c r="C402" s="2"/>
      <c r="D402" s="2"/>
      <c r="E402" s="2"/>
      <c r="F402" s="2"/>
      <c r="G402" s="97"/>
      <c r="H402" s="130"/>
      <c r="I402" s="130"/>
      <c r="J402" s="130"/>
      <c r="K402" s="130"/>
      <c r="L402" s="117"/>
      <c r="M402" s="6"/>
      <c r="N402" s="130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</row>
    <row r="403" spans="1:225" s="94" customFormat="1">
      <c r="A403" s="2"/>
      <c r="B403" s="2"/>
      <c r="C403" s="2"/>
      <c r="D403" s="2"/>
      <c r="E403" s="2"/>
      <c r="F403" s="2"/>
      <c r="G403" s="97"/>
      <c r="H403" s="130"/>
      <c r="I403" s="130"/>
      <c r="J403" s="130"/>
      <c r="K403" s="130"/>
      <c r="L403" s="117"/>
      <c r="M403" s="6"/>
      <c r="N403" s="130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</row>
    <row r="404" spans="1:225" s="94" customFormat="1">
      <c r="A404" s="2"/>
      <c r="B404" s="2"/>
      <c r="C404" s="2"/>
      <c r="D404" s="2"/>
      <c r="E404" s="2"/>
      <c r="F404" s="2"/>
      <c r="G404" s="97"/>
      <c r="H404" s="130"/>
      <c r="I404" s="130"/>
      <c r="J404" s="130"/>
      <c r="K404" s="130"/>
      <c r="L404" s="117"/>
      <c r="M404" s="6"/>
      <c r="N404" s="130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</row>
    <row r="405" spans="1:225" s="94" customFormat="1">
      <c r="A405" s="2"/>
      <c r="B405" s="2"/>
      <c r="C405" s="2"/>
      <c r="D405" s="2"/>
      <c r="E405" s="2"/>
      <c r="F405" s="2"/>
      <c r="G405" s="97"/>
      <c r="H405" s="130"/>
      <c r="I405" s="130"/>
      <c r="J405" s="130"/>
      <c r="K405" s="130"/>
      <c r="L405" s="117"/>
      <c r="M405" s="6"/>
      <c r="N405" s="130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</row>
    <row r="406" spans="1:225" s="94" customFormat="1">
      <c r="A406" s="2"/>
      <c r="B406" s="2"/>
      <c r="C406" s="2"/>
      <c r="D406" s="2"/>
      <c r="E406" s="2"/>
      <c r="F406" s="2"/>
      <c r="G406" s="97"/>
      <c r="H406" s="130"/>
      <c r="I406" s="130"/>
      <c r="J406" s="130"/>
      <c r="K406" s="130"/>
      <c r="L406" s="117"/>
      <c r="M406" s="6"/>
      <c r="N406" s="130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</row>
    <row r="407" spans="1:225" s="94" customFormat="1">
      <c r="A407" s="2"/>
      <c r="B407" s="2"/>
      <c r="C407" s="2"/>
      <c r="D407" s="2"/>
      <c r="E407" s="2"/>
      <c r="F407" s="2"/>
      <c r="G407" s="97"/>
      <c r="H407" s="130"/>
      <c r="I407" s="130"/>
      <c r="J407" s="130"/>
      <c r="K407" s="130"/>
      <c r="L407" s="117"/>
      <c r="M407" s="6"/>
      <c r="N407" s="130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</row>
    <row r="408" spans="1:225" s="94" customFormat="1">
      <c r="A408" s="2"/>
      <c r="B408" s="2"/>
      <c r="C408" s="2"/>
      <c r="D408" s="2"/>
      <c r="E408" s="2"/>
      <c r="F408" s="2"/>
      <c r="G408" s="97"/>
      <c r="H408" s="130"/>
      <c r="I408" s="130"/>
      <c r="J408" s="130"/>
      <c r="K408" s="130"/>
      <c r="L408" s="117"/>
      <c r="M408" s="6"/>
      <c r="N408" s="130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</row>
    <row r="409" spans="1:225" s="94" customFormat="1">
      <c r="A409" s="2"/>
      <c r="B409" s="2"/>
      <c r="C409" s="2"/>
      <c r="D409" s="2"/>
      <c r="E409" s="2"/>
      <c r="F409" s="2"/>
      <c r="G409" s="97"/>
      <c r="H409" s="130"/>
      <c r="I409" s="130"/>
      <c r="J409" s="130"/>
      <c r="K409" s="130"/>
      <c r="L409" s="117"/>
      <c r="M409" s="6"/>
      <c r="N409" s="130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</row>
    <row r="410" spans="1:225" s="94" customFormat="1">
      <c r="A410" s="2"/>
      <c r="B410" s="2"/>
      <c r="C410" s="2"/>
      <c r="D410" s="2"/>
      <c r="E410" s="2"/>
      <c r="F410" s="2"/>
      <c r="G410" s="97"/>
      <c r="H410" s="130"/>
      <c r="I410" s="130"/>
      <c r="J410" s="130"/>
      <c r="K410" s="130"/>
      <c r="L410" s="117"/>
      <c r="M410" s="6"/>
      <c r="N410" s="130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</row>
    <row r="411" spans="1:225" s="94" customFormat="1">
      <c r="A411" s="2"/>
      <c r="B411" s="2"/>
      <c r="C411" s="2"/>
      <c r="D411" s="2"/>
      <c r="E411" s="2"/>
      <c r="F411" s="2"/>
      <c r="G411" s="97"/>
      <c r="H411" s="130"/>
      <c r="I411" s="130"/>
      <c r="J411" s="130"/>
      <c r="K411" s="130"/>
      <c r="L411" s="117"/>
      <c r="M411" s="6"/>
      <c r="N411" s="130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</row>
    <row r="412" spans="1:225" s="94" customFormat="1">
      <c r="A412" s="2"/>
      <c r="B412" s="2"/>
      <c r="C412" s="2"/>
      <c r="D412" s="2"/>
      <c r="E412" s="2"/>
      <c r="F412" s="2"/>
      <c r="G412" s="97"/>
      <c r="H412" s="130"/>
      <c r="I412" s="130"/>
      <c r="J412" s="130"/>
      <c r="K412" s="130"/>
      <c r="L412" s="117"/>
      <c r="M412" s="6"/>
      <c r="N412" s="130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</row>
    <row r="413" spans="1:225" s="94" customFormat="1">
      <c r="A413" s="2"/>
      <c r="B413" s="2"/>
      <c r="C413" s="2"/>
      <c r="D413" s="2"/>
      <c r="E413" s="2"/>
      <c r="F413" s="2"/>
      <c r="G413" s="97"/>
      <c r="H413" s="130"/>
      <c r="I413" s="130"/>
      <c r="J413" s="130"/>
      <c r="K413" s="130"/>
      <c r="L413" s="117"/>
      <c r="M413" s="6"/>
      <c r="N413" s="130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</row>
    <row r="414" spans="1:225" s="94" customFormat="1">
      <c r="A414" s="2"/>
      <c r="B414" s="2"/>
      <c r="C414" s="2"/>
      <c r="D414" s="2"/>
      <c r="E414" s="2"/>
      <c r="F414" s="2"/>
      <c r="G414" s="97"/>
      <c r="H414" s="130"/>
      <c r="I414" s="130"/>
      <c r="J414" s="130"/>
      <c r="K414" s="130"/>
      <c r="L414" s="117"/>
      <c r="M414" s="6"/>
      <c r="N414" s="130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</row>
    <row r="415" spans="1:225" s="94" customFormat="1">
      <c r="A415" s="2"/>
      <c r="B415" s="2"/>
      <c r="C415" s="2"/>
      <c r="D415" s="2"/>
      <c r="E415" s="2"/>
      <c r="F415" s="2"/>
      <c r="G415" s="97"/>
      <c r="H415" s="130"/>
      <c r="I415" s="130"/>
      <c r="J415" s="130"/>
      <c r="K415" s="130"/>
      <c r="L415" s="117"/>
      <c r="M415" s="6"/>
      <c r="N415" s="130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</row>
    <row r="416" spans="1:225" s="94" customFormat="1">
      <c r="A416" s="2"/>
      <c r="B416" s="2"/>
      <c r="C416" s="2"/>
      <c r="D416" s="2"/>
      <c r="E416" s="2"/>
      <c r="F416" s="2"/>
      <c r="G416" s="97"/>
      <c r="H416" s="130"/>
      <c r="I416" s="130"/>
      <c r="J416" s="130"/>
      <c r="K416" s="130"/>
      <c r="L416" s="117"/>
      <c r="M416" s="6"/>
      <c r="N416" s="130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</row>
    <row r="417" spans="1:225" s="94" customFormat="1">
      <c r="A417" s="2"/>
      <c r="B417" s="2"/>
      <c r="C417" s="2"/>
      <c r="D417" s="2"/>
      <c r="E417" s="2"/>
      <c r="F417" s="2"/>
      <c r="G417" s="97"/>
      <c r="H417" s="130"/>
      <c r="I417" s="130"/>
      <c r="J417" s="130"/>
      <c r="K417" s="130"/>
      <c r="L417" s="117"/>
      <c r="M417" s="6"/>
      <c r="N417" s="130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</row>
    <row r="418" spans="1:225" s="94" customFormat="1">
      <c r="A418" s="2"/>
      <c r="B418" s="2"/>
      <c r="C418" s="2"/>
      <c r="D418" s="2"/>
      <c r="E418" s="2"/>
      <c r="F418" s="2"/>
      <c r="G418" s="97"/>
      <c r="H418" s="130"/>
      <c r="I418" s="130"/>
      <c r="J418" s="130"/>
      <c r="K418" s="130"/>
      <c r="L418" s="117"/>
      <c r="M418" s="6"/>
      <c r="N418" s="130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</row>
    <row r="419" spans="1:225" s="94" customFormat="1">
      <c r="A419" s="2"/>
      <c r="B419" s="2"/>
      <c r="C419" s="2"/>
      <c r="D419" s="2"/>
      <c r="E419" s="2"/>
      <c r="F419" s="2"/>
      <c r="G419" s="97"/>
      <c r="H419" s="130"/>
      <c r="I419" s="130"/>
      <c r="J419" s="130"/>
      <c r="K419" s="130"/>
      <c r="L419" s="117"/>
      <c r="M419" s="6"/>
      <c r="N419" s="130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</row>
    <row r="420" spans="1:225" s="94" customFormat="1">
      <c r="A420" s="2"/>
      <c r="B420" s="2"/>
      <c r="C420" s="2"/>
      <c r="D420" s="2"/>
      <c r="E420" s="2"/>
      <c r="F420" s="2"/>
      <c r="G420" s="97"/>
      <c r="H420" s="130"/>
      <c r="I420" s="130"/>
      <c r="J420" s="130"/>
      <c r="K420" s="130"/>
      <c r="L420" s="117"/>
      <c r="M420" s="6"/>
      <c r="N420" s="130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</row>
    <row r="421" spans="1:225" s="94" customFormat="1">
      <c r="A421" s="2"/>
      <c r="B421" s="2"/>
      <c r="C421" s="2"/>
      <c r="D421" s="2"/>
      <c r="E421" s="2"/>
      <c r="F421" s="2"/>
      <c r="G421" s="97"/>
      <c r="H421" s="130"/>
      <c r="I421" s="130"/>
      <c r="J421" s="130"/>
      <c r="K421" s="130"/>
      <c r="L421" s="117"/>
      <c r="M421" s="6"/>
      <c r="N421" s="130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</row>
    <row r="422" spans="1:225" s="94" customFormat="1">
      <c r="A422" s="2"/>
      <c r="B422" s="2"/>
      <c r="C422" s="2"/>
      <c r="D422" s="2"/>
      <c r="E422" s="2"/>
      <c r="F422" s="2"/>
      <c r="G422" s="97"/>
      <c r="H422" s="130"/>
      <c r="I422" s="130"/>
      <c r="J422" s="130"/>
      <c r="K422" s="130"/>
      <c r="L422" s="117"/>
      <c r="M422" s="6"/>
      <c r="N422" s="130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</row>
    <row r="423" spans="1:225" s="94" customFormat="1">
      <c r="A423" s="2"/>
      <c r="B423" s="2"/>
      <c r="C423" s="2"/>
      <c r="D423" s="2"/>
      <c r="E423" s="2"/>
      <c r="F423" s="2"/>
      <c r="G423" s="97"/>
      <c r="H423" s="130"/>
      <c r="I423" s="130"/>
      <c r="J423" s="130"/>
      <c r="K423" s="130"/>
      <c r="L423" s="117"/>
      <c r="M423" s="6"/>
      <c r="N423" s="130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</row>
    <row r="424" spans="1:225" s="94" customFormat="1">
      <c r="A424" s="2"/>
      <c r="B424" s="2"/>
      <c r="C424" s="2"/>
      <c r="D424" s="2"/>
      <c r="E424" s="2"/>
      <c r="F424" s="2"/>
      <c r="G424" s="97"/>
      <c r="H424" s="130"/>
      <c r="I424" s="130"/>
      <c r="J424" s="130"/>
      <c r="K424" s="130"/>
      <c r="L424" s="117"/>
      <c r="M424" s="6"/>
      <c r="N424" s="130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</row>
    <row r="425" spans="1:225" s="94" customFormat="1">
      <c r="A425" s="2"/>
      <c r="B425" s="2"/>
      <c r="C425" s="2"/>
      <c r="D425" s="2"/>
      <c r="E425" s="2"/>
      <c r="F425" s="2"/>
      <c r="G425" s="97"/>
      <c r="H425" s="130"/>
      <c r="I425" s="130"/>
      <c r="J425" s="130"/>
      <c r="K425" s="130"/>
      <c r="L425" s="117"/>
      <c r="M425" s="6"/>
      <c r="N425" s="130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</row>
    <row r="426" spans="1:225" s="94" customFormat="1">
      <c r="A426" s="2"/>
      <c r="B426" s="2"/>
      <c r="C426" s="2"/>
      <c r="D426" s="2"/>
      <c r="E426" s="2"/>
      <c r="F426" s="2"/>
      <c r="G426" s="97"/>
      <c r="H426" s="130"/>
      <c r="I426" s="130"/>
      <c r="J426" s="130"/>
      <c r="K426" s="130"/>
      <c r="L426" s="117"/>
      <c r="M426" s="6"/>
      <c r="N426" s="130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</row>
    <row r="427" spans="1:225" s="94" customFormat="1">
      <c r="A427" s="2"/>
      <c r="B427" s="2"/>
      <c r="C427" s="2"/>
      <c r="D427" s="2"/>
      <c r="E427" s="2"/>
      <c r="F427" s="2"/>
      <c r="G427" s="97"/>
      <c r="H427" s="130"/>
      <c r="I427" s="130"/>
      <c r="J427" s="130"/>
      <c r="K427" s="130"/>
      <c r="L427" s="117"/>
      <c r="M427" s="6"/>
      <c r="N427" s="130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</row>
    <row r="428" spans="1:225" s="94" customFormat="1">
      <c r="A428" s="2"/>
      <c r="B428" s="2"/>
      <c r="C428" s="2"/>
      <c r="D428" s="2"/>
      <c r="E428" s="2"/>
      <c r="F428" s="2"/>
      <c r="G428" s="97"/>
      <c r="H428" s="130"/>
      <c r="I428" s="130"/>
      <c r="J428" s="130"/>
      <c r="K428" s="130"/>
      <c r="L428" s="117"/>
      <c r="M428" s="6"/>
      <c r="N428" s="130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</row>
    <row r="429" spans="1:225" s="94" customFormat="1">
      <c r="A429" s="2"/>
      <c r="B429" s="2"/>
      <c r="C429" s="2"/>
      <c r="D429" s="2"/>
      <c r="E429" s="2"/>
      <c r="F429" s="2"/>
      <c r="G429" s="97"/>
      <c r="H429" s="130"/>
      <c r="I429" s="130"/>
      <c r="J429" s="130"/>
      <c r="K429" s="130"/>
      <c r="L429" s="117"/>
      <c r="M429" s="6"/>
      <c r="N429" s="130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</row>
    <row r="430" spans="1:225" s="94" customFormat="1">
      <c r="A430" s="2"/>
      <c r="B430" s="2"/>
      <c r="C430" s="2"/>
      <c r="D430" s="2"/>
      <c r="E430" s="2"/>
      <c r="F430" s="2"/>
      <c r="G430" s="97"/>
      <c r="H430" s="130"/>
      <c r="I430" s="130"/>
      <c r="J430" s="130"/>
      <c r="K430" s="130"/>
      <c r="L430" s="117"/>
      <c r="M430" s="6"/>
      <c r="N430" s="130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</row>
    <row r="431" spans="1:225" s="94" customFormat="1">
      <c r="A431" s="2"/>
      <c r="B431" s="2"/>
      <c r="C431" s="2"/>
      <c r="D431" s="2"/>
      <c r="E431" s="2"/>
      <c r="F431" s="2"/>
      <c r="G431" s="97"/>
      <c r="H431" s="130"/>
      <c r="I431" s="130"/>
      <c r="J431" s="130"/>
      <c r="K431" s="130"/>
      <c r="L431" s="117"/>
      <c r="M431" s="6"/>
      <c r="N431" s="130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</row>
    <row r="432" spans="1:225" s="94" customFormat="1">
      <c r="A432" s="2"/>
      <c r="B432" s="2"/>
      <c r="C432" s="2"/>
      <c r="D432" s="2"/>
      <c r="E432" s="2"/>
      <c r="F432" s="2"/>
      <c r="G432" s="97"/>
      <c r="H432" s="130"/>
      <c r="I432" s="130"/>
      <c r="J432" s="130"/>
      <c r="K432" s="130"/>
      <c r="L432" s="117"/>
      <c r="M432" s="6"/>
      <c r="N432" s="130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</row>
    <row r="433" spans="1:225" s="94" customFormat="1">
      <c r="A433" s="2"/>
      <c r="B433" s="2"/>
      <c r="C433" s="2"/>
      <c r="D433" s="2"/>
      <c r="E433" s="2"/>
      <c r="F433" s="2"/>
      <c r="G433" s="97"/>
      <c r="H433" s="130"/>
      <c r="I433" s="130"/>
      <c r="J433" s="130"/>
      <c r="K433" s="130"/>
      <c r="L433" s="117"/>
      <c r="M433" s="6"/>
      <c r="N433" s="130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</row>
    <row r="434" spans="1:225" s="94" customFormat="1">
      <c r="A434" s="2"/>
      <c r="B434" s="2"/>
      <c r="C434" s="2"/>
      <c r="D434" s="2"/>
      <c r="E434" s="2"/>
      <c r="F434" s="2"/>
      <c r="G434" s="97"/>
      <c r="H434" s="130"/>
      <c r="I434" s="130"/>
      <c r="J434" s="130"/>
      <c r="K434" s="130"/>
      <c r="L434" s="117"/>
      <c r="M434" s="6"/>
      <c r="N434" s="130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</row>
    <row r="435" spans="1:225" s="94" customFormat="1">
      <c r="A435" s="2"/>
      <c r="B435" s="2"/>
      <c r="C435" s="2"/>
      <c r="D435" s="2"/>
      <c r="E435" s="2"/>
      <c r="F435" s="2"/>
      <c r="G435" s="97"/>
      <c r="H435" s="130"/>
      <c r="I435" s="130"/>
      <c r="J435" s="130"/>
      <c r="K435" s="130"/>
      <c r="L435" s="117"/>
      <c r="M435" s="6"/>
      <c r="N435" s="130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</row>
    <row r="436" spans="1:225" s="94" customFormat="1">
      <c r="A436" s="2"/>
      <c r="B436" s="2"/>
      <c r="C436" s="2"/>
      <c r="D436" s="2"/>
      <c r="E436" s="2"/>
      <c r="F436" s="2"/>
      <c r="G436" s="97"/>
      <c r="H436" s="130"/>
      <c r="I436" s="130"/>
      <c r="J436" s="130"/>
      <c r="K436" s="130"/>
      <c r="L436" s="117"/>
      <c r="M436" s="6"/>
      <c r="N436" s="130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</row>
    <row r="437" spans="1:225" s="94" customFormat="1">
      <c r="A437" s="2"/>
      <c r="B437" s="2"/>
      <c r="C437" s="2"/>
      <c r="D437" s="2"/>
      <c r="E437" s="2"/>
      <c r="F437" s="2"/>
      <c r="G437" s="97"/>
      <c r="H437" s="130"/>
      <c r="I437" s="130"/>
      <c r="J437" s="130"/>
      <c r="K437" s="130"/>
      <c r="L437" s="117"/>
      <c r="M437" s="6"/>
      <c r="N437" s="130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</row>
    <row r="438" spans="1:225" s="94" customFormat="1">
      <c r="A438" s="2"/>
      <c r="B438" s="2"/>
      <c r="C438" s="2"/>
      <c r="D438" s="2"/>
      <c r="E438" s="2"/>
      <c r="F438" s="2"/>
      <c r="G438" s="97"/>
      <c r="H438" s="130"/>
      <c r="I438" s="130"/>
      <c r="J438" s="130"/>
      <c r="K438" s="130"/>
      <c r="L438" s="117"/>
      <c r="M438" s="6"/>
      <c r="N438" s="130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</row>
    <row r="439" spans="1:225" s="94" customFormat="1">
      <c r="A439" s="2"/>
      <c r="B439" s="2"/>
      <c r="C439" s="2"/>
      <c r="D439" s="2"/>
      <c r="E439" s="2"/>
      <c r="F439" s="2"/>
      <c r="G439" s="97"/>
      <c r="H439" s="130"/>
      <c r="I439" s="130"/>
      <c r="J439" s="130"/>
      <c r="K439" s="130"/>
      <c r="L439" s="117"/>
      <c r="M439" s="6"/>
      <c r="N439" s="130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</row>
    <row r="440" spans="1:225" s="94" customFormat="1">
      <c r="A440" s="2"/>
      <c r="B440" s="2"/>
      <c r="C440" s="2"/>
      <c r="D440" s="2"/>
      <c r="E440" s="2"/>
      <c r="F440" s="2"/>
      <c r="G440" s="97"/>
      <c r="H440" s="130"/>
      <c r="I440" s="130"/>
      <c r="J440" s="130"/>
      <c r="K440" s="130"/>
      <c r="L440" s="117"/>
      <c r="M440" s="6"/>
      <c r="N440" s="130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</row>
    <row r="441" spans="1:225" s="94" customFormat="1">
      <c r="A441" s="2"/>
      <c r="B441" s="2"/>
      <c r="C441" s="2"/>
      <c r="D441" s="2"/>
      <c r="E441" s="2"/>
      <c r="F441" s="2"/>
      <c r="G441" s="97"/>
      <c r="H441" s="130"/>
      <c r="I441" s="130"/>
      <c r="J441" s="130"/>
      <c r="K441" s="130"/>
      <c r="L441" s="117"/>
      <c r="M441" s="6"/>
      <c r="N441" s="130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</row>
    <row r="442" spans="1:225" s="94" customFormat="1">
      <c r="A442" s="2"/>
      <c r="B442" s="2"/>
      <c r="C442" s="2"/>
      <c r="D442" s="2"/>
      <c r="E442" s="2"/>
      <c r="F442" s="2"/>
      <c r="G442" s="97"/>
      <c r="H442" s="130"/>
      <c r="I442" s="130"/>
      <c r="J442" s="130"/>
      <c r="K442" s="130"/>
      <c r="L442" s="117"/>
      <c r="M442" s="6"/>
      <c r="N442" s="130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</row>
    <row r="443" spans="1:225" s="94" customFormat="1">
      <c r="A443" s="2"/>
      <c r="B443" s="2"/>
      <c r="C443" s="2"/>
      <c r="D443" s="2"/>
      <c r="E443" s="2"/>
      <c r="F443" s="2"/>
      <c r="G443" s="97"/>
      <c r="H443" s="130"/>
      <c r="I443" s="130"/>
      <c r="J443" s="130"/>
      <c r="K443" s="130"/>
      <c r="L443" s="117"/>
      <c r="M443" s="6"/>
      <c r="N443" s="130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</row>
    <row r="444" spans="1:225" s="94" customFormat="1">
      <c r="A444" s="2"/>
      <c r="B444" s="2"/>
      <c r="C444" s="2"/>
      <c r="D444" s="2"/>
      <c r="E444" s="2"/>
      <c r="F444" s="2"/>
      <c r="G444" s="97"/>
      <c r="H444" s="130"/>
      <c r="I444" s="130"/>
      <c r="J444" s="130"/>
      <c r="K444" s="130"/>
      <c r="L444" s="117"/>
      <c r="M444" s="6"/>
      <c r="N444" s="130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</row>
    <row r="445" spans="1:225" s="94" customFormat="1">
      <c r="A445" s="2"/>
      <c r="B445" s="2"/>
      <c r="C445" s="2"/>
      <c r="D445" s="2"/>
      <c r="E445" s="2"/>
      <c r="F445" s="2"/>
      <c r="G445" s="97"/>
      <c r="H445" s="130"/>
      <c r="I445" s="130"/>
      <c r="J445" s="130"/>
      <c r="K445" s="130"/>
      <c r="L445" s="117"/>
      <c r="M445" s="6"/>
      <c r="N445" s="130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</row>
    <row r="446" spans="1:225" s="94" customFormat="1">
      <c r="A446" s="2"/>
      <c r="B446" s="2"/>
      <c r="C446" s="2"/>
      <c r="D446" s="2"/>
      <c r="E446" s="2"/>
      <c r="F446" s="2"/>
      <c r="G446" s="97"/>
      <c r="H446" s="130"/>
      <c r="I446" s="130"/>
      <c r="J446" s="130"/>
      <c r="K446" s="130"/>
      <c r="L446" s="117"/>
      <c r="M446" s="6"/>
      <c r="N446" s="130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</row>
    <row r="447" spans="1:225" s="94" customFormat="1">
      <c r="A447" s="2"/>
      <c r="B447" s="2"/>
      <c r="C447" s="2"/>
      <c r="D447" s="2"/>
      <c r="E447" s="2"/>
      <c r="F447" s="2"/>
      <c r="G447" s="97"/>
      <c r="H447" s="130"/>
      <c r="I447" s="130"/>
      <c r="J447" s="130"/>
      <c r="K447" s="130"/>
      <c r="L447" s="117"/>
      <c r="M447" s="6"/>
      <c r="N447" s="130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</row>
    <row r="448" spans="1:225" s="94" customFormat="1">
      <c r="A448" s="2"/>
      <c r="B448" s="2"/>
      <c r="C448" s="2"/>
      <c r="D448" s="2"/>
      <c r="E448" s="2"/>
      <c r="F448" s="2"/>
      <c r="G448" s="97"/>
      <c r="H448" s="130"/>
      <c r="I448" s="130"/>
      <c r="J448" s="130"/>
      <c r="K448" s="130"/>
      <c r="L448" s="117"/>
      <c r="M448" s="6"/>
      <c r="N448" s="130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</row>
    <row r="449" spans="1:225" s="94" customFormat="1">
      <c r="A449" s="2"/>
      <c r="B449" s="2"/>
      <c r="C449" s="2"/>
      <c r="D449" s="2"/>
      <c r="E449" s="2"/>
      <c r="F449" s="2"/>
      <c r="G449" s="97"/>
      <c r="H449" s="130"/>
      <c r="I449" s="130"/>
      <c r="J449" s="130"/>
      <c r="K449" s="130"/>
      <c r="L449" s="117"/>
      <c r="M449" s="6"/>
      <c r="N449" s="130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</row>
    <row r="450" spans="1:225" s="94" customFormat="1">
      <c r="A450" s="2"/>
      <c r="B450" s="2"/>
      <c r="C450" s="2"/>
      <c r="D450" s="2"/>
      <c r="E450" s="2"/>
      <c r="F450" s="2"/>
      <c r="G450" s="97"/>
      <c r="H450" s="130"/>
      <c r="I450" s="130"/>
      <c r="J450" s="130"/>
      <c r="K450" s="130"/>
      <c r="L450" s="117"/>
      <c r="M450" s="6"/>
      <c r="N450" s="130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</row>
    <row r="451" spans="1:225" s="94" customFormat="1">
      <c r="A451" s="2"/>
      <c r="B451" s="2"/>
      <c r="C451" s="2"/>
      <c r="D451" s="2"/>
      <c r="E451" s="2"/>
      <c r="F451" s="2"/>
      <c r="G451" s="97"/>
      <c r="H451" s="130"/>
      <c r="I451" s="130"/>
      <c r="J451" s="130"/>
      <c r="K451" s="130"/>
      <c r="L451" s="117"/>
      <c r="M451" s="6"/>
      <c r="N451" s="130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</row>
    <row r="452" spans="1:225" s="94" customFormat="1">
      <c r="A452" s="2"/>
      <c r="B452" s="2"/>
      <c r="C452" s="2"/>
      <c r="D452" s="2"/>
      <c r="E452" s="2"/>
      <c r="F452" s="2"/>
      <c r="G452" s="97"/>
      <c r="H452" s="130"/>
      <c r="I452" s="130"/>
      <c r="J452" s="130"/>
      <c r="K452" s="130"/>
      <c r="L452" s="117"/>
      <c r="M452" s="6"/>
      <c r="N452" s="130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</row>
    <row r="453" spans="1:225" s="94" customFormat="1">
      <c r="A453" s="2"/>
      <c r="B453" s="2"/>
      <c r="C453" s="2"/>
      <c r="D453" s="2"/>
      <c r="E453" s="2"/>
      <c r="F453" s="2"/>
      <c r="G453" s="97"/>
      <c r="H453" s="130"/>
      <c r="I453" s="130"/>
      <c r="J453" s="130"/>
      <c r="K453" s="130"/>
      <c r="L453" s="117"/>
      <c r="M453" s="6"/>
      <c r="N453" s="130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</row>
    <row r="454" spans="1:225" s="94" customFormat="1">
      <c r="A454" s="2"/>
      <c r="B454" s="2"/>
      <c r="C454" s="2"/>
      <c r="D454" s="2"/>
      <c r="E454" s="2"/>
      <c r="F454" s="2"/>
      <c r="G454" s="97"/>
      <c r="H454" s="130"/>
      <c r="I454" s="130"/>
      <c r="J454" s="130"/>
      <c r="K454" s="130"/>
      <c r="L454" s="117"/>
      <c r="M454" s="6"/>
      <c r="N454" s="130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</row>
    <row r="455" spans="1:225" s="94" customFormat="1">
      <c r="A455" s="2"/>
      <c r="B455" s="2"/>
      <c r="C455" s="2"/>
      <c r="D455" s="2"/>
      <c r="E455" s="2"/>
      <c r="F455" s="2"/>
      <c r="G455" s="97"/>
      <c r="H455" s="130"/>
      <c r="I455" s="130"/>
      <c r="J455" s="130"/>
      <c r="K455" s="130"/>
      <c r="L455" s="117"/>
      <c r="M455" s="6"/>
      <c r="N455" s="130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</row>
    <row r="456" spans="1:225" s="94" customFormat="1">
      <c r="A456" s="2"/>
      <c r="B456" s="2"/>
      <c r="C456" s="2"/>
      <c r="D456" s="2"/>
      <c r="E456" s="2"/>
      <c r="F456" s="2"/>
      <c r="G456" s="97"/>
      <c r="H456" s="130"/>
      <c r="I456" s="130"/>
      <c r="J456" s="130"/>
      <c r="K456" s="130"/>
      <c r="L456" s="117"/>
      <c r="M456" s="6"/>
      <c r="N456" s="130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</row>
    <row r="457" spans="1:225" s="94" customFormat="1">
      <c r="A457" s="2"/>
      <c r="B457" s="2"/>
      <c r="C457" s="2"/>
      <c r="D457" s="2"/>
      <c r="E457" s="2"/>
      <c r="F457" s="2"/>
      <c r="G457" s="97"/>
      <c r="H457" s="130"/>
      <c r="I457" s="130"/>
      <c r="J457" s="130"/>
      <c r="K457" s="130"/>
      <c r="L457" s="117"/>
      <c r="M457" s="6"/>
      <c r="N457" s="130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</row>
    <row r="458" spans="1:225" s="94" customFormat="1">
      <c r="A458" s="2"/>
      <c r="B458" s="2"/>
      <c r="C458" s="2"/>
      <c r="D458" s="2"/>
      <c r="E458" s="2"/>
      <c r="F458" s="2"/>
      <c r="G458" s="97"/>
      <c r="H458" s="130"/>
      <c r="I458" s="130"/>
      <c r="J458" s="130"/>
      <c r="K458" s="130"/>
      <c r="L458" s="117"/>
      <c r="M458" s="6"/>
      <c r="N458" s="130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</row>
    <row r="459" spans="1:225" s="94" customFormat="1">
      <c r="A459" s="2"/>
      <c r="B459" s="2"/>
      <c r="C459" s="2"/>
      <c r="D459" s="2"/>
      <c r="E459" s="2"/>
      <c r="F459" s="2"/>
      <c r="G459" s="97"/>
      <c r="H459" s="130"/>
      <c r="I459" s="130"/>
      <c r="J459" s="130"/>
      <c r="K459" s="130"/>
      <c r="L459" s="117"/>
      <c r="M459" s="6"/>
      <c r="N459" s="130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</row>
    <row r="460" spans="1:225" s="94" customFormat="1">
      <c r="A460" s="2"/>
      <c r="B460" s="2"/>
      <c r="C460" s="2"/>
      <c r="D460" s="2"/>
      <c r="E460" s="2"/>
      <c r="F460" s="2"/>
      <c r="G460" s="97"/>
      <c r="H460" s="130"/>
      <c r="I460" s="130"/>
      <c r="J460" s="130"/>
      <c r="K460" s="130"/>
      <c r="L460" s="117"/>
      <c r="M460" s="6"/>
      <c r="N460" s="130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</row>
    <row r="461" spans="1:225" s="94" customFormat="1">
      <c r="A461" s="2"/>
      <c r="B461" s="2"/>
      <c r="C461" s="2"/>
      <c r="D461" s="2"/>
      <c r="E461" s="2"/>
      <c r="F461" s="2"/>
      <c r="G461" s="97"/>
      <c r="H461" s="130"/>
      <c r="I461" s="130"/>
      <c r="J461" s="130"/>
      <c r="K461" s="130"/>
      <c r="L461" s="117"/>
      <c r="M461" s="6"/>
      <c r="N461" s="130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</row>
    <row r="462" spans="1:225" s="94" customFormat="1">
      <c r="A462" s="2"/>
      <c r="B462" s="2"/>
      <c r="C462" s="2"/>
      <c r="D462" s="2"/>
      <c r="E462" s="2"/>
      <c r="F462" s="2"/>
      <c r="G462" s="97"/>
      <c r="H462" s="130"/>
      <c r="I462" s="130"/>
      <c r="J462" s="130"/>
      <c r="K462" s="130"/>
      <c r="L462" s="117"/>
      <c r="M462" s="6"/>
      <c r="N462" s="130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</row>
    <row r="463" spans="1:225" s="94" customFormat="1">
      <c r="A463" s="2"/>
      <c r="B463" s="2"/>
      <c r="C463" s="2"/>
      <c r="D463" s="2"/>
      <c r="E463" s="2"/>
      <c r="F463" s="2"/>
      <c r="G463" s="97"/>
      <c r="H463" s="130"/>
      <c r="I463" s="130"/>
      <c r="J463" s="130"/>
      <c r="K463" s="130"/>
      <c r="L463" s="117"/>
      <c r="M463" s="6"/>
      <c r="N463" s="130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</row>
    <row r="464" spans="1:225" s="94" customFormat="1">
      <c r="A464" s="2"/>
      <c r="B464" s="2"/>
      <c r="C464" s="2"/>
      <c r="D464" s="2"/>
      <c r="E464" s="2"/>
      <c r="F464" s="2"/>
      <c r="G464" s="97"/>
      <c r="H464" s="130"/>
      <c r="I464" s="130"/>
      <c r="J464" s="130"/>
      <c r="K464" s="130"/>
      <c r="L464" s="117"/>
      <c r="M464" s="6"/>
      <c r="N464" s="130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</row>
    <row r="465" spans="1:225" s="94" customFormat="1">
      <c r="A465" s="2"/>
      <c r="B465" s="2"/>
      <c r="C465" s="2"/>
      <c r="D465" s="2"/>
      <c r="E465" s="2"/>
      <c r="F465" s="2"/>
      <c r="G465" s="97"/>
      <c r="H465" s="130"/>
      <c r="I465" s="130"/>
      <c r="J465" s="130"/>
      <c r="K465" s="130"/>
      <c r="L465" s="117"/>
      <c r="M465" s="6"/>
      <c r="N465" s="130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</row>
    <row r="466" spans="1:225" s="94" customFormat="1">
      <c r="A466" s="2"/>
      <c r="B466" s="2"/>
      <c r="C466" s="2"/>
      <c r="D466" s="2"/>
      <c r="E466" s="2"/>
      <c r="F466" s="2"/>
      <c r="G466" s="97"/>
      <c r="H466" s="130"/>
      <c r="I466" s="130"/>
      <c r="J466" s="130"/>
      <c r="K466" s="130"/>
      <c r="L466" s="117"/>
      <c r="M466" s="6"/>
      <c r="N466" s="130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</row>
    <row r="467" spans="1:225" s="94" customFormat="1">
      <c r="A467" s="2"/>
      <c r="B467" s="2"/>
      <c r="C467" s="2"/>
      <c r="D467" s="2"/>
      <c r="E467" s="2"/>
      <c r="F467" s="2"/>
      <c r="G467" s="97"/>
      <c r="H467" s="130"/>
      <c r="I467" s="130"/>
      <c r="J467" s="130"/>
      <c r="K467" s="130"/>
      <c r="L467" s="117"/>
      <c r="M467" s="6"/>
      <c r="N467" s="130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</row>
    <row r="468" spans="1:225" s="94" customFormat="1">
      <c r="A468" s="2"/>
      <c r="B468" s="2"/>
      <c r="C468" s="2"/>
      <c r="D468" s="2"/>
      <c r="E468" s="2"/>
      <c r="F468" s="2"/>
      <c r="G468" s="97"/>
      <c r="H468" s="130"/>
      <c r="I468" s="130"/>
      <c r="J468" s="130"/>
      <c r="K468" s="130"/>
      <c r="L468" s="117"/>
      <c r="M468" s="6"/>
      <c r="N468" s="130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</row>
    <row r="469" spans="1:225" s="94" customFormat="1">
      <c r="A469" s="2"/>
      <c r="B469" s="2"/>
      <c r="C469" s="2"/>
      <c r="D469" s="2"/>
      <c r="E469" s="2"/>
      <c r="F469" s="2"/>
      <c r="G469" s="97"/>
      <c r="H469" s="130"/>
      <c r="I469" s="130"/>
      <c r="J469" s="130"/>
      <c r="K469" s="130"/>
      <c r="L469" s="117"/>
      <c r="M469" s="6"/>
      <c r="N469" s="130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</row>
    <row r="470" spans="1:225" s="94" customFormat="1">
      <c r="A470" s="2"/>
      <c r="B470" s="2"/>
      <c r="C470" s="2"/>
      <c r="D470" s="2"/>
      <c r="E470" s="2"/>
      <c r="F470" s="2"/>
      <c r="G470" s="97"/>
      <c r="H470" s="130"/>
      <c r="I470" s="130"/>
      <c r="J470" s="130"/>
      <c r="K470" s="130"/>
      <c r="L470" s="117"/>
      <c r="M470" s="6"/>
      <c r="N470" s="130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</row>
    <row r="471" spans="1:225" s="94" customFormat="1">
      <c r="A471" s="2"/>
      <c r="B471" s="2"/>
      <c r="C471" s="2"/>
      <c r="D471" s="2"/>
      <c r="E471" s="2"/>
      <c r="F471" s="2"/>
      <c r="G471" s="97"/>
      <c r="H471" s="130"/>
      <c r="I471" s="130"/>
      <c r="J471" s="130"/>
      <c r="K471" s="130"/>
      <c r="L471" s="117"/>
      <c r="M471" s="6"/>
      <c r="N471" s="130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</row>
    <row r="472" spans="1:225" s="94" customFormat="1">
      <c r="A472" s="2"/>
      <c r="B472" s="2"/>
      <c r="C472" s="2"/>
      <c r="D472" s="2"/>
      <c r="E472" s="2"/>
      <c r="F472" s="2"/>
      <c r="G472" s="97"/>
      <c r="H472" s="130"/>
      <c r="I472" s="130"/>
      <c r="J472" s="130"/>
      <c r="K472" s="130"/>
      <c r="L472" s="117"/>
      <c r="M472" s="6"/>
      <c r="N472" s="130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</row>
    <row r="473" spans="1:225" s="94" customFormat="1">
      <c r="A473" s="2"/>
      <c r="B473" s="2"/>
      <c r="C473" s="2"/>
      <c r="D473" s="2"/>
      <c r="E473" s="2"/>
      <c r="F473" s="2"/>
      <c r="G473" s="97"/>
      <c r="H473" s="130"/>
      <c r="I473" s="130"/>
      <c r="J473" s="130"/>
      <c r="K473" s="130"/>
      <c r="L473" s="117"/>
      <c r="M473" s="6"/>
      <c r="N473" s="130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</row>
    <row r="474" spans="1:225" s="94" customFormat="1">
      <c r="A474" s="2"/>
      <c r="B474" s="2"/>
      <c r="C474" s="2"/>
      <c r="D474" s="2"/>
      <c r="E474" s="2"/>
      <c r="F474" s="2"/>
      <c r="G474" s="97"/>
      <c r="H474" s="130"/>
      <c r="I474" s="130"/>
      <c r="J474" s="130"/>
      <c r="K474" s="130"/>
      <c r="L474" s="117"/>
      <c r="M474" s="6"/>
      <c r="N474" s="130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</row>
    <row r="475" spans="1:225" s="94" customFormat="1">
      <c r="A475" s="2"/>
      <c r="B475" s="2"/>
      <c r="C475" s="2"/>
      <c r="D475" s="2"/>
      <c r="E475" s="2"/>
      <c r="F475" s="2"/>
      <c r="G475" s="97"/>
      <c r="H475" s="130"/>
      <c r="I475" s="130"/>
      <c r="J475" s="130"/>
      <c r="K475" s="130"/>
      <c r="L475" s="117"/>
      <c r="M475" s="6"/>
      <c r="N475" s="130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</row>
    <row r="476" spans="1:225" s="94" customFormat="1">
      <c r="A476" s="2"/>
      <c r="B476" s="2"/>
      <c r="C476" s="2"/>
      <c r="D476" s="2"/>
      <c r="E476" s="2"/>
      <c r="F476" s="2"/>
      <c r="G476" s="97"/>
      <c r="H476" s="130"/>
      <c r="I476" s="130"/>
      <c r="J476" s="130"/>
      <c r="K476" s="130"/>
      <c r="L476" s="117"/>
      <c r="M476" s="6"/>
      <c r="N476" s="130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</row>
    <row r="477" spans="1:225" s="94" customFormat="1">
      <c r="A477" s="2"/>
      <c r="B477" s="2"/>
      <c r="C477" s="2"/>
      <c r="D477" s="2"/>
      <c r="E477" s="2"/>
      <c r="F477" s="2"/>
      <c r="G477" s="97"/>
      <c r="H477" s="130"/>
      <c r="I477" s="130"/>
      <c r="J477" s="130"/>
      <c r="K477" s="130"/>
      <c r="L477" s="117"/>
      <c r="M477" s="6"/>
      <c r="N477" s="130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</row>
    <row r="478" spans="1:225" s="94" customFormat="1">
      <c r="A478" s="2"/>
      <c r="B478" s="2"/>
      <c r="C478" s="2"/>
      <c r="D478" s="2"/>
      <c r="E478" s="2"/>
      <c r="F478" s="2"/>
      <c r="G478" s="97"/>
      <c r="H478" s="130"/>
      <c r="I478" s="130"/>
      <c r="J478" s="130"/>
      <c r="K478" s="130"/>
      <c r="L478" s="117"/>
      <c r="M478" s="6"/>
      <c r="N478" s="130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</row>
    <row r="479" spans="1:225" s="94" customFormat="1">
      <c r="A479" s="2"/>
      <c r="B479" s="2"/>
      <c r="C479" s="2"/>
      <c r="D479" s="2"/>
      <c r="E479" s="2"/>
      <c r="F479" s="2"/>
      <c r="G479" s="97"/>
      <c r="H479" s="130"/>
      <c r="I479" s="130"/>
      <c r="J479" s="130"/>
      <c r="K479" s="130"/>
      <c r="L479" s="117"/>
      <c r="M479" s="6"/>
      <c r="N479" s="130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</row>
    <row r="480" spans="1:225" s="94" customFormat="1">
      <c r="A480" s="2"/>
      <c r="B480" s="2"/>
      <c r="C480" s="2"/>
      <c r="D480" s="2"/>
      <c r="E480" s="2"/>
      <c r="F480" s="2"/>
      <c r="G480" s="97"/>
      <c r="H480" s="130"/>
      <c r="I480" s="130"/>
      <c r="J480" s="130"/>
      <c r="K480" s="130"/>
      <c r="L480" s="117"/>
      <c r="M480" s="6"/>
      <c r="N480" s="130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</row>
    <row r="481" spans="1:225" s="94" customFormat="1">
      <c r="A481" s="2"/>
      <c r="B481" s="2"/>
      <c r="C481" s="2"/>
      <c r="D481" s="2"/>
      <c r="E481" s="2"/>
      <c r="F481" s="2"/>
      <c r="G481" s="97"/>
      <c r="H481" s="130"/>
      <c r="I481" s="130"/>
      <c r="J481" s="130"/>
      <c r="K481" s="130"/>
      <c r="L481" s="117"/>
      <c r="M481" s="6"/>
      <c r="N481" s="130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</row>
    <row r="482" spans="1:225" s="94" customFormat="1">
      <c r="A482" s="2"/>
      <c r="B482" s="2"/>
      <c r="C482" s="2"/>
      <c r="D482" s="2"/>
      <c r="E482" s="2"/>
      <c r="F482" s="2"/>
      <c r="G482" s="97"/>
      <c r="H482" s="130"/>
      <c r="I482" s="130"/>
      <c r="J482" s="130"/>
      <c r="K482" s="130"/>
      <c r="L482" s="117"/>
      <c r="M482" s="6"/>
      <c r="N482" s="130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</row>
    <row r="483" spans="1:225" s="94" customFormat="1">
      <c r="A483" s="2"/>
      <c r="B483" s="2"/>
      <c r="C483" s="2"/>
      <c r="D483" s="2"/>
      <c r="E483" s="2"/>
      <c r="F483" s="2"/>
      <c r="G483" s="97"/>
      <c r="H483" s="130"/>
      <c r="I483" s="130"/>
      <c r="J483" s="130"/>
      <c r="K483" s="130"/>
      <c r="L483" s="117"/>
      <c r="M483" s="6"/>
      <c r="N483" s="130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</row>
    <row r="484" spans="1:225" s="94" customFormat="1">
      <c r="A484" s="2"/>
      <c r="B484" s="2"/>
      <c r="C484" s="2"/>
      <c r="D484" s="2"/>
      <c r="E484" s="2"/>
      <c r="F484" s="2"/>
      <c r="G484" s="97"/>
      <c r="H484" s="130"/>
      <c r="I484" s="130"/>
      <c r="J484" s="130"/>
      <c r="K484" s="130"/>
      <c r="L484" s="117"/>
      <c r="M484" s="6"/>
      <c r="N484" s="130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</row>
    <row r="485" spans="1:225" s="94" customFormat="1">
      <c r="A485" s="2"/>
      <c r="B485" s="2"/>
      <c r="C485" s="2"/>
      <c r="D485" s="2"/>
      <c r="E485" s="2"/>
      <c r="F485" s="2"/>
      <c r="G485" s="97"/>
      <c r="H485" s="130"/>
      <c r="I485" s="130"/>
      <c r="J485" s="130"/>
      <c r="K485" s="130"/>
      <c r="L485" s="117"/>
      <c r="M485" s="6"/>
      <c r="N485" s="130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</row>
    <row r="486" spans="1:225" s="94" customFormat="1">
      <c r="A486" s="2"/>
      <c r="B486" s="2"/>
      <c r="C486" s="2"/>
      <c r="D486" s="2"/>
      <c r="E486" s="2"/>
      <c r="F486" s="2"/>
      <c r="G486" s="97"/>
      <c r="H486" s="130"/>
      <c r="I486" s="130"/>
      <c r="J486" s="130"/>
      <c r="K486" s="130"/>
      <c r="L486" s="117"/>
      <c r="M486" s="6"/>
      <c r="N486" s="130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</row>
    <row r="487" spans="1:225" s="94" customFormat="1">
      <c r="A487" s="2"/>
      <c r="B487" s="2"/>
      <c r="C487" s="2"/>
      <c r="D487" s="2"/>
      <c r="E487" s="2"/>
      <c r="F487" s="2"/>
      <c r="G487" s="97"/>
      <c r="H487" s="130"/>
      <c r="I487" s="130"/>
      <c r="J487" s="130"/>
      <c r="K487" s="130"/>
      <c r="L487" s="117"/>
      <c r="M487" s="6"/>
      <c r="N487" s="130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</row>
    <row r="488" spans="1:225" s="94" customFormat="1">
      <c r="A488" s="2"/>
      <c r="B488" s="2"/>
      <c r="C488" s="2"/>
      <c r="D488" s="2"/>
      <c r="E488" s="2"/>
      <c r="F488" s="2"/>
      <c r="G488" s="97"/>
      <c r="H488" s="130"/>
      <c r="I488" s="130"/>
      <c r="J488" s="130"/>
      <c r="K488" s="130"/>
      <c r="L488" s="117"/>
      <c r="M488" s="6"/>
      <c r="N488" s="130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</row>
    <row r="489" spans="1:225" s="94" customFormat="1">
      <c r="A489" s="2"/>
      <c r="B489" s="2"/>
      <c r="C489" s="2"/>
      <c r="D489" s="2"/>
      <c r="E489" s="2"/>
      <c r="F489" s="2"/>
      <c r="G489" s="97"/>
      <c r="H489" s="130"/>
      <c r="I489" s="130"/>
      <c r="J489" s="130"/>
      <c r="K489" s="130"/>
      <c r="L489" s="117"/>
      <c r="M489" s="6"/>
      <c r="N489" s="130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</row>
    <row r="490" spans="1:225" s="94" customFormat="1">
      <c r="A490" s="2"/>
      <c r="B490" s="2"/>
      <c r="C490" s="2"/>
      <c r="D490" s="2"/>
      <c r="E490" s="2"/>
      <c r="F490" s="2"/>
      <c r="G490" s="97"/>
      <c r="H490" s="130"/>
      <c r="I490" s="130"/>
      <c r="J490" s="130"/>
      <c r="K490" s="130"/>
      <c r="L490" s="117"/>
      <c r="M490" s="6"/>
      <c r="N490" s="130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</row>
    <row r="491" spans="1:225" s="94" customFormat="1">
      <c r="A491" s="2"/>
      <c r="B491" s="2"/>
      <c r="C491" s="2"/>
      <c r="D491" s="2"/>
      <c r="E491" s="2"/>
      <c r="F491" s="2"/>
      <c r="G491" s="97"/>
      <c r="H491" s="130"/>
      <c r="I491" s="130"/>
      <c r="J491" s="130"/>
      <c r="K491" s="130"/>
      <c r="L491" s="117"/>
      <c r="M491" s="6"/>
      <c r="N491" s="130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</row>
    <row r="492" spans="1:225" s="94" customFormat="1">
      <c r="A492" s="2"/>
      <c r="B492" s="2"/>
      <c r="C492" s="2"/>
      <c r="D492" s="2"/>
      <c r="E492" s="2"/>
      <c r="F492" s="2"/>
      <c r="G492" s="97"/>
      <c r="H492" s="130"/>
      <c r="I492" s="130"/>
      <c r="J492" s="130"/>
      <c r="K492" s="130"/>
      <c r="L492" s="117"/>
      <c r="M492" s="6"/>
      <c r="N492" s="130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</row>
    <row r="493" spans="1:225" s="94" customFormat="1">
      <c r="A493" s="2"/>
      <c r="B493" s="2"/>
      <c r="C493" s="2"/>
      <c r="D493" s="2"/>
      <c r="E493" s="2"/>
      <c r="F493" s="2"/>
      <c r="G493" s="97"/>
      <c r="H493" s="130"/>
      <c r="I493" s="130"/>
      <c r="J493" s="130"/>
      <c r="K493" s="130"/>
      <c r="L493" s="117"/>
      <c r="M493" s="6"/>
      <c r="N493" s="130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</row>
    <row r="494" spans="1:225" s="94" customFormat="1">
      <c r="A494" s="2"/>
      <c r="B494" s="2"/>
      <c r="C494" s="2"/>
      <c r="D494" s="2"/>
      <c r="E494" s="2"/>
      <c r="F494" s="2"/>
      <c r="G494" s="97"/>
      <c r="H494" s="130"/>
      <c r="I494" s="130"/>
      <c r="J494" s="130"/>
      <c r="K494" s="130"/>
      <c r="L494" s="117"/>
      <c r="M494" s="6"/>
      <c r="N494" s="130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</row>
    <row r="495" spans="1:225" s="94" customFormat="1">
      <c r="A495" s="2"/>
      <c r="B495" s="2"/>
      <c r="C495" s="2"/>
      <c r="D495" s="2"/>
      <c r="E495" s="2"/>
      <c r="F495" s="2"/>
      <c r="G495" s="97"/>
      <c r="H495" s="130"/>
      <c r="I495" s="130"/>
      <c r="J495" s="130"/>
      <c r="K495" s="130"/>
      <c r="L495" s="117"/>
      <c r="M495" s="6"/>
      <c r="N495" s="130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</row>
    <row r="496" spans="1:225" s="94" customFormat="1">
      <c r="A496" s="2"/>
      <c r="B496" s="2"/>
      <c r="C496" s="2"/>
      <c r="D496" s="2"/>
      <c r="E496" s="2"/>
      <c r="F496" s="2"/>
      <c r="G496" s="97"/>
      <c r="H496" s="130"/>
      <c r="I496" s="130"/>
      <c r="J496" s="130"/>
      <c r="K496" s="130"/>
      <c r="L496" s="117"/>
      <c r="M496" s="6"/>
      <c r="N496" s="130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</row>
    <row r="497" spans="1:225" s="94" customFormat="1">
      <c r="A497" s="2"/>
      <c r="B497" s="2"/>
      <c r="C497" s="2"/>
      <c r="D497" s="2"/>
      <c r="E497" s="2"/>
      <c r="F497" s="2"/>
      <c r="G497" s="97"/>
      <c r="H497" s="130"/>
      <c r="I497" s="130"/>
      <c r="J497" s="130"/>
      <c r="K497" s="130"/>
      <c r="L497" s="117"/>
      <c r="M497" s="6"/>
      <c r="N497" s="130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</row>
    <row r="498" spans="1:225" s="94" customFormat="1">
      <c r="A498" s="2"/>
      <c r="B498" s="2"/>
      <c r="C498" s="2"/>
      <c r="D498" s="2"/>
      <c r="E498" s="2"/>
      <c r="F498" s="2"/>
      <c r="G498" s="97"/>
      <c r="H498" s="130"/>
      <c r="I498" s="130"/>
      <c r="J498" s="130"/>
      <c r="K498" s="130"/>
      <c r="L498" s="117"/>
      <c r="M498" s="6"/>
      <c r="N498" s="130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</row>
    <row r="499" spans="1:225" s="94" customFormat="1">
      <c r="A499" s="2"/>
      <c r="B499" s="2"/>
      <c r="C499" s="2"/>
      <c r="D499" s="2"/>
      <c r="E499" s="2"/>
      <c r="F499" s="2"/>
      <c r="G499" s="97"/>
      <c r="H499" s="130"/>
      <c r="I499" s="130"/>
      <c r="J499" s="130"/>
      <c r="K499" s="130"/>
      <c r="L499" s="117"/>
      <c r="M499" s="6"/>
      <c r="N499" s="130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</row>
    <row r="500" spans="1:225" s="94" customFormat="1">
      <c r="A500" s="2"/>
      <c r="B500" s="2"/>
      <c r="C500" s="2"/>
      <c r="D500" s="2"/>
      <c r="E500" s="2"/>
      <c r="F500" s="2"/>
      <c r="G500" s="97"/>
      <c r="H500" s="130"/>
      <c r="I500" s="130"/>
      <c r="J500" s="130"/>
      <c r="K500" s="130"/>
      <c r="L500" s="117"/>
      <c r="M500" s="6"/>
      <c r="N500" s="130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</row>
    <row r="501" spans="1:225" s="94" customFormat="1">
      <c r="A501" s="2"/>
      <c r="B501" s="2"/>
      <c r="C501" s="2"/>
      <c r="D501" s="2"/>
      <c r="E501" s="2"/>
      <c r="F501" s="2"/>
      <c r="G501" s="97"/>
      <c r="H501" s="130"/>
      <c r="I501" s="130"/>
      <c r="J501" s="130"/>
      <c r="K501" s="130"/>
      <c r="L501" s="117"/>
      <c r="M501" s="6"/>
      <c r="N501" s="130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</row>
    <row r="502" spans="1:225" s="94" customFormat="1">
      <c r="A502" s="2"/>
      <c r="B502" s="2"/>
      <c r="C502" s="2"/>
      <c r="D502" s="2"/>
      <c r="E502" s="2"/>
      <c r="F502" s="2"/>
      <c r="G502" s="97"/>
      <c r="H502" s="130"/>
      <c r="I502" s="130"/>
      <c r="J502" s="130"/>
      <c r="K502" s="130"/>
      <c r="L502" s="117"/>
      <c r="M502" s="6"/>
      <c r="N502" s="130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</row>
    <row r="503" spans="1:225" s="94" customFormat="1">
      <c r="A503" s="2"/>
      <c r="B503" s="2"/>
      <c r="C503" s="2"/>
      <c r="D503" s="2"/>
      <c r="E503" s="2"/>
      <c r="F503" s="2"/>
      <c r="G503" s="97"/>
      <c r="H503" s="130"/>
      <c r="I503" s="130"/>
      <c r="J503" s="130"/>
      <c r="K503" s="130"/>
      <c r="L503" s="117"/>
      <c r="M503" s="6"/>
      <c r="N503" s="130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</row>
    <row r="504" spans="1:225" s="94" customFormat="1">
      <c r="A504" s="2"/>
      <c r="B504" s="2"/>
      <c r="C504" s="2"/>
      <c r="D504" s="2"/>
      <c r="E504" s="2"/>
      <c r="F504" s="2"/>
      <c r="G504" s="97"/>
      <c r="H504" s="130"/>
      <c r="I504" s="130"/>
      <c r="J504" s="130"/>
      <c r="K504" s="130"/>
      <c r="L504" s="117"/>
      <c r="M504" s="6"/>
      <c r="N504" s="130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</row>
    <row r="505" spans="1:225" s="94" customFormat="1">
      <c r="A505" s="2"/>
      <c r="B505" s="2"/>
      <c r="C505" s="2"/>
      <c r="D505" s="2"/>
      <c r="E505" s="2"/>
      <c r="F505" s="2"/>
      <c r="G505" s="97"/>
      <c r="H505" s="130"/>
      <c r="I505" s="130"/>
      <c r="J505" s="130"/>
      <c r="K505" s="130"/>
      <c r="L505" s="117"/>
      <c r="M505" s="6"/>
      <c r="N505" s="130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</row>
    <row r="506" spans="1:225" s="94" customFormat="1">
      <c r="A506" s="2"/>
      <c r="B506" s="2"/>
      <c r="C506" s="2"/>
      <c r="D506" s="2"/>
      <c r="E506" s="2"/>
      <c r="F506" s="2"/>
      <c r="G506" s="97"/>
      <c r="H506" s="130"/>
      <c r="I506" s="130"/>
      <c r="J506" s="130"/>
      <c r="K506" s="130"/>
      <c r="L506" s="117"/>
      <c r="M506" s="6"/>
      <c r="N506" s="130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</row>
    <row r="507" spans="1:225" s="94" customFormat="1">
      <c r="A507" s="2"/>
      <c r="B507" s="2"/>
      <c r="C507" s="2"/>
      <c r="D507" s="2"/>
      <c r="E507" s="2"/>
      <c r="F507" s="2"/>
      <c r="G507" s="97"/>
      <c r="H507" s="130"/>
      <c r="I507" s="130"/>
      <c r="J507" s="130"/>
      <c r="K507" s="130"/>
      <c r="L507" s="117"/>
      <c r="M507" s="6"/>
      <c r="N507" s="130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</row>
    <row r="508" spans="1:225" s="94" customFormat="1">
      <c r="A508" s="2"/>
      <c r="B508" s="2"/>
      <c r="C508" s="2"/>
      <c r="D508" s="2"/>
      <c r="E508" s="2"/>
      <c r="F508" s="2"/>
      <c r="G508" s="97"/>
      <c r="H508" s="130"/>
      <c r="I508" s="130"/>
      <c r="J508" s="130"/>
      <c r="K508" s="130"/>
      <c r="L508" s="117"/>
      <c r="M508" s="6"/>
      <c r="N508" s="130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</row>
    <row r="509" spans="1:225" s="94" customFormat="1">
      <c r="A509" s="2"/>
      <c r="B509" s="2"/>
      <c r="C509" s="2"/>
      <c r="D509" s="2"/>
      <c r="E509" s="2"/>
      <c r="F509" s="2"/>
      <c r="G509" s="97"/>
      <c r="H509" s="130"/>
      <c r="I509" s="130"/>
      <c r="J509" s="130"/>
      <c r="K509" s="130"/>
      <c r="L509" s="117"/>
      <c r="M509" s="6"/>
      <c r="N509" s="130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</row>
    <row r="510" spans="1:225" s="94" customFormat="1">
      <c r="A510" s="2"/>
      <c r="B510" s="2"/>
      <c r="C510" s="2"/>
      <c r="D510" s="2"/>
      <c r="E510" s="2"/>
      <c r="F510" s="2"/>
      <c r="G510" s="97"/>
      <c r="H510" s="130"/>
      <c r="I510" s="130"/>
      <c r="J510" s="130"/>
      <c r="K510" s="130"/>
      <c r="L510" s="117"/>
      <c r="M510" s="6"/>
      <c r="N510" s="130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</row>
    <row r="511" spans="1:225" s="94" customFormat="1">
      <c r="A511" s="2"/>
      <c r="B511" s="2"/>
      <c r="C511" s="2"/>
      <c r="D511" s="2"/>
      <c r="E511" s="2"/>
      <c r="F511" s="2"/>
      <c r="G511" s="97"/>
      <c r="H511" s="130"/>
      <c r="I511" s="130"/>
      <c r="J511" s="130"/>
      <c r="K511" s="130"/>
      <c r="L511" s="117"/>
      <c r="M511" s="6"/>
      <c r="N511" s="130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</row>
    <row r="512" spans="1:225" s="94" customFormat="1">
      <c r="A512" s="2"/>
      <c r="B512" s="2"/>
      <c r="C512" s="2"/>
      <c r="D512" s="2"/>
      <c r="E512" s="2"/>
      <c r="F512" s="2"/>
      <c r="G512" s="97"/>
      <c r="H512" s="130"/>
      <c r="I512" s="130"/>
      <c r="J512" s="130"/>
      <c r="K512" s="130"/>
      <c r="L512" s="117"/>
      <c r="M512" s="6"/>
      <c r="N512" s="130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</row>
    <row r="513" spans="1:225" s="94" customFormat="1">
      <c r="A513" s="2"/>
      <c r="B513" s="2"/>
      <c r="C513" s="2"/>
      <c r="D513" s="2"/>
      <c r="E513" s="2"/>
      <c r="F513" s="2"/>
      <c r="G513" s="97"/>
      <c r="H513" s="130"/>
      <c r="I513" s="130"/>
      <c r="J513" s="130"/>
      <c r="K513" s="130"/>
      <c r="L513" s="117"/>
      <c r="M513" s="6"/>
      <c r="N513" s="130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</row>
    <row r="514" spans="1:225" s="94" customFormat="1">
      <c r="A514" s="2"/>
      <c r="B514" s="2"/>
      <c r="C514" s="2"/>
      <c r="D514" s="2"/>
      <c r="E514" s="2"/>
      <c r="F514" s="2"/>
      <c r="G514" s="97"/>
      <c r="H514" s="130"/>
      <c r="I514" s="130"/>
      <c r="J514" s="130"/>
      <c r="K514" s="130"/>
      <c r="L514" s="117"/>
      <c r="M514" s="6"/>
      <c r="N514" s="130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</row>
    <row r="515" spans="1:225" s="94" customFormat="1">
      <c r="A515" s="2"/>
      <c r="B515" s="2"/>
      <c r="C515" s="2"/>
      <c r="D515" s="2"/>
      <c r="E515" s="2"/>
      <c r="F515" s="2"/>
      <c r="G515" s="97"/>
      <c r="H515" s="130"/>
      <c r="I515" s="130"/>
      <c r="J515" s="130"/>
      <c r="K515" s="130"/>
      <c r="L515" s="117"/>
      <c r="M515" s="6"/>
      <c r="N515" s="130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</row>
    <row r="516" spans="1:225" s="94" customFormat="1">
      <c r="A516" s="2"/>
      <c r="B516" s="2"/>
      <c r="C516" s="2"/>
      <c r="D516" s="2"/>
      <c r="E516" s="2"/>
      <c r="F516" s="2"/>
      <c r="G516" s="97"/>
      <c r="H516" s="130"/>
      <c r="I516" s="130"/>
      <c r="J516" s="130"/>
      <c r="K516" s="130"/>
      <c r="L516" s="117"/>
      <c r="M516" s="6"/>
      <c r="N516" s="130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</row>
    <row r="517" spans="1:225" s="94" customFormat="1">
      <c r="A517" s="2"/>
      <c r="B517" s="2"/>
      <c r="C517" s="2"/>
      <c r="D517" s="2"/>
      <c r="E517" s="2"/>
      <c r="F517" s="2"/>
      <c r="G517" s="97"/>
      <c r="H517" s="130"/>
      <c r="I517" s="130"/>
      <c r="J517" s="130"/>
      <c r="K517" s="130"/>
      <c r="L517" s="117"/>
      <c r="M517" s="6"/>
      <c r="N517" s="130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</row>
    <row r="518" spans="1:225" s="94" customFormat="1">
      <c r="A518" s="2"/>
      <c r="B518" s="2"/>
      <c r="C518" s="2"/>
      <c r="D518" s="2"/>
      <c r="E518" s="2"/>
      <c r="F518" s="2"/>
      <c r="G518" s="97"/>
      <c r="H518" s="130"/>
      <c r="I518" s="130"/>
      <c r="J518" s="130"/>
      <c r="K518" s="130"/>
      <c r="L518" s="117"/>
      <c r="M518" s="6"/>
      <c r="N518" s="130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</row>
    <row r="519" spans="1:225" s="94" customFormat="1">
      <c r="A519" s="2"/>
      <c r="B519" s="2"/>
      <c r="C519" s="2"/>
      <c r="D519" s="2"/>
      <c r="E519" s="2"/>
      <c r="F519" s="2"/>
      <c r="G519" s="97"/>
      <c r="H519" s="130"/>
      <c r="I519" s="130"/>
      <c r="J519" s="130"/>
      <c r="K519" s="130"/>
      <c r="L519" s="117"/>
      <c r="M519" s="6"/>
      <c r="N519" s="130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</row>
    <row r="520" spans="1:225" s="94" customFormat="1">
      <c r="A520" s="2"/>
      <c r="B520" s="2"/>
      <c r="C520" s="2"/>
      <c r="D520" s="2"/>
      <c r="E520" s="2"/>
      <c r="F520" s="2"/>
      <c r="G520" s="97"/>
      <c r="H520" s="130"/>
      <c r="I520" s="130"/>
      <c r="J520" s="130"/>
      <c r="K520" s="130"/>
      <c r="L520" s="117"/>
      <c r="M520" s="6"/>
      <c r="N520" s="130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</row>
    <row r="521" spans="1:225" s="94" customFormat="1">
      <c r="A521" s="2"/>
      <c r="B521" s="2"/>
      <c r="C521" s="2"/>
      <c r="D521" s="2"/>
      <c r="E521" s="2"/>
      <c r="F521" s="2"/>
      <c r="G521" s="97"/>
      <c r="H521" s="130"/>
      <c r="I521" s="130"/>
      <c r="J521" s="130"/>
      <c r="K521" s="130"/>
      <c r="L521" s="117"/>
      <c r="M521" s="6"/>
      <c r="N521" s="130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</row>
    <row r="522" spans="1:225" s="94" customFormat="1">
      <c r="A522" s="2"/>
      <c r="B522" s="2"/>
      <c r="C522" s="2"/>
      <c r="D522" s="2"/>
      <c r="E522" s="2"/>
      <c r="F522" s="2"/>
      <c r="G522" s="97"/>
      <c r="H522" s="130"/>
      <c r="I522" s="130"/>
      <c r="J522" s="130"/>
      <c r="K522" s="130"/>
      <c r="L522" s="117"/>
      <c r="M522" s="6"/>
      <c r="N522" s="130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</row>
    <row r="523" spans="1:225" s="94" customFormat="1">
      <c r="A523" s="2"/>
      <c r="B523" s="2"/>
      <c r="C523" s="2"/>
      <c r="D523" s="2"/>
      <c r="E523" s="2"/>
      <c r="F523" s="2"/>
      <c r="G523" s="97"/>
      <c r="H523" s="130"/>
      <c r="I523" s="130"/>
      <c r="J523" s="130"/>
      <c r="K523" s="130"/>
      <c r="L523" s="117"/>
      <c r="M523" s="6"/>
      <c r="N523" s="130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</row>
    <row r="524" spans="1:225" s="94" customFormat="1">
      <c r="A524" s="2"/>
      <c r="B524" s="2"/>
      <c r="C524" s="2"/>
      <c r="D524" s="2"/>
      <c r="E524" s="2"/>
      <c r="F524" s="2"/>
      <c r="G524" s="97"/>
      <c r="H524" s="130"/>
      <c r="I524" s="130"/>
      <c r="J524" s="130"/>
      <c r="K524" s="130"/>
      <c r="L524" s="117"/>
      <c r="M524" s="6"/>
      <c r="N524" s="130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</row>
    <row r="525" spans="1:225" s="94" customFormat="1">
      <c r="A525" s="2"/>
      <c r="B525" s="2"/>
      <c r="C525" s="2"/>
      <c r="D525" s="2"/>
      <c r="E525" s="2"/>
      <c r="F525" s="2"/>
      <c r="G525" s="97"/>
      <c r="H525" s="130"/>
      <c r="I525" s="130"/>
      <c r="J525" s="130"/>
      <c r="K525" s="130"/>
      <c r="L525" s="117"/>
      <c r="M525" s="6"/>
      <c r="N525" s="130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</row>
    <row r="526" spans="1:225" s="94" customFormat="1">
      <c r="A526" s="2"/>
      <c r="B526" s="2"/>
      <c r="C526" s="2"/>
      <c r="D526" s="2"/>
      <c r="E526" s="2"/>
      <c r="F526" s="2"/>
      <c r="G526" s="97"/>
      <c r="H526" s="130"/>
      <c r="I526" s="130"/>
      <c r="J526" s="130"/>
      <c r="K526" s="130"/>
      <c r="L526" s="117"/>
      <c r="M526" s="6"/>
      <c r="N526" s="130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</row>
    <row r="527" spans="1:225" s="94" customFormat="1">
      <c r="A527" s="2"/>
      <c r="B527" s="2"/>
      <c r="C527" s="2"/>
      <c r="D527" s="2"/>
      <c r="E527" s="2"/>
      <c r="F527" s="2"/>
      <c r="G527" s="97"/>
      <c r="H527" s="130"/>
      <c r="I527" s="130"/>
      <c r="J527" s="130"/>
      <c r="K527" s="130"/>
      <c r="L527" s="117"/>
      <c r="M527" s="6"/>
      <c r="N527" s="130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</row>
    <row r="528" spans="1:225" s="94" customFormat="1">
      <c r="A528" s="2"/>
      <c r="B528" s="2"/>
      <c r="C528" s="2"/>
      <c r="D528" s="2"/>
      <c r="E528" s="2"/>
      <c r="F528" s="2"/>
      <c r="G528" s="97"/>
      <c r="H528" s="130"/>
      <c r="I528" s="130"/>
      <c r="J528" s="130"/>
      <c r="K528" s="130"/>
      <c r="L528" s="117"/>
      <c r="M528" s="6"/>
      <c r="N528" s="130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</row>
    <row r="529" spans="1:225" s="94" customFormat="1">
      <c r="A529" s="2"/>
      <c r="B529" s="2"/>
      <c r="C529" s="2"/>
      <c r="D529" s="2"/>
      <c r="E529" s="2"/>
      <c r="F529" s="2"/>
      <c r="G529" s="97"/>
      <c r="H529" s="130"/>
      <c r="I529" s="130"/>
      <c r="J529" s="130"/>
      <c r="K529" s="130"/>
      <c r="L529" s="117"/>
      <c r="M529" s="6"/>
      <c r="N529" s="130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</row>
    <row r="530" spans="1:225" s="94" customFormat="1">
      <c r="A530" s="2"/>
      <c r="B530" s="2"/>
      <c r="C530" s="2"/>
      <c r="D530" s="2"/>
      <c r="E530" s="2"/>
      <c r="F530" s="2"/>
      <c r="G530" s="97"/>
      <c r="H530" s="130"/>
      <c r="I530" s="130"/>
      <c r="J530" s="130"/>
      <c r="K530" s="130"/>
      <c r="L530" s="117"/>
      <c r="M530" s="6"/>
      <c r="N530" s="130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</row>
    <row r="531" spans="1:225" s="94" customFormat="1">
      <c r="A531" s="2"/>
      <c r="B531" s="2"/>
      <c r="C531" s="2"/>
      <c r="D531" s="2"/>
      <c r="E531" s="2"/>
      <c r="F531" s="2"/>
      <c r="G531" s="97"/>
      <c r="H531" s="130"/>
      <c r="I531" s="130"/>
      <c r="J531" s="130"/>
      <c r="K531" s="130"/>
      <c r="L531" s="117"/>
      <c r="M531" s="6"/>
      <c r="N531" s="130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</row>
    <row r="532" spans="1:225" s="94" customFormat="1">
      <c r="A532" s="2"/>
      <c r="B532" s="2"/>
      <c r="C532" s="2"/>
      <c r="D532" s="2"/>
      <c r="E532" s="2"/>
      <c r="F532" s="2"/>
      <c r="G532" s="97"/>
      <c r="H532" s="130"/>
      <c r="I532" s="130"/>
      <c r="J532" s="130"/>
      <c r="K532" s="130"/>
      <c r="L532" s="117"/>
      <c r="M532" s="6"/>
      <c r="N532" s="130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</row>
    <row r="533" spans="1:225" s="94" customFormat="1">
      <c r="A533" s="2"/>
      <c r="B533" s="2"/>
      <c r="C533" s="2"/>
      <c r="D533" s="2"/>
      <c r="E533" s="2"/>
      <c r="F533" s="2"/>
      <c r="G533" s="97"/>
      <c r="H533" s="130"/>
      <c r="I533" s="130"/>
      <c r="J533" s="130"/>
      <c r="K533" s="130"/>
      <c r="L533" s="117"/>
      <c r="M533" s="6"/>
      <c r="N533" s="130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</row>
    <row r="534" spans="1:225" s="94" customFormat="1">
      <c r="A534" s="2"/>
      <c r="B534" s="2"/>
      <c r="C534" s="2"/>
      <c r="D534" s="2"/>
      <c r="E534" s="2"/>
      <c r="F534" s="2"/>
      <c r="G534" s="97"/>
      <c r="H534" s="130"/>
      <c r="I534" s="130"/>
      <c r="J534" s="130"/>
      <c r="K534" s="130"/>
      <c r="L534" s="117"/>
      <c r="M534" s="6"/>
      <c r="N534" s="130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</row>
    <row r="535" spans="1:225" s="94" customFormat="1">
      <c r="A535" s="2"/>
      <c r="B535" s="2"/>
      <c r="C535" s="2"/>
      <c r="D535" s="2"/>
      <c r="E535" s="2"/>
      <c r="F535" s="2"/>
      <c r="G535" s="97"/>
      <c r="H535" s="130"/>
      <c r="I535" s="130"/>
      <c r="J535" s="130"/>
      <c r="K535" s="130"/>
      <c r="L535" s="117"/>
      <c r="M535" s="6"/>
      <c r="N535" s="130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</row>
    <row r="536" spans="1:225" s="94" customFormat="1">
      <c r="A536" s="2"/>
      <c r="B536" s="2"/>
      <c r="C536" s="2"/>
      <c r="D536" s="2"/>
      <c r="E536" s="2"/>
      <c r="F536" s="2"/>
      <c r="G536" s="97"/>
      <c r="H536" s="130"/>
      <c r="I536" s="130"/>
      <c r="J536" s="130"/>
      <c r="K536" s="130"/>
      <c r="L536" s="117"/>
      <c r="M536" s="6"/>
      <c r="N536" s="130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</row>
    <row r="537" spans="1:225" s="94" customFormat="1">
      <c r="A537" s="2"/>
      <c r="B537" s="2"/>
      <c r="C537" s="2"/>
      <c r="D537" s="2"/>
      <c r="E537" s="2"/>
      <c r="F537" s="2"/>
      <c r="G537" s="97"/>
      <c r="H537" s="130"/>
      <c r="I537" s="130"/>
      <c r="J537" s="130"/>
      <c r="K537" s="130"/>
      <c r="L537" s="117"/>
      <c r="M537" s="6"/>
      <c r="N537" s="130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</row>
    <row r="538" spans="1:225" s="94" customFormat="1">
      <c r="A538" s="2"/>
      <c r="B538" s="2"/>
      <c r="C538" s="2"/>
      <c r="D538" s="2"/>
      <c r="E538" s="2"/>
      <c r="F538" s="2"/>
      <c r="G538" s="97"/>
      <c r="H538" s="130"/>
      <c r="I538" s="130"/>
      <c r="J538" s="130"/>
      <c r="K538" s="130"/>
      <c r="L538" s="117"/>
      <c r="M538" s="6"/>
      <c r="N538" s="130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</row>
    <row r="539" spans="1:225" s="94" customFormat="1">
      <c r="A539" s="2"/>
      <c r="B539" s="2"/>
      <c r="C539" s="2"/>
      <c r="D539" s="2"/>
      <c r="E539" s="2"/>
      <c r="F539" s="2"/>
      <c r="G539" s="97"/>
      <c r="H539" s="130"/>
      <c r="I539" s="130"/>
      <c r="J539" s="130"/>
      <c r="K539" s="130"/>
      <c r="L539" s="117"/>
      <c r="M539" s="6"/>
      <c r="N539" s="130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</row>
    <row r="540" spans="1:225" s="94" customFormat="1">
      <c r="A540" s="2"/>
      <c r="B540" s="2"/>
      <c r="C540" s="2"/>
      <c r="D540" s="2"/>
      <c r="E540" s="2"/>
      <c r="F540" s="2"/>
      <c r="G540" s="97"/>
      <c r="H540" s="130"/>
      <c r="I540" s="130"/>
      <c r="J540" s="130"/>
      <c r="K540" s="130"/>
      <c r="L540" s="117"/>
      <c r="M540" s="6"/>
      <c r="N540" s="130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</row>
    <row r="541" spans="1:225" s="94" customFormat="1">
      <c r="A541" s="2"/>
      <c r="B541" s="2"/>
      <c r="C541" s="2"/>
      <c r="D541" s="2"/>
      <c r="E541" s="2"/>
      <c r="F541" s="2"/>
      <c r="G541" s="97"/>
      <c r="H541" s="130"/>
      <c r="I541" s="130"/>
      <c r="J541" s="130"/>
      <c r="K541" s="130"/>
      <c r="L541" s="117"/>
      <c r="M541" s="6"/>
      <c r="N541" s="130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</row>
    <row r="542" spans="1:225" s="94" customFormat="1">
      <c r="A542" s="2"/>
      <c r="B542" s="2"/>
      <c r="C542" s="2"/>
      <c r="D542" s="2"/>
      <c r="E542" s="2"/>
      <c r="F542" s="2"/>
      <c r="G542" s="97"/>
      <c r="H542" s="130"/>
      <c r="I542" s="130"/>
      <c r="J542" s="130"/>
      <c r="K542" s="130"/>
      <c r="L542" s="117"/>
      <c r="M542" s="6"/>
      <c r="N542" s="130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</row>
    <row r="543" spans="1:225" s="94" customFormat="1">
      <c r="A543" s="2"/>
      <c r="B543" s="2"/>
      <c r="C543" s="2"/>
      <c r="D543" s="2"/>
      <c r="E543" s="2"/>
      <c r="F543" s="2"/>
      <c r="G543" s="97"/>
      <c r="H543" s="130"/>
      <c r="I543" s="130"/>
      <c r="J543" s="130"/>
      <c r="K543" s="130"/>
      <c r="L543" s="117"/>
      <c r="M543" s="6"/>
      <c r="N543" s="130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</row>
    <row r="544" spans="1:225" s="94" customFormat="1">
      <c r="A544" s="2"/>
      <c r="B544" s="2"/>
      <c r="C544" s="2"/>
      <c r="D544" s="2"/>
      <c r="E544" s="2"/>
      <c r="F544" s="2"/>
      <c r="G544" s="97"/>
      <c r="H544" s="130"/>
      <c r="I544" s="130"/>
      <c r="J544" s="130"/>
      <c r="K544" s="130"/>
      <c r="L544" s="117"/>
      <c r="M544" s="6"/>
      <c r="N544" s="130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</row>
    <row r="545" spans="1:225" s="94" customFormat="1">
      <c r="A545" s="2"/>
      <c r="B545" s="2"/>
      <c r="C545" s="2"/>
      <c r="D545" s="2"/>
      <c r="E545" s="2"/>
      <c r="F545" s="2"/>
      <c r="G545" s="97"/>
      <c r="H545" s="130"/>
      <c r="I545" s="130"/>
      <c r="J545" s="130"/>
      <c r="K545" s="130"/>
      <c r="L545" s="117"/>
      <c r="M545" s="6"/>
      <c r="N545" s="130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</row>
    <row r="546" spans="1:225" s="94" customFormat="1">
      <c r="A546" s="2"/>
      <c r="B546" s="2"/>
      <c r="C546" s="2"/>
      <c r="D546" s="2"/>
      <c r="E546" s="2"/>
      <c r="F546" s="2"/>
      <c r="G546" s="97"/>
      <c r="H546" s="130"/>
      <c r="I546" s="130"/>
      <c r="J546" s="130"/>
      <c r="K546" s="130"/>
      <c r="L546" s="117"/>
      <c r="M546" s="6"/>
      <c r="N546" s="130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</row>
    <row r="547" spans="1:225" s="94" customFormat="1">
      <c r="A547" s="2"/>
      <c r="B547" s="2"/>
      <c r="C547" s="2"/>
      <c r="D547" s="2"/>
      <c r="E547" s="2"/>
      <c r="F547" s="2"/>
      <c r="G547" s="97"/>
      <c r="H547" s="130"/>
      <c r="I547" s="130"/>
      <c r="J547" s="130"/>
      <c r="K547" s="130"/>
      <c r="L547" s="117"/>
      <c r="M547" s="6"/>
      <c r="N547" s="130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</row>
    <row r="548" spans="1:225" s="94" customFormat="1">
      <c r="A548" s="2"/>
      <c r="B548" s="2"/>
      <c r="C548" s="2"/>
      <c r="D548" s="2"/>
      <c r="E548" s="2"/>
      <c r="F548" s="2"/>
      <c r="G548" s="97"/>
      <c r="H548" s="130"/>
      <c r="I548" s="130"/>
      <c r="J548" s="130"/>
      <c r="K548" s="130"/>
      <c r="L548" s="117"/>
      <c r="M548" s="6"/>
      <c r="N548" s="130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</row>
    <row r="549" spans="1:225" s="94" customFormat="1">
      <c r="A549" s="2"/>
      <c r="B549" s="2"/>
      <c r="C549" s="2"/>
      <c r="D549" s="2"/>
      <c r="E549" s="2"/>
      <c r="F549" s="2"/>
      <c r="G549" s="97"/>
      <c r="H549" s="130"/>
      <c r="I549" s="130"/>
      <c r="J549" s="130"/>
      <c r="K549" s="130"/>
      <c r="L549" s="117"/>
      <c r="M549" s="6"/>
      <c r="N549" s="130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</row>
    <row r="550" spans="1:225" s="94" customFormat="1">
      <c r="A550" s="2"/>
      <c r="B550" s="2"/>
      <c r="C550" s="2"/>
      <c r="D550" s="2"/>
      <c r="E550" s="2"/>
      <c r="F550" s="2"/>
      <c r="G550" s="97"/>
      <c r="H550" s="130"/>
      <c r="I550" s="130"/>
      <c r="J550" s="130"/>
      <c r="K550" s="130"/>
      <c r="L550" s="117"/>
      <c r="M550" s="6"/>
      <c r="N550" s="130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</row>
    <row r="551" spans="1:225" s="94" customFormat="1">
      <c r="A551" s="2"/>
      <c r="B551" s="2"/>
      <c r="C551" s="2"/>
      <c r="D551" s="2"/>
      <c r="E551" s="2"/>
      <c r="F551" s="2"/>
      <c r="G551" s="97"/>
      <c r="H551" s="130"/>
      <c r="I551" s="130"/>
      <c r="J551" s="130"/>
      <c r="K551" s="130"/>
      <c r="L551" s="117"/>
      <c r="M551" s="6"/>
      <c r="N551" s="130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</row>
    <row r="552" spans="1:225" s="94" customFormat="1">
      <c r="A552" s="2"/>
      <c r="B552" s="2"/>
      <c r="C552" s="2"/>
      <c r="D552" s="2"/>
      <c r="E552" s="2"/>
      <c r="F552" s="2"/>
      <c r="G552" s="97"/>
      <c r="H552" s="130"/>
      <c r="I552" s="130"/>
      <c r="J552" s="130"/>
      <c r="K552" s="130"/>
      <c r="L552" s="117"/>
      <c r="M552" s="6"/>
      <c r="N552" s="130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</row>
    <row r="553" spans="1:225" s="94" customFormat="1">
      <c r="A553" s="2"/>
      <c r="B553" s="2"/>
      <c r="C553" s="2"/>
      <c r="D553" s="2"/>
      <c r="E553" s="2"/>
      <c r="F553" s="2"/>
      <c r="G553" s="97"/>
      <c r="H553" s="130"/>
      <c r="I553" s="130"/>
      <c r="J553" s="130"/>
      <c r="K553" s="130"/>
      <c r="L553" s="117"/>
      <c r="M553" s="6"/>
      <c r="N553" s="130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</row>
    <row r="554" spans="1:225" s="94" customFormat="1">
      <c r="A554" s="2"/>
      <c r="B554" s="2"/>
      <c r="C554" s="2"/>
      <c r="D554" s="2"/>
      <c r="E554" s="2"/>
      <c r="F554" s="2"/>
      <c r="G554" s="97"/>
      <c r="H554" s="130"/>
      <c r="I554" s="130"/>
      <c r="J554" s="130"/>
      <c r="K554" s="130"/>
      <c r="L554" s="117"/>
      <c r="M554" s="6"/>
      <c r="N554" s="130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</row>
    <row r="555" spans="1:225" s="94" customFormat="1">
      <c r="A555" s="2"/>
      <c r="B555" s="2"/>
      <c r="C555" s="2"/>
      <c r="D555" s="2"/>
      <c r="E555" s="2"/>
      <c r="F555" s="2"/>
      <c r="G555" s="97"/>
      <c r="H555" s="130"/>
      <c r="I555" s="130"/>
      <c r="J555" s="130"/>
      <c r="K555" s="130"/>
      <c r="L555" s="117"/>
      <c r="M555" s="6"/>
      <c r="N555" s="130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</row>
    <row r="556" spans="1:225" s="94" customFormat="1">
      <c r="A556" s="2"/>
      <c r="B556" s="2"/>
      <c r="C556" s="2"/>
      <c r="D556" s="2"/>
      <c r="E556" s="2"/>
      <c r="F556" s="2"/>
      <c r="G556" s="97"/>
      <c r="H556" s="130"/>
      <c r="I556" s="130"/>
      <c r="J556" s="130"/>
      <c r="K556" s="130"/>
      <c r="L556" s="117"/>
      <c r="M556" s="6"/>
      <c r="N556" s="130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</row>
    <row r="557" spans="1:225" s="94" customFormat="1">
      <c r="A557" s="2"/>
      <c r="B557" s="2"/>
      <c r="C557" s="2"/>
      <c r="D557" s="2"/>
      <c r="E557" s="2"/>
      <c r="F557" s="2"/>
      <c r="G557" s="97"/>
      <c r="H557" s="130"/>
      <c r="I557" s="130"/>
      <c r="J557" s="130"/>
      <c r="K557" s="130"/>
      <c r="L557" s="117"/>
      <c r="M557" s="6"/>
      <c r="N557" s="130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</row>
    <row r="558" spans="1:225" s="94" customFormat="1">
      <c r="A558" s="2"/>
      <c r="B558" s="2"/>
      <c r="C558" s="2"/>
      <c r="D558" s="2"/>
      <c r="E558" s="2"/>
      <c r="F558" s="2"/>
      <c r="G558" s="97"/>
      <c r="H558" s="130"/>
      <c r="I558" s="130"/>
      <c r="J558" s="130"/>
      <c r="K558" s="130"/>
      <c r="L558" s="117"/>
      <c r="M558" s="6"/>
      <c r="N558" s="130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</row>
    <row r="559" spans="1:225" s="94" customFormat="1">
      <c r="A559" s="2"/>
      <c r="B559" s="2"/>
      <c r="C559" s="2"/>
      <c r="D559" s="2"/>
      <c r="E559" s="2"/>
      <c r="F559" s="2"/>
      <c r="G559" s="97"/>
      <c r="H559" s="130"/>
      <c r="I559" s="130"/>
      <c r="J559" s="130"/>
      <c r="K559" s="130"/>
      <c r="L559" s="117"/>
      <c r="M559" s="6"/>
      <c r="N559" s="130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</row>
    <row r="560" spans="1:225" s="94" customFormat="1">
      <c r="A560" s="2"/>
      <c r="B560" s="2"/>
      <c r="C560" s="2"/>
      <c r="D560" s="2"/>
      <c r="E560" s="2"/>
      <c r="F560" s="2"/>
      <c r="G560" s="97"/>
      <c r="H560" s="130"/>
      <c r="I560" s="130"/>
      <c r="J560" s="130"/>
      <c r="K560" s="130"/>
      <c r="L560" s="117"/>
      <c r="M560" s="6"/>
      <c r="N560" s="130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</row>
    <row r="561" spans="1:225" s="94" customFormat="1">
      <c r="A561" s="2"/>
      <c r="B561" s="2"/>
      <c r="C561" s="2"/>
      <c r="D561" s="2"/>
      <c r="E561" s="2"/>
      <c r="F561" s="2"/>
      <c r="G561" s="97"/>
      <c r="H561" s="130"/>
      <c r="I561" s="130"/>
      <c r="J561" s="130"/>
      <c r="K561" s="130"/>
      <c r="L561" s="117"/>
      <c r="M561" s="6"/>
      <c r="N561" s="130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</row>
    <row r="562" spans="1:225" s="94" customFormat="1">
      <c r="A562" s="2"/>
      <c r="B562" s="2"/>
      <c r="C562" s="2"/>
      <c r="D562" s="2"/>
      <c r="E562" s="2"/>
      <c r="F562" s="2"/>
      <c r="G562" s="97"/>
      <c r="H562" s="130"/>
      <c r="I562" s="130"/>
      <c r="J562" s="130"/>
      <c r="K562" s="130"/>
      <c r="L562" s="117"/>
      <c r="M562" s="6"/>
      <c r="N562" s="130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</row>
    <row r="563" spans="1:225" s="94" customFormat="1">
      <c r="A563" s="2"/>
      <c r="B563" s="2"/>
      <c r="C563" s="2"/>
      <c r="D563" s="2"/>
      <c r="E563" s="2"/>
      <c r="F563" s="2"/>
      <c r="G563" s="97"/>
      <c r="H563" s="130"/>
      <c r="I563" s="130"/>
      <c r="J563" s="130"/>
      <c r="K563" s="130"/>
      <c r="L563" s="117"/>
      <c r="M563" s="6"/>
      <c r="N563" s="130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</row>
    <row r="564" spans="1:225" s="94" customFormat="1">
      <c r="A564" s="2"/>
      <c r="B564" s="2"/>
      <c r="C564" s="2"/>
      <c r="D564" s="2"/>
      <c r="E564" s="2"/>
      <c r="F564" s="2"/>
      <c r="G564" s="97"/>
      <c r="H564" s="130"/>
      <c r="I564" s="130"/>
      <c r="J564" s="130"/>
      <c r="K564" s="130"/>
      <c r="L564" s="117"/>
      <c r="M564" s="6"/>
      <c r="N564" s="130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</row>
    <row r="565" spans="1:225" s="94" customFormat="1">
      <c r="A565" s="2"/>
      <c r="B565" s="2"/>
      <c r="C565" s="2"/>
      <c r="D565" s="2"/>
      <c r="E565" s="2"/>
      <c r="F565" s="2"/>
      <c r="G565" s="97"/>
      <c r="H565" s="130"/>
      <c r="I565" s="130"/>
      <c r="J565" s="130"/>
      <c r="K565" s="130"/>
      <c r="L565" s="117"/>
      <c r="M565" s="6"/>
      <c r="N565" s="130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</row>
    <row r="566" spans="1:225" s="94" customFormat="1">
      <c r="A566" s="2"/>
      <c r="B566" s="2"/>
      <c r="C566" s="2"/>
      <c r="D566" s="2"/>
      <c r="E566" s="2"/>
      <c r="F566" s="2"/>
      <c r="G566" s="97"/>
      <c r="H566" s="130"/>
      <c r="I566" s="130"/>
      <c r="J566" s="130"/>
      <c r="K566" s="130"/>
      <c r="L566" s="117"/>
      <c r="M566" s="6"/>
      <c r="N566" s="130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</row>
    <row r="567" spans="1:225" s="94" customFormat="1">
      <c r="A567" s="2"/>
      <c r="B567" s="2"/>
      <c r="C567" s="2"/>
      <c r="D567" s="2"/>
      <c r="E567" s="2"/>
      <c r="F567" s="2"/>
      <c r="G567" s="97"/>
      <c r="H567" s="130"/>
      <c r="I567" s="130"/>
      <c r="J567" s="130"/>
      <c r="K567" s="130"/>
      <c r="L567" s="117"/>
      <c r="M567" s="6"/>
      <c r="N567" s="130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</row>
    <row r="568" spans="1:225" s="94" customFormat="1">
      <c r="A568" s="2"/>
      <c r="B568" s="2"/>
      <c r="C568" s="2"/>
      <c r="D568" s="2"/>
      <c r="E568" s="2"/>
      <c r="F568" s="2"/>
      <c r="G568" s="97"/>
      <c r="H568" s="130"/>
      <c r="I568" s="130"/>
      <c r="J568" s="130"/>
      <c r="K568" s="130"/>
      <c r="L568" s="117"/>
      <c r="M568" s="6"/>
      <c r="N568" s="130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</row>
    <row r="569" spans="1:225" s="94" customFormat="1">
      <c r="A569" s="2"/>
      <c r="B569" s="2"/>
      <c r="C569" s="2"/>
      <c r="D569" s="2"/>
      <c r="E569" s="2"/>
      <c r="F569" s="2"/>
      <c r="G569" s="97"/>
      <c r="H569" s="130"/>
      <c r="I569" s="130"/>
      <c r="J569" s="130"/>
      <c r="K569" s="130"/>
      <c r="L569" s="117"/>
      <c r="M569" s="6"/>
      <c r="N569" s="130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</row>
    <row r="570" spans="1:225" s="94" customFormat="1">
      <c r="A570" s="2"/>
      <c r="B570" s="2"/>
      <c r="C570" s="2"/>
      <c r="D570" s="2"/>
      <c r="E570" s="2"/>
      <c r="F570" s="2"/>
      <c r="G570" s="97"/>
      <c r="H570" s="130"/>
      <c r="I570" s="130"/>
      <c r="J570" s="130"/>
      <c r="K570" s="130"/>
      <c r="L570" s="117"/>
      <c r="M570" s="6"/>
      <c r="N570" s="130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</row>
    <row r="571" spans="1:225" s="94" customFormat="1">
      <c r="A571" s="2"/>
      <c r="B571" s="2"/>
      <c r="C571" s="2"/>
      <c r="D571" s="2"/>
      <c r="E571" s="2"/>
      <c r="F571" s="2"/>
      <c r="G571" s="97"/>
      <c r="H571" s="130"/>
      <c r="I571" s="130"/>
      <c r="J571" s="130"/>
      <c r="K571" s="130"/>
      <c r="L571" s="117"/>
      <c r="M571" s="6"/>
      <c r="N571" s="130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</row>
    <row r="572" spans="1:225" s="94" customFormat="1">
      <c r="A572" s="2"/>
      <c r="B572" s="2"/>
      <c r="C572" s="2"/>
      <c r="D572" s="2"/>
      <c r="E572" s="2"/>
      <c r="F572" s="2"/>
      <c r="G572" s="97"/>
      <c r="H572" s="130"/>
      <c r="I572" s="130"/>
      <c r="J572" s="130"/>
      <c r="K572" s="130"/>
      <c r="L572" s="117"/>
      <c r="M572" s="6"/>
      <c r="N572" s="130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</row>
  </sheetData>
  <mergeCells count="9">
    <mergeCell ref="L2:L3"/>
    <mergeCell ref="M2:M3"/>
    <mergeCell ref="N2:N3"/>
    <mergeCell ref="A2:F2"/>
    <mergeCell ref="G2:G3"/>
    <mergeCell ref="H2:H3"/>
    <mergeCell ref="I2:I3"/>
    <mergeCell ref="J2:J3"/>
    <mergeCell ref="K2:K3"/>
  </mergeCells>
  <phoneticPr fontId="61" type="noConversion"/>
  <printOptions horizontalCentered="1"/>
  <pageMargins left="0.31496062992125984" right="0.31496062992125984" top="0.35433070866141736" bottom="0.43307086614173229" header="0.19685039370078741" footer="0.19685039370078741"/>
  <pageSetup paperSize="9" scale="8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8</vt:i4>
      </vt:variant>
    </vt:vector>
  </HeadingPairs>
  <TitlesOfParts>
    <vt:vector size="17" baseType="lpstr">
      <vt:lpstr>Schema S.P.</vt:lpstr>
      <vt:lpstr>Alimentazione SP A</vt:lpstr>
      <vt:lpstr>Alimentazione SP P</vt:lpstr>
      <vt:lpstr>Schema C.E.</vt:lpstr>
      <vt:lpstr>Alimentazione CE Costi</vt:lpstr>
      <vt:lpstr>Alimentazione CE Ricavi</vt:lpstr>
      <vt:lpstr>Rendiconto finanziario</vt:lpstr>
      <vt:lpstr>Alimentazione CE Costi_DIFF</vt:lpstr>
      <vt:lpstr>Alimentazione CE Ricavi_DIFF</vt:lpstr>
      <vt:lpstr>'Alimentazione CE Costi'!Area_stampa</vt:lpstr>
      <vt:lpstr>'Alimentazione CE Costi_DIFF'!Area_stampa</vt:lpstr>
      <vt:lpstr>'Alimentazione CE Ricavi'!Area_stampa</vt:lpstr>
      <vt:lpstr>'Alimentazione CE Ricavi_DIFF'!Area_stampa</vt:lpstr>
      <vt:lpstr>'Alimentazione CE Costi'!Titoli_stampa</vt:lpstr>
      <vt:lpstr>'Alimentazione CE Costi_DIFF'!Titoli_stampa</vt:lpstr>
      <vt:lpstr>'Alimentazione CE Ricavi'!Titoli_stampa</vt:lpstr>
      <vt:lpstr>'Alimentazione CE Ricavi_DIFF'!Titoli_stampa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Visintin Roberto</dc:creator>
  <cp:lastModifiedBy>Marina Seganti</cp:lastModifiedBy>
  <cp:lastPrinted>2019-04-26T10:20:27Z</cp:lastPrinted>
  <dcterms:created xsi:type="dcterms:W3CDTF">2001-05-28T09:29:23Z</dcterms:created>
  <dcterms:modified xsi:type="dcterms:W3CDTF">2019-05-14T10:41:58Z</dcterms:modified>
</cp:coreProperties>
</file>