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BIL18\chiusura\Integrazione al bilancio 2018\"/>
    </mc:Choice>
  </mc:AlternateContent>
  <xr:revisionPtr revIDLastSave="0" documentId="13_ncr:1_{7882A95F-5939-47DA-B17B-90B47B4A60BA}" xr6:coauthVersionLast="43" xr6:coauthVersionMax="44" xr10:uidLastSave="{00000000-0000-0000-0000-000000000000}"/>
  <bookViews>
    <workbookView xWindow="-120" yWindow="-120" windowWidth="29040" windowHeight="15840" tabRatio="973" activeTab="3" xr2:uid="{00000000-000D-0000-FFFF-FFFF00000000}"/>
  </bookViews>
  <sheets>
    <sheet name="Tabella 1" sheetId="34" r:id="rId1"/>
    <sheet name="Tabella 2" sheetId="20" r:id="rId2"/>
    <sheet name="Tabella 3" sheetId="24" r:id="rId3"/>
    <sheet name="Tabella 4" sheetId="3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33" l="1"/>
  <c r="C31" i="33"/>
  <c r="C22" i="33"/>
  <c r="D31" i="33"/>
  <c r="G35" i="34" l="1"/>
  <c r="H31" i="34"/>
  <c r="G31" i="34"/>
  <c r="H30" i="34"/>
  <c r="G30" i="34"/>
  <c r="H29" i="34"/>
  <c r="G29" i="34"/>
  <c r="G28" i="34"/>
  <c r="H20" i="34"/>
  <c r="G20" i="34"/>
  <c r="G15" i="34"/>
  <c r="G12" i="34"/>
  <c r="G11" i="34"/>
</calcChain>
</file>

<file path=xl/sharedStrings.xml><?xml version="1.0" encoding="utf-8"?>
<sst xmlns="http://schemas.openxmlformats.org/spreadsheetml/2006/main" count="169" uniqueCount="49">
  <si>
    <t>PERSONALE DIPENDENTE  (*) (Conto Annuale)</t>
  </si>
  <si>
    <t>T1</t>
  </si>
  <si>
    <t xml:space="preserve">T12 </t>
  </si>
  <si>
    <t>T13</t>
  </si>
  <si>
    <t xml:space="preserve">Numero Mensilità </t>
  </si>
  <si>
    <t>Totale Spese Accessorie</t>
  </si>
  <si>
    <t>Tipologia di Personale</t>
  </si>
  <si>
    <t>Totale Spese a Carattere Stipendiale</t>
  </si>
  <si>
    <t>RUOLO SANITARIO</t>
  </si>
  <si>
    <t>Dirigenza</t>
  </si>
  <si>
    <t>Comparto</t>
  </si>
  <si>
    <t xml:space="preserve"> - Medico - veterinaria</t>
  </si>
  <si>
    <t xml:space="preserve"> - Sanitaria</t>
  </si>
  <si>
    <t xml:space="preserve"> - Categoria Ds</t>
  </si>
  <si>
    <t xml:space="preserve"> - Categoria D</t>
  </si>
  <si>
    <t xml:space="preserve"> - Categoria C</t>
  </si>
  <si>
    <t xml:space="preserve"> - Categoria Bs</t>
  </si>
  <si>
    <t>RUOLO PROFESSIONALE</t>
  </si>
  <si>
    <t>Livello dirigenziale</t>
  </si>
  <si>
    <t>RUOLO TECNICO</t>
  </si>
  <si>
    <t xml:space="preserve"> - Categoria B</t>
  </si>
  <si>
    <t xml:space="preserve"> - Categoria A</t>
  </si>
  <si>
    <t>RUOLO AMMINISTRATIVO</t>
  </si>
  <si>
    <t>(*) E' necessario comprendere anche il personale dipendente del comparto a tempo determinato che però è rilevato nella Tabella 2 del conto annuale con diverso criterio (uomini-anno)</t>
  </si>
  <si>
    <t>PERSONALE DIPENDENTE  (Conto Annuale)</t>
  </si>
  <si>
    <t>T1A</t>
  </si>
  <si>
    <t>T1C</t>
  </si>
  <si>
    <t>PERSONALE UNIVERSITARIO (Conto Annuale T1B)</t>
  </si>
  <si>
    <t>PERSONALE CON ALTRO CONTRATTO - FORMAZIONE LAVORO (Conto Annuale T2)</t>
  </si>
  <si>
    <t>PERSONALE CON ALTRO CONTRATTO - CONTRATTO DI SOMMINISTRAZIONE (Conto Annuale T2)</t>
  </si>
  <si>
    <t>PERSONALE CON ALTRO CONTRATTO - LSU (Conto Annuale T2)</t>
  </si>
  <si>
    <t>PERSONALE IN CONVENZIONE (FLS12 quadro E per MMG e PLS)</t>
  </si>
  <si>
    <t>MEDICINA DI BASE</t>
  </si>
  <si>
    <t>MMG</t>
  </si>
  <si>
    <t>PLS</t>
  </si>
  <si>
    <t>Continuità assistenzale</t>
  </si>
  <si>
    <t>Altro</t>
  </si>
  <si>
    <t>3. Dati relativi al personale</t>
  </si>
  <si>
    <t>Personale al 31/12/2017</t>
  </si>
  <si>
    <t>Personale in comando 31/12/2017 ad altri enti</t>
  </si>
  <si>
    <t>Personale in comando 31/12/2017 da altri enti</t>
  </si>
  <si>
    <t>di cui Personale Part Time al 31/12/2017</t>
  </si>
  <si>
    <t>uomini-anno 31/12/2017</t>
  </si>
  <si>
    <t>Dati sull'occupazione al 31.12.2018</t>
  </si>
  <si>
    <t>Personale al 31/12/2018</t>
  </si>
  <si>
    <t>Personale in comando 31/12/2018 ad altri enti</t>
  </si>
  <si>
    <t>Personale in comando 31/12/2018 da altri enti</t>
  </si>
  <si>
    <t>di cui Personale Part Time al 31/12/2018</t>
  </si>
  <si>
    <t>uomini-anno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</si>
</sst>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3" fontId="3" fillId="0" borderId="3" xfId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43" fontId="3" fillId="0" borderId="2" xfId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3" fontId="3" fillId="0" borderId="5" xfId="1" applyFont="1" applyBorder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0" borderId="0" xfId="0" applyFont="1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817E3-091D-4B5D-AD9A-1C620089CE47}">
  <dimension ref="B1:H44"/>
  <sheetViews>
    <sheetView workbookViewId="0">
      <selection sqref="A1:XFD1048576"/>
    </sheetView>
  </sheetViews>
  <sheetFormatPr defaultRowHeight="12.75" x14ac:dyDescent="0.25"/>
  <cols>
    <col min="1" max="1" width="9.140625" style="1"/>
    <col min="2" max="2" width="30.5703125" style="1" customWidth="1"/>
    <col min="3" max="8" width="18.28515625" style="1" customWidth="1"/>
    <col min="9" max="10" width="19.5703125" style="1" customWidth="1"/>
    <col min="11" max="16384" width="9.140625" style="1"/>
  </cols>
  <sheetData>
    <row r="1" spans="2:8" s="1" customFormat="1" ht="18.75" x14ac:dyDescent="0.25">
      <c r="B1" s="2" t="s">
        <v>37</v>
      </c>
      <c r="C1" s="2"/>
      <c r="D1" s="2"/>
      <c r="E1" s="2"/>
      <c r="F1" s="2"/>
      <c r="G1" s="2"/>
      <c r="H1" s="2"/>
    </row>
    <row r="4" spans="2:8" s="1" customFormat="1" x14ac:dyDescent="0.25">
      <c r="B4" s="3" t="s">
        <v>43</v>
      </c>
      <c r="C4" s="4"/>
      <c r="D4" s="4"/>
      <c r="E4" s="4"/>
      <c r="F4" s="4"/>
      <c r="G4" s="4"/>
      <c r="H4" s="5"/>
    </row>
    <row r="5" spans="2:8" s="1" customFormat="1" ht="6" customHeight="1" x14ac:dyDescent="0.25"/>
    <row r="6" spans="2:8" s="1" customFormat="1" x14ac:dyDescent="0.25">
      <c r="B6" s="6" t="s">
        <v>0</v>
      </c>
      <c r="C6" s="7"/>
      <c r="D6" s="7"/>
      <c r="E6" s="7"/>
      <c r="F6" s="7"/>
      <c r="G6" s="7"/>
      <c r="H6" s="8"/>
    </row>
    <row r="7" spans="2:8" s="1" customFormat="1" x14ac:dyDescent="0.25">
      <c r="B7" s="9" t="s">
        <v>1</v>
      </c>
      <c r="C7" s="10"/>
      <c r="D7" s="10"/>
      <c r="E7" s="11"/>
      <c r="F7" s="12" t="s">
        <v>2</v>
      </c>
      <c r="G7" s="13" t="s">
        <v>2</v>
      </c>
      <c r="H7" s="14" t="s">
        <v>3</v>
      </c>
    </row>
    <row r="8" spans="2:8" s="1" customFormat="1" ht="25.5" x14ac:dyDescent="0.25">
      <c r="B8" s="15" t="s">
        <v>6</v>
      </c>
      <c r="C8" s="16" t="s">
        <v>38</v>
      </c>
      <c r="D8" s="16" t="s">
        <v>41</v>
      </c>
      <c r="E8" s="16" t="s">
        <v>44</v>
      </c>
      <c r="F8" s="16" t="s">
        <v>4</v>
      </c>
      <c r="G8" s="16" t="s">
        <v>7</v>
      </c>
      <c r="H8" s="16" t="s">
        <v>5</v>
      </c>
    </row>
    <row r="9" spans="2:8" s="1" customFormat="1" x14ac:dyDescent="0.25">
      <c r="B9" s="17" t="s">
        <v>8</v>
      </c>
      <c r="C9" s="18"/>
      <c r="D9" s="18"/>
      <c r="E9" s="18"/>
      <c r="F9" s="18"/>
      <c r="G9" s="18"/>
      <c r="H9" s="18"/>
    </row>
    <row r="10" spans="2:8" s="1" customFormat="1" x14ac:dyDescent="0.25">
      <c r="B10" s="19" t="s">
        <v>9</v>
      </c>
      <c r="C10" s="20"/>
      <c r="D10" s="20"/>
      <c r="E10" s="20"/>
      <c r="F10" s="21"/>
      <c r="G10" s="20"/>
      <c r="H10" s="20"/>
    </row>
    <row r="11" spans="2:8" s="1" customFormat="1" x14ac:dyDescent="0.25">
      <c r="B11" s="20" t="s">
        <v>11</v>
      </c>
      <c r="C11" s="20">
        <v>143</v>
      </c>
      <c r="D11" s="20">
        <v>0</v>
      </c>
      <c r="E11" s="20">
        <v>145</v>
      </c>
      <c r="F11" s="21">
        <v>1412.32</v>
      </c>
      <c r="G11" s="21">
        <f>418222+47121+633441+44392+3993551+314585</f>
        <v>5451312</v>
      </c>
      <c r="H11" s="21">
        <v>4113705</v>
      </c>
    </row>
    <row r="12" spans="2:8" s="1" customFormat="1" x14ac:dyDescent="0.25">
      <c r="B12" s="20" t="s">
        <v>12</v>
      </c>
      <c r="C12" s="20">
        <v>22</v>
      </c>
      <c r="D12" s="20">
        <v>0</v>
      </c>
      <c r="E12" s="20">
        <v>23</v>
      </c>
      <c r="F12" s="21">
        <v>178</v>
      </c>
      <c r="G12" s="21">
        <f>45309+88413+7816+267795+44925+172819+35978</f>
        <v>663055</v>
      </c>
      <c r="H12" s="21">
        <v>284762</v>
      </c>
    </row>
    <row r="13" spans="2:8" s="1" customFormat="1" x14ac:dyDescent="0.25">
      <c r="B13" s="19" t="s">
        <v>10</v>
      </c>
      <c r="C13" s="20"/>
      <c r="D13" s="20"/>
      <c r="E13" s="20"/>
      <c r="F13" s="21"/>
      <c r="G13" s="21"/>
      <c r="H13" s="21"/>
    </row>
    <row r="14" spans="2:8" s="1" customFormat="1" x14ac:dyDescent="0.25">
      <c r="B14" s="20" t="s">
        <v>13</v>
      </c>
      <c r="C14" s="20">
        <v>9</v>
      </c>
      <c r="D14" s="20">
        <v>0</v>
      </c>
      <c r="E14" s="20">
        <v>7</v>
      </c>
      <c r="F14" s="21">
        <v>93</v>
      </c>
      <c r="G14" s="21">
        <v>285255</v>
      </c>
      <c r="H14" s="21">
        <v>60888</v>
      </c>
    </row>
    <row r="15" spans="2:8" s="1" customFormat="1" x14ac:dyDescent="0.25">
      <c r="B15" s="20" t="s">
        <v>14</v>
      </c>
      <c r="C15" s="20">
        <v>318</v>
      </c>
      <c r="D15" s="20">
        <v>37</v>
      </c>
      <c r="E15" s="20">
        <v>333</v>
      </c>
      <c r="F15" s="21">
        <v>3408.06</v>
      </c>
      <c r="G15" s="21">
        <f>7731477+809693+55948+259980</f>
        <v>8857098</v>
      </c>
      <c r="H15" s="21">
        <v>1575498</v>
      </c>
    </row>
    <row r="16" spans="2:8" s="1" customFormat="1" x14ac:dyDescent="0.25">
      <c r="B16" s="20" t="s">
        <v>15</v>
      </c>
      <c r="C16" s="20">
        <v>13</v>
      </c>
      <c r="D16" s="20">
        <v>1</v>
      </c>
      <c r="E16" s="20">
        <v>9</v>
      </c>
      <c r="F16" s="21">
        <v>140.19</v>
      </c>
      <c r="G16" s="21">
        <v>340541</v>
      </c>
      <c r="H16" s="21">
        <v>30972</v>
      </c>
    </row>
    <row r="17" spans="2:8" s="1" customFormat="1" ht="13.5" thickBot="1" x14ac:dyDescent="0.3">
      <c r="B17" s="22" t="s">
        <v>16</v>
      </c>
      <c r="C17" s="22">
        <v>0</v>
      </c>
      <c r="D17" s="22">
        <v>0</v>
      </c>
      <c r="E17" s="22">
        <v>0</v>
      </c>
      <c r="F17" s="23"/>
      <c r="G17" s="23"/>
      <c r="H17" s="23"/>
    </row>
    <row r="18" spans="2:8" s="1" customFormat="1" ht="13.5" thickTop="1" x14ac:dyDescent="0.25">
      <c r="B18" s="17" t="s">
        <v>17</v>
      </c>
      <c r="C18" s="18"/>
      <c r="D18" s="18"/>
      <c r="E18" s="18"/>
      <c r="F18" s="24"/>
      <c r="G18" s="24"/>
      <c r="H18" s="24"/>
    </row>
    <row r="19" spans="2:8" s="1" customFormat="1" x14ac:dyDescent="0.25">
      <c r="B19" s="19" t="s">
        <v>9</v>
      </c>
      <c r="C19" s="20"/>
      <c r="D19" s="20"/>
      <c r="E19" s="20"/>
      <c r="F19" s="21"/>
      <c r="G19" s="21"/>
      <c r="H19" s="21"/>
    </row>
    <row r="20" spans="2:8" s="1" customFormat="1" x14ac:dyDescent="0.25">
      <c r="B20" s="20" t="s">
        <v>18</v>
      </c>
      <c r="C20" s="20">
        <v>3</v>
      </c>
      <c r="D20" s="20">
        <v>0</v>
      </c>
      <c r="E20" s="20">
        <v>3</v>
      </c>
      <c r="F20" s="21">
        <v>21</v>
      </c>
      <c r="G20" s="21">
        <f>52562+26727</f>
        <v>79289</v>
      </c>
      <c r="H20" s="21">
        <f>38335+588</f>
        <v>38923</v>
      </c>
    </row>
    <row r="21" spans="2:8" s="1" customFormat="1" x14ac:dyDescent="0.25">
      <c r="B21" s="19" t="s">
        <v>10</v>
      </c>
      <c r="C21" s="20"/>
      <c r="D21" s="20"/>
      <c r="E21" s="20"/>
      <c r="F21" s="21"/>
      <c r="G21" s="21"/>
      <c r="H21" s="21"/>
    </row>
    <row r="22" spans="2:8" s="1" customFormat="1" ht="13.5" thickBot="1" x14ac:dyDescent="0.3">
      <c r="B22" s="22" t="s">
        <v>14</v>
      </c>
      <c r="C22" s="22">
        <v>0</v>
      </c>
      <c r="D22" s="22">
        <v>0</v>
      </c>
      <c r="E22" s="22">
        <v>0</v>
      </c>
      <c r="F22" s="23">
        <v>0</v>
      </c>
      <c r="G22" s="23">
        <v>0</v>
      </c>
      <c r="H22" s="23">
        <v>0</v>
      </c>
    </row>
    <row r="23" spans="2:8" s="1" customFormat="1" ht="13.5" thickTop="1" x14ac:dyDescent="0.25">
      <c r="B23" s="17" t="s">
        <v>19</v>
      </c>
      <c r="C23" s="18"/>
      <c r="D23" s="18"/>
      <c r="E23" s="18"/>
      <c r="F23" s="24"/>
      <c r="G23" s="24"/>
      <c r="H23" s="24"/>
    </row>
    <row r="24" spans="2:8" s="1" customFormat="1" x14ac:dyDescent="0.25">
      <c r="B24" s="19" t="s">
        <v>9</v>
      </c>
      <c r="C24" s="20"/>
      <c r="D24" s="20"/>
      <c r="E24" s="20"/>
      <c r="F24" s="21"/>
      <c r="G24" s="21"/>
      <c r="H24" s="21"/>
    </row>
    <row r="25" spans="2:8" s="1" customFormat="1" x14ac:dyDescent="0.25">
      <c r="B25" s="20" t="s">
        <v>18</v>
      </c>
      <c r="C25" s="20">
        <v>1</v>
      </c>
      <c r="D25" s="20">
        <v>0</v>
      </c>
      <c r="E25" s="20">
        <v>3</v>
      </c>
      <c r="F25" s="21">
        <v>12</v>
      </c>
      <c r="G25" s="21">
        <v>43950</v>
      </c>
      <c r="H25" s="21">
        <v>11224</v>
      </c>
    </row>
    <row r="26" spans="2:8" s="1" customFormat="1" x14ac:dyDescent="0.25">
      <c r="B26" s="19" t="s">
        <v>10</v>
      </c>
      <c r="C26" s="20"/>
      <c r="D26" s="20"/>
      <c r="E26" s="20"/>
      <c r="F26" s="21"/>
      <c r="G26" s="21"/>
      <c r="H26" s="21"/>
    </row>
    <row r="27" spans="2:8" s="1" customFormat="1" x14ac:dyDescent="0.25">
      <c r="B27" s="20" t="s">
        <v>13</v>
      </c>
      <c r="C27" s="20">
        <v>1</v>
      </c>
      <c r="D27" s="20">
        <v>0</v>
      </c>
      <c r="E27" s="20">
        <v>1</v>
      </c>
      <c r="F27" s="21">
        <v>12</v>
      </c>
      <c r="G27" s="21">
        <v>41034</v>
      </c>
      <c r="H27" s="21">
        <v>1775</v>
      </c>
    </row>
    <row r="28" spans="2:8" s="1" customFormat="1" x14ac:dyDescent="0.25">
      <c r="B28" s="20" t="s">
        <v>14</v>
      </c>
      <c r="C28" s="20">
        <v>5</v>
      </c>
      <c r="D28" s="20">
        <v>0</v>
      </c>
      <c r="E28" s="20">
        <v>5</v>
      </c>
      <c r="F28" s="21">
        <v>47.59</v>
      </c>
      <c r="G28" s="21">
        <f>30628+94392</f>
        <v>125020</v>
      </c>
      <c r="H28" s="21">
        <v>15380</v>
      </c>
    </row>
    <row r="29" spans="2:8" s="1" customFormat="1" x14ac:dyDescent="0.25">
      <c r="B29" s="20" t="s">
        <v>15</v>
      </c>
      <c r="C29" s="20">
        <v>6</v>
      </c>
      <c r="D29" s="20">
        <v>0</v>
      </c>
      <c r="E29" s="20">
        <v>6</v>
      </c>
      <c r="F29" s="21">
        <v>71.87</v>
      </c>
      <c r="G29" s="21">
        <f>81635+49079+33554</f>
        <v>164268</v>
      </c>
      <c r="H29" s="21">
        <f>6786+2816+1297</f>
        <v>10899</v>
      </c>
    </row>
    <row r="30" spans="2:8" s="1" customFormat="1" x14ac:dyDescent="0.25">
      <c r="B30" s="20" t="s">
        <v>16</v>
      </c>
      <c r="C30" s="20">
        <v>77</v>
      </c>
      <c r="D30" s="20">
        <v>4</v>
      </c>
      <c r="E30" s="20">
        <v>76</v>
      </c>
      <c r="F30" s="21">
        <v>842.71</v>
      </c>
      <c r="G30" s="21">
        <f>26956+1568835</f>
        <v>1595791</v>
      </c>
      <c r="H30" s="21">
        <f>1207+340729</f>
        <v>341936</v>
      </c>
    </row>
    <row r="31" spans="2:8" s="1" customFormat="1" x14ac:dyDescent="0.25">
      <c r="B31" s="20" t="s">
        <v>20</v>
      </c>
      <c r="C31" s="20">
        <v>22</v>
      </c>
      <c r="D31" s="20">
        <v>1</v>
      </c>
      <c r="E31" s="20">
        <v>21</v>
      </c>
      <c r="F31" s="21">
        <v>253.42</v>
      </c>
      <c r="G31" s="21">
        <f>486883+25060</f>
        <v>511943</v>
      </c>
      <c r="H31" s="21">
        <f>48390+6907</f>
        <v>55297</v>
      </c>
    </row>
    <row r="32" spans="2:8" s="1" customFormat="1" ht="13.5" thickBot="1" x14ac:dyDescent="0.3">
      <c r="B32" s="22" t="s">
        <v>21</v>
      </c>
      <c r="C32" s="22">
        <v>13</v>
      </c>
      <c r="D32" s="22">
        <v>1</v>
      </c>
      <c r="E32" s="22">
        <v>12</v>
      </c>
      <c r="F32" s="23">
        <v>141</v>
      </c>
      <c r="G32" s="23">
        <v>237065</v>
      </c>
      <c r="H32" s="23">
        <v>24303</v>
      </c>
    </row>
    <row r="33" spans="2:8" s="1" customFormat="1" ht="13.5" thickTop="1" x14ac:dyDescent="0.25">
      <c r="B33" s="17" t="s">
        <v>22</v>
      </c>
      <c r="C33" s="18"/>
      <c r="D33" s="18"/>
      <c r="E33" s="18"/>
      <c r="F33" s="24"/>
      <c r="G33" s="24"/>
      <c r="H33" s="24"/>
    </row>
    <row r="34" spans="2:8" s="1" customFormat="1" x14ac:dyDescent="0.25">
      <c r="B34" s="19" t="s">
        <v>9</v>
      </c>
      <c r="C34" s="20"/>
      <c r="D34" s="20"/>
      <c r="E34" s="20"/>
      <c r="F34" s="21"/>
      <c r="G34" s="21"/>
      <c r="H34" s="21"/>
    </row>
    <row r="35" spans="2:8" s="1" customFormat="1" x14ac:dyDescent="0.25">
      <c r="B35" s="20" t="s">
        <v>18</v>
      </c>
      <c r="C35" s="20">
        <v>6</v>
      </c>
      <c r="D35" s="20">
        <v>0</v>
      </c>
      <c r="E35" s="20">
        <v>8</v>
      </c>
      <c r="F35" s="21">
        <v>28.19</v>
      </c>
      <c r="G35" s="21">
        <f>59668+44919</f>
        <v>104587</v>
      </c>
      <c r="H35" s="21">
        <v>51954</v>
      </c>
    </row>
    <row r="36" spans="2:8" s="1" customFormat="1" x14ac:dyDescent="0.25">
      <c r="B36" s="19" t="s">
        <v>10</v>
      </c>
      <c r="C36" s="20"/>
      <c r="D36" s="20"/>
      <c r="E36" s="20"/>
      <c r="F36" s="21"/>
      <c r="G36" s="21"/>
      <c r="H36" s="21"/>
    </row>
    <row r="37" spans="2:8" s="1" customFormat="1" x14ac:dyDescent="0.25">
      <c r="B37" s="20" t="s">
        <v>13</v>
      </c>
      <c r="C37" s="20">
        <v>2</v>
      </c>
      <c r="D37" s="20">
        <v>1</v>
      </c>
      <c r="E37" s="20">
        <v>1</v>
      </c>
      <c r="F37" s="21">
        <v>21.73</v>
      </c>
      <c r="G37" s="21">
        <v>67054</v>
      </c>
      <c r="H37" s="21">
        <v>12786</v>
      </c>
    </row>
    <row r="38" spans="2:8" s="1" customFormat="1" x14ac:dyDescent="0.25">
      <c r="B38" s="20" t="s">
        <v>14</v>
      </c>
      <c r="C38" s="20">
        <v>17</v>
      </c>
      <c r="D38" s="20">
        <v>2</v>
      </c>
      <c r="E38" s="20">
        <v>20</v>
      </c>
      <c r="F38" s="21">
        <v>202.28</v>
      </c>
      <c r="G38" s="21">
        <v>503669</v>
      </c>
      <c r="H38" s="21">
        <v>39190</v>
      </c>
    </row>
    <row r="39" spans="2:8" s="1" customFormat="1" x14ac:dyDescent="0.25">
      <c r="B39" s="20" t="s">
        <v>15</v>
      </c>
      <c r="C39" s="20">
        <v>25</v>
      </c>
      <c r="D39" s="20">
        <v>2</v>
      </c>
      <c r="E39" s="20">
        <v>26</v>
      </c>
      <c r="F39" s="21">
        <v>290.73</v>
      </c>
      <c r="G39" s="21">
        <v>650371</v>
      </c>
      <c r="H39" s="21">
        <v>38832</v>
      </c>
    </row>
    <row r="40" spans="2:8" s="1" customFormat="1" x14ac:dyDescent="0.25">
      <c r="B40" s="20" t="s">
        <v>16</v>
      </c>
      <c r="C40" s="20">
        <v>1</v>
      </c>
      <c r="D40" s="20">
        <v>0</v>
      </c>
      <c r="E40" s="20">
        <v>2</v>
      </c>
      <c r="F40" s="21">
        <v>12</v>
      </c>
      <c r="G40" s="21">
        <v>27977</v>
      </c>
      <c r="H40" s="21">
        <v>1217</v>
      </c>
    </row>
    <row r="41" spans="2:8" s="1" customFormat="1" x14ac:dyDescent="0.25">
      <c r="B41" s="20" t="s">
        <v>20</v>
      </c>
      <c r="C41" s="20">
        <v>19</v>
      </c>
      <c r="D41" s="20">
        <v>2</v>
      </c>
      <c r="E41" s="20">
        <v>1</v>
      </c>
      <c r="F41" s="21">
        <v>223.33</v>
      </c>
      <c r="G41" s="21">
        <v>440100</v>
      </c>
      <c r="H41" s="21">
        <v>25455</v>
      </c>
    </row>
    <row r="42" spans="2:8" s="1" customFormat="1" x14ac:dyDescent="0.25">
      <c r="B42" s="25" t="s">
        <v>21</v>
      </c>
      <c r="C42" s="25"/>
      <c r="D42" s="25"/>
      <c r="E42" s="25"/>
      <c r="F42" s="26"/>
      <c r="G42" s="26"/>
      <c r="H42" s="26"/>
    </row>
    <row r="43" spans="2:8" s="1" customFormat="1" x14ac:dyDescent="0.25">
      <c r="F43" s="27"/>
      <c r="G43" s="27"/>
      <c r="H43" s="27"/>
    </row>
    <row r="44" spans="2:8" s="1" customFormat="1" ht="26.25" customHeight="1" x14ac:dyDescent="0.25">
      <c r="B44" s="28" t="s">
        <v>23</v>
      </c>
      <c r="C44" s="28"/>
      <c r="D44" s="28"/>
      <c r="E44" s="28"/>
      <c r="F44" s="28"/>
      <c r="G44" s="28"/>
      <c r="H44" s="28"/>
    </row>
  </sheetData>
  <mergeCells count="5">
    <mergeCell ref="B1:H1"/>
    <mergeCell ref="B4:H4"/>
    <mergeCell ref="B6:H6"/>
    <mergeCell ref="B7:E7"/>
    <mergeCell ref="B44:H44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45"/>
  <sheetViews>
    <sheetView workbookViewId="0">
      <selection sqref="A1:XFD1048576"/>
    </sheetView>
  </sheetViews>
  <sheetFormatPr defaultRowHeight="12.75" x14ac:dyDescent="0.25"/>
  <cols>
    <col min="1" max="1" width="9.140625" style="1"/>
    <col min="2" max="2" width="51.85546875" style="1" customWidth="1"/>
    <col min="3" max="3" width="19.5703125" style="1" customWidth="1"/>
    <col min="4" max="4" width="16.28515625" style="1" customWidth="1"/>
    <col min="5" max="5" width="19.5703125" style="29" customWidth="1"/>
    <col min="6" max="8" width="19.5703125" style="1" customWidth="1"/>
    <col min="9" max="16384" width="9.140625" style="1"/>
  </cols>
  <sheetData>
    <row r="3" spans="2:6" s="1" customFormat="1" x14ac:dyDescent="0.25">
      <c r="B3" s="3" t="s">
        <v>43</v>
      </c>
      <c r="C3" s="4"/>
      <c r="D3" s="4"/>
      <c r="E3" s="4"/>
      <c r="F3" s="5"/>
    </row>
    <row r="4" spans="2:6" s="1" customFormat="1" ht="6" customHeight="1" x14ac:dyDescent="0.25">
      <c r="E4" s="29"/>
    </row>
    <row r="5" spans="2:6" s="1" customFormat="1" x14ac:dyDescent="0.25">
      <c r="B5" s="6" t="s">
        <v>24</v>
      </c>
      <c r="C5" s="7"/>
      <c r="D5" s="7"/>
      <c r="E5" s="7"/>
      <c r="F5" s="8"/>
    </row>
    <row r="6" spans="2:6" s="1" customFormat="1" x14ac:dyDescent="0.25">
      <c r="B6" s="30"/>
      <c r="C6" s="12" t="s">
        <v>25</v>
      </c>
      <c r="D6" s="12" t="s">
        <v>26</v>
      </c>
      <c r="E6" s="12" t="s">
        <v>25</v>
      </c>
      <c r="F6" s="31" t="s">
        <v>26</v>
      </c>
    </row>
    <row r="7" spans="2:6" s="1" customFormat="1" ht="51" x14ac:dyDescent="0.25">
      <c r="B7" s="15" t="s">
        <v>6</v>
      </c>
      <c r="C7" s="16" t="s">
        <v>39</v>
      </c>
      <c r="D7" s="16" t="s">
        <v>40</v>
      </c>
      <c r="E7" s="16" t="s">
        <v>45</v>
      </c>
      <c r="F7" s="16" t="s">
        <v>46</v>
      </c>
    </row>
    <row r="8" spans="2:6" s="1" customFormat="1" x14ac:dyDescent="0.25">
      <c r="B8" s="17" t="s">
        <v>8</v>
      </c>
      <c r="C8" s="18"/>
      <c r="D8" s="18"/>
      <c r="E8" s="32"/>
      <c r="F8" s="18"/>
    </row>
    <row r="9" spans="2:6" s="1" customFormat="1" x14ac:dyDescent="0.25">
      <c r="B9" s="19" t="s">
        <v>9</v>
      </c>
      <c r="C9" s="20"/>
      <c r="D9" s="20"/>
      <c r="E9" s="33"/>
      <c r="F9" s="20"/>
    </row>
    <row r="10" spans="2:6" s="1" customFormat="1" x14ac:dyDescent="0.25">
      <c r="B10" s="20" t="s">
        <v>11</v>
      </c>
      <c r="C10" s="20"/>
      <c r="D10" s="20"/>
      <c r="E10" s="33"/>
      <c r="F10" s="20"/>
    </row>
    <row r="11" spans="2:6" s="1" customFormat="1" x14ac:dyDescent="0.25">
      <c r="B11" s="20" t="s">
        <v>12</v>
      </c>
      <c r="C11" s="20"/>
      <c r="D11" s="20"/>
      <c r="E11" s="34"/>
      <c r="F11" s="20"/>
    </row>
    <row r="12" spans="2:6" s="1" customFormat="1" x14ac:dyDescent="0.25">
      <c r="B12" s="19" t="s">
        <v>10</v>
      </c>
      <c r="C12" s="20"/>
      <c r="D12" s="20"/>
      <c r="E12" s="33"/>
      <c r="F12" s="20"/>
    </row>
    <row r="13" spans="2:6" s="1" customFormat="1" x14ac:dyDescent="0.25">
      <c r="B13" s="20" t="s">
        <v>13</v>
      </c>
      <c r="C13" s="20"/>
      <c r="D13" s="20"/>
      <c r="E13" s="33"/>
      <c r="F13" s="20"/>
    </row>
    <row r="14" spans="2:6" s="1" customFormat="1" x14ac:dyDescent="0.25">
      <c r="B14" s="20" t="s">
        <v>14</v>
      </c>
      <c r="C14" s="33">
        <v>1</v>
      </c>
      <c r="D14" s="20"/>
      <c r="E14" s="33"/>
      <c r="F14" s="20"/>
    </row>
    <row r="15" spans="2:6" s="1" customFormat="1" x14ac:dyDescent="0.25">
      <c r="B15" s="20" t="s">
        <v>15</v>
      </c>
      <c r="C15" s="20"/>
      <c r="D15" s="20"/>
      <c r="E15" s="33"/>
      <c r="F15" s="20"/>
    </row>
    <row r="16" spans="2:6" s="1" customFormat="1" ht="13.5" thickBot="1" x14ac:dyDescent="0.3">
      <c r="B16" s="22" t="s">
        <v>16</v>
      </c>
      <c r="C16" s="22"/>
      <c r="D16" s="22"/>
      <c r="E16" s="35"/>
      <c r="F16" s="22"/>
    </row>
    <row r="17" spans="2:6" s="1" customFormat="1" ht="13.5" thickTop="1" x14ac:dyDescent="0.25">
      <c r="B17" s="17" t="s">
        <v>17</v>
      </c>
      <c r="C17" s="18"/>
      <c r="D17" s="18"/>
      <c r="E17" s="32"/>
      <c r="F17" s="18"/>
    </row>
    <row r="18" spans="2:6" s="1" customFormat="1" x14ac:dyDescent="0.25">
      <c r="B18" s="19" t="s">
        <v>9</v>
      </c>
      <c r="C18" s="20"/>
      <c r="D18" s="20"/>
      <c r="E18" s="33"/>
      <c r="F18" s="20"/>
    </row>
    <row r="19" spans="2:6" s="1" customFormat="1" x14ac:dyDescent="0.25">
      <c r="B19" s="20" t="s">
        <v>18</v>
      </c>
      <c r="C19" s="36"/>
      <c r="D19" s="20"/>
      <c r="E19" s="34"/>
      <c r="F19" s="20"/>
    </row>
    <row r="20" spans="2:6" s="1" customFormat="1" x14ac:dyDescent="0.25">
      <c r="B20" s="19" t="s">
        <v>10</v>
      </c>
      <c r="C20" s="20"/>
      <c r="D20" s="20"/>
      <c r="E20" s="33"/>
      <c r="F20" s="20"/>
    </row>
    <row r="21" spans="2:6" s="1" customFormat="1" ht="13.5" thickBot="1" x14ac:dyDescent="0.3">
      <c r="B21" s="22" t="s">
        <v>14</v>
      </c>
      <c r="C21" s="22"/>
      <c r="D21" s="22"/>
      <c r="E21" s="35"/>
      <c r="F21" s="22"/>
    </row>
    <row r="22" spans="2:6" s="1" customFormat="1" ht="13.5" thickTop="1" x14ac:dyDescent="0.25">
      <c r="B22" s="17" t="s">
        <v>19</v>
      </c>
      <c r="C22" s="18"/>
      <c r="D22" s="18"/>
      <c r="E22" s="32"/>
      <c r="F22" s="18"/>
    </row>
    <row r="23" spans="2:6" s="1" customFormat="1" x14ac:dyDescent="0.25">
      <c r="B23" s="19" t="s">
        <v>9</v>
      </c>
      <c r="C23" s="20"/>
      <c r="D23" s="20"/>
      <c r="E23" s="33"/>
      <c r="F23" s="20"/>
    </row>
    <row r="24" spans="2:6" s="1" customFormat="1" x14ac:dyDescent="0.25">
      <c r="B24" s="20" t="s">
        <v>18</v>
      </c>
      <c r="C24" s="20"/>
      <c r="D24" s="20"/>
      <c r="E24" s="33"/>
      <c r="F24" s="20"/>
    </row>
    <row r="25" spans="2:6" s="1" customFormat="1" x14ac:dyDescent="0.25">
      <c r="B25" s="19" t="s">
        <v>10</v>
      </c>
      <c r="C25" s="20"/>
      <c r="D25" s="20"/>
      <c r="E25" s="33"/>
      <c r="F25" s="20"/>
    </row>
    <row r="26" spans="2:6" s="1" customFormat="1" x14ac:dyDescent="0.25">
      <c r="B26" s="20" t="s">
        <v>13</v>
      </c>
      <c r="C26" s="20"/>
      <c r="D26" s="20"/>
      <c r="E26" s="33"/>
      <c r="F26" s="20"/>
    </row>
    <row r="27" spans="2:6" s="1" customFormat="1" x14ac:dyDescent="0.25">
      <c r="B27" s="20" t="s">
        <v>14</v>
      </c>
      <c r="C27" s="20"/>
      <c r="D27" s="20"/>
      <c r="E27" s="33"/>
      <c r="F27" s="20"/>
    </row>
    <row r="28" spans="2:6" s="1" customFormat="1" x14ac:dyDescent="0.25">
      <c r="B28" s="20" t="s">
        <v>15</v>
      </c>
      <c r="C28" s="33">
        <v>1</v>
      </c>
      <c r="D28" s="20"/>
      <c r="E28" s="33">
        <v>1</v>
      </c>
      <c r="F28" s="20"/>
    </row>
    <row r="29" spans="2:6" s="1" customFormat="1" x14ac:dyDescent="0.25">
      <c r="B29" s="20" t="s">
        <v>16</v>
      </c>
      <c r="C29" s="20"/>
      <c r="D29" s="20"/>
      <c r="E29" s="33"/>
      <c r="F29" s="20"/>
    </row>
    <row r="30" spans="2:6" s="1" customFormat="1" x14ac:dyDescent="0.25">
      <c r="B30" s="20" t="s">
        <v>20</v>
      </c>
      <c r="C30" s="33">
        <v>2</v>
      </c>
      <c r="D30" s="20"/>
      <c r="E30" s="33">
        <v>3</v>
      </c>
      <c r="F30" s="20"/>
    </row>
    <row r="31" spans="2:6" s="1" customFormat="1" ht="13.5" thickBot="1" x14ac:dyDescent="0.3">
      <c r="B31" s="22" t="s">
        <v>21</v>
      </c>
      <c r="C31" s="35"/>
      <c r="D31" s="22"/>
      <c r="E31" s="35"/>
      <c r="F31" s="22"/>
    </row>
    <row r="32" spans="2:6" s="1" customFormat="1" ht="13.5" thickTop="1" x14ac:dyDescent="0.25">
      <c r="B32" s="17" t="s">
        <v>22</v>
      </c>
      <c r="C32" s="18"/>
      <c r="D32" s="18"/>
      <c r="E32" s="32"/>
      <c r="F32" s="18"/>
    </row>
    <row r="33" spans="2:6" s="1" customFormat="1" x14ac:dyDescent="0.25">
      <c r="B33" s="19" t="s">
        <v>9</v>
      </c>
      <c r="C33" s="20"/>
      <c r="D33" s="20"/>
      <c r="E33" s="33"/>
      <c r="F33" s="20"/>
    </row>
    <row r="34" spans="2:6" s="1" customFormat="1" x14ac:dyDescent="0.25">
      <c r="B34" s="20" t="s">
        <v>18</v>
      </c>
      <c r="C34" s="20"/>
      <c r="D34" s="20"/>
      <c r="E34" s="33"/>
      <c r="F34" s="33"/>
    </row>
    <row r="35" spans="2:6" s="1" customFormat="1" x14ac:dyDescent="0.25">
      <c r="B35" s="19" t="s">
        <v>10</v>
      </c>
      <c r="C35" s="20"/>
      <c r="D35" s="20"/>
      <c r="E35" s="33"/>
      <c r="F35" s="20"/>
    </row>
    <row r="36" spans="2:6" s="1" customFormat="1" x14ac:dyDescent="0.25">
      <c r="B36" s="20" t="s">
        <v>13</v>
      </c>
      <c r="C36" s="20"/>
      <c r="D36" s="20"/>
      <c r="E36" s="33"/>
      <c r="F36" s="20"/>
    </row>
    <row r="37" spans="2:6" s="1" customFormat="1" x14ac:dyDescent="0.25">
      <c r="B37" s="20" t="s">
        <v>14</v>
      </c>
      <c r="C37" s="20"/>
      <c r="D37" s="20"/>
      <c r="E37" s="33"/>
      <c r="F37" s="20"/>
    </row>
    <row r="38" spans="2:6" s="1" customFormat="1" x14ac:dyDescent="0.25">
      <c r="B38" s="20" t="s">
        <v>15</v>
      </c>
      <c r="C38" s="20"/>
      <c r="D38" s="20"/>
      <c r="E38" s="33"/>
      <c r="F38" s="20"/>
    </row>
    <row r="39" spans="2:6" s="1" customFormat="1" x14ac:dyDescent="0.25">
      <c r="B39" s="20" t="s">
        <v>16</v>
      </c>
      <c r="C39" s="20"/>
      <c r="D39" s="20"/>
      <c r="E39" s="33"/>
      <c r="F39" s="20"/>
    </row>
    <row r="40" spans="2:6" s="1" customFormat="1" x14ac:dyDescent="0.25">
      <c r="B40" s="20" t="s">
        <v>20</v>
      </c>
      <c r="C40" s="20"/>
      <c r="D40" s="20"/>
      <c r="E40" s="33"/>
      <c r="F40" s="20"/>
    </row>
    <row r="41" spans="2:6" s="1" customFormat="1" x14ac:dyDescent="0.25">
      <c r="B41" s="25" t="s">
        <v>21</v>
      </c>
      <c r="C41" s="25"/>
      <c r="D41" s="25"/>
      <c r="E41" s="37"/>
      <c r="F41" s="25"/>
    </row>
    <row r="43" spans="2:6" s="1" customFormat="1" ht="18" customHeight="1" x14ac:dyDescent="0.25">
      <c r="B43" s="38"/>
      <c r="C43" s="38"/>
      <c r="D43" s="38"/>
      <c r="E43" s="38"/>
      <c r="F43" s="38"/>
    </row>
    <row r="44" spans="2:6" s="1" customFormat="1" ht="14.25" customHeight="1" x14ac:dyDescent="0.25">
      <c r="B44" s="39"/>
      <c r="C44" s="39"/>
      <c r="D44" s="39"/>
      <c r="E44" s="40"/>
      <c r="F44" s="41"/>
    </row>
    <row r="45" spans="2:6" s="1" customFormat="1" ht="25.5" customHeight="1" x14ac:dyDescent="0.25">
      <c r="B45" s="38"/>
      <c r="C45" s="38"/>
      <c r="D45" s="38"/>
      <c r="E45" s="40"/>
      <c r="F45" s="41"/>
    </row>
  </sheetData>
  <mergeCells count="5">
    <mergeCell ref="B3:F3"/>
    <mergeCell ref="B5:F5"/>
    <mergeCell ref="B43:F43"/>
    <mergeCell ref="B45:D45"/>
    <mergeCell ref="B44:D44"/>
  </mergeCells>
  <phoneticPr fontId="2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F16"/>
  <sheetViews>
    <sheetView workbookViewId="0">
      <selection sqref="A1:XFD1048576"/>
    </sheetView>
  </sheetViews>
  <sheetFormatPr defaultRowHeight="12.75" x14ac:dyDescent="0.2"/>
  <cols>
    <col min="1" max="1" width="9.140625" style="45"/>
    <col min="2" max="2" width="29.28515625" style="45" customWidth="1"/>
    <col min="3" max="3" width="15.28515625" style="45" customWidth="1"/>
    <col min="4" max="4" width="17.7109375" style="45" customWidth="1"/>
    <col min="5" max="5" width="17.85546875" style="45" customWidth="1"/>
    <col min="6" max="6" width="18.42578125" style="45" customWidth="1"/>
    <col min="7" max="16384" width="9.140625" style="45"/>
  </cols>
  <sheetData>
    <row r="3" spans="2:6" s="45" customFormat="1" x14ac:dyDescent="0.2">
      <c r="B3" s="42" t="s">
        <v>27</v>
      </c>
      <c r="C3" s="43"/>
      <c r="D3" s="43"/>
      <c r="E3" s="43"/>
      <c r="F3" s="44"/>
    </row>
    <row r="4" spans="2:6" s="45" customFormat="1" ht="25.5" x14ac:dyDescent="0.2">
      <c r="B4" s="15" t="s">
        <v>6</v>
      </c>
      <c r="C4" s="16" t="s">
        <v>38</v>
      </c>
      <c r="D4" s="16" t="s">
        <v>41</v>
      </c>
      <c r="E4" s="16" t="s">
        <v>44</v>
      </c>
      <c r="F4" s="16" t="s">
        <v>47</v>
      </c>
    </row>
    <row r="5" spans="2:6" s="45" customFormat="1" x14ac:dyDescent="0.2">
      <c r="B5" s="17" t="s">
        <v>8</v>
      </c>
      <c r="C5" s="18"/>
      <c r="D5" s="18"/>
      <c r="E5" s="18"/>
      <c r="F5" s="18"/>
    </row>
    <row r="6" spans="2:6" s="45" customFormat="1" x14ac:dyDescent="0.2">
      <c r="B6" s="20" t="s">
        <v>9</v>
      </c>
      <c r="C6" s="20">
        <v>12</v>
      </c>
      <c r="D6" s="20">
        <v>1</v>
      </c>
      <c r="E6" s="20">
        <v>13</v>
      </c>
      <c r="F6" s="20">
        <v>1</v>
      </c>
    </row>
    <row r="7" spans="2:6" s="45" customFormat="1" ht="13.5" thickBot="1" x14ac:dyDescent="0.25">
      <c r="B7" s="22" t="s">
        <v>10</v>
      </c>
      <c r="C7" s="22"/>
      <c r="D7" s="22"/>
      <c r="E7" s="22"/>
      <c r="F7" s="22"/>
    </row>
    <row r="8" spans="2:6" s="1" customFormat="1" ht="13.5" thickTop="1" x14ac:dyDescent="0.25">
      <c r="B8" s="17" t="s">
        <v>17</v>
      </c>
      <c r="C8" s="18"/>
      <c r="D8" s="18"/>
      <c r="E8" s="18"/>
      <c r="F8" s="18"/>
    </row>
    <row r="9" spans="2:6" s="1" customFormat="1" x14ac:dyDescent="0.25">
      <c r="B9" s="20" t="s">
        <v>9</v>
      </c>
      <c r="C9" s="20"/>
      <c r="D9" s="20"/>
      <c r="E9" s="20"/>
      <c r="F9" s="20"/>
    </row>
    <row r="10" spans="2:6" s="1" customFormat="1" ht="13.5" thickBot="1" x14ac:dyDescent="0.3">
      <c r="B10" s="22" t="s">
        <v>10</v>
      </c>
      <c r="C10" s="22"/>
      <c r="D10" s="22"/>
      <c r="E10" s="22"/>
      <c r="F10" s="22"/>
    </row>
    <row r="11" spans="2:6" s="1" customFormat="1" ht="13.5" thickTop="1" x14ac:dyDescent="0.25">
      <c r="B11" s="17" t="s">
        <v>19</v>
      </c>
      <c r="C11" s="18"/>
      <c r="D11" s="18"/>
      <c r="E11" s="18"/>
      <c r="F11" s="18"/>
    </row>
    <row r="12" spans="2:6" s="1" customFormat="1" x14ac:dyDescent="0.25">
      <c r="B12" s="20" t="s">
        <v>9</v>
      </c>
      <c r="C12" s="20"/>
      <c r="D12" s="20"/>
      <c r="E12" s="20"/>
      <c r="F12" s="20"/>
    </row>
    <row r="13" spans="2:6" s="1" customFormat="1" ht="13.5" thickBot="1" x14ac:dyDescent="0.3">
      <c r="B13" s="22" t="s">
        <v>10</v>
      </c>
      <c r="C13" s="22"/>
      <c r="D13" s="22"/>
      <c r="E13" s="22"/>
      <c r="F13" s="22"/>
    </row>
    <row r="14" spans="2:6" s="1" customFormat="1" ht="13.5" thickTop="1" x14ac:dyDescent="0.25">
      <c r="B14" s="17" t="s">
        <v>22</v>
      </c>
      <c r="C14" s="18"/>
      <c r="D14" s="18"/>
      <c r="E14" s="18"/>
      <c r="F14" s="18"/>
    </row>
    <row r="15" spans="2:6" s="1" customFormat="1" x14ac:dyDescent="0.25">
      <c r="B15" s="20" t="s">
        <v>9</v>
      </c>
      <c r="C15" s="20"/>
      <c r="D15" s="20"/>
      <c r="E15" s="20"/>
      <c r="F15" s="20"/>
    </row>
    <row r="16" spans="2:6" s="1" customFormat="1" x14ac:dyDescent="0.25">
      <c r="B16" s="25" t="s">
        <v>10</v>
      </c>
      <c r="C16" s="25"/>
      <c r="D16" s="25"/>
      <c r="E16" s="25"/>
      <c r="F16" s="25"/>
    </row>
  </sheetData>
  <mergeCells count="1">
    <mergeCell ref="B3:F3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D54"/>
  <sheetViews>
    <sheetView tabSelected="1" workbookViewId="0">
      <selection activeCell="E13" sqref="E13"/>
    </sheetView>
  </sheetViews>
  <sheetFormatPr defaultRowHeight="12.75" x14ac:dyDescent="0.2"/>
  <cols>
    <col min="1" max="1" width="9.140625" style="45"/>
    <col min="2" max="2" width="39.140625" style="45" customWidth="1"/>
    <col min="3" max="4" width="18.28515625" style="45" customWidth="1"/>
    <col min="5" max="6" width="9.140625" style="45"/>
    <col min="7" max="7" width="13.5703125" style="45" customWidth="1"/>
    <col min="8" max="16384" width="9.140625" style="45"/>
  </cols>
  <sheetData>
    <row r="3" spans="2:4" s="45" customFormat="1" ht="15" customHeight="1" x14ac:dyDescent="0.2">
      <c r="B3" s="46" t="s">
        <v>28</v>
      </c>
      <c r="C3" s="47"/>
      <c r="D3" s="48"/>
    </row>
    <row r="4" spans="2:4" s="45" customFormat="1" ht="25.5" x14ac:dyDescent="0.2">
      <c r="B4" s="49" t="s">
        <v>6</v>
      </c>
      <c r="C4" s="50" t="s">
        <v>42</v>
      </c>
      <c r="D4" s="50" t="s">
        <v>48</v>
      </c>
    </row>
    <row r="5" spans="2:4" s="45" customFormat="1" x14ac:dyDescent="0.2">
      <c r="B5" s="17" t="s">
        <v>8</v>
      </c>
      <c r="C5" s="18"/>
      <c r="D5" s="18"/>
    </row>
    <row r="6" spans="2:4" s="45" customFormat="1" x14ac:dyDescent="0.2">
      <c r="B6" s="20" t="s">
        <v>9</v>
      </c>
      <c r="C6" s="20"/>
      <c r="D6" s="20"/>
    </row>
    <row r="7" spans="2:4" s="45" customFormat="1" ht="13.5" thickBot="1" x14ac:dyDescent="0.25">
      <c r="B7" s="22" t="s">
        <v>10</v>
      </c>
      <c r="C7" s="22"/>
      <c r="D7" s="22"/>
    </row>
    <row r="8" spans="2:4" s="45" customFormat="1" ht="13.5" thickTop="1" x14ac:dyDescent="0.2">
      <c r="B8" s="17" t="s">
        <v>17</v>
      </c>
      <c r="C8" s="18"/>
      <c r="D8" s="18"/>
    </row>
    <row r="9" spans="2:4" s="45" customFormat="1" x14ac:dyDescent="0.2">
      <c r="B9" s="20" t="s">
        <v>9</v>
      </c>
      <c r="C9" s="20"/>
      <c r="D9" s="20"/>
    </row>
    <row r="10" spans="2:4" s="45" customFormat="1" ht="13.5" thickBot="1" x14ac:dyDescent="0.25">
      <c r="B10" s="22" t="s">
        <v>10</v>
      </c>
      <c r="C10" s="22"/>
      <c r="D10" s="22"/>
    </row>
    <row r="11" spans="2:4" s="45" customFormat="1" ht="13.5" thickTop="1" x14ac:dyDescent="0.2">
      <c r="B11" s="17" t="s">
        <v>19</v>
      </c>
      <c r="C11" s="18"/>
      <c r="D11" s="18"/>
    </row>
    <row r="12" spans="2:4" s="45" customFormat="1" x14ac:dyDescent="0.2">
      <c r="B12" s="20" t="s">
        <v>9</v>
      </c>
      <c r="C12" s="20"/>
      <c r="D12" s="20"/>
    </row>
    <row r="13" spans="2:4" s="45" customFormat="1" ht="13.5" thickBot="1" x14ac:dyDescent="0.25">
      <c r="B13" s="22" t="s">
        <v>10</v>
      </c>
      <c r="C13" s="22"/>
      <c r="D13" s="22"/>
    </row>
    <row r="14" spans="2:4" s="45" customFormat="1" ht="13.5" thickTop="1" x14ac:dyDescent="0.2">
      <c r="B14" s="17" t="s">
        <v>22</v>
      </c>
      <c r="C14" s="18"/>
      <c r="D14" s="18"/>
    </row>
    <row r="15" spans="2:4" s="45" customFormat="1" x14ac:dyDescent="0.2">
      <c r="B15" s="20" t="s">
        <v>9</v>
      </c>
      <c r="C15" s="20"/>
      <c r="D15" s="20"/>
    </row>
    <row r="16" spans="2:4" s="45" customFormat="1" x14ac:dyDescent="0.2">
      <c r="B16" s="25" t="s">
        <v>10</v>
      </c>
      <c r="C16" s="25"/>
      <c r="D16" s="25"/>
    </row>
    <row r="17" spans="2:4" s="45" customFormat="1" ht="11.25" customHeight="1" x14ac:dyDescent="0.2"/>
    <row r="18" spans="2:4" s="45" customFormat="1" ht="32.25" customHeight="1" x14ac:dyDescent="0.2">
      <c r="B18" s="6" t="s">
        <v>29</v>
      </c>
      <c r="C18" s="7"/>
      <c r="D18" s="8"/>
    </row>
    <row r="19" spans="2:4" s="45" customFormat="1" ht="25.5" x14ac:dyDescent="0.2">
      <c r="B19" s="49" t="s">
        <v>6</v>
      </c>
      <c r="C19" s="50" t="s">
        <v>42</v>
      </c>
      <c r="D19" s="50" t="s">
        <v>48</v>
      </c>
    </row>
    <row r="20" spans="2:4" s="45" customFormat="1" x14ac:dyDescent="0.2">
      <c r="B20" s="17" t="s">
        <v>8</v>
      </c>
      <c r="C20" s="18"/>
      <c r="D20" s="18"/>
    </row>
    <row r="21" spans="2:4" s="45" customFormat="1" x14ac:dyDescent="0.2">
      <c r="B21" s="20" t="s">
        <v>9</v>
      </c>
      <c r="C21" s="20"/>
      <c r="D21" s="20"/>
    </row>
    <row r="22" spans="2:4" s="45" customFormat="1" ht="13.5" thickBot="1" x14ac:dyDescent="0.25">
      <c r="B22" s="22" t="s">
        <v>10</v>
      </c>
      <c r="C22" s="22">
        <f>0.42+0.42+0.42+0.83</f>
        <v>2.09</v>
      </c>
      <c r="D22" s="22">
        <f>0.42+0.42+0.5</f>
        <v>1.3399999999999999</v>
      </c>
    </row>
    <row r="23" spans="2:4" s="45" customFormat="1" ht="13.5" thickTop="1" x14ac:dyDescent="0.2">
      <c r="B23" s="17" t="s">
        <v>17</v>
      </c>
      <c r="C23" s="18"/>
      <c r="D23" s="18"/>
    </row>
    <row r="24" spans="2:4" s="45" customFormat="1" x14ac:dyDescent="0.2">
      <c r="B24" s="20" t="s">
        <v>9</v>
      </c>
      <c r="C24" s="20"/>
      <c r="D24" s="20"/>
    </row>
    <row r="25" spans="2:4" s="45" customFormat="1" ht="13.5" thickBot="1" x14ac:dyDescent="0.25">
      <c r="B25" s="22" t="s">
        <v>10</v>
      </c>
      <c r="C25" s="22"/>
      <c r="D25" s="22"/>
    </row>
    <row r="26" spans="2:4" s="45" customFormat="1" ht="13.5" thickTop="1" x14ac:dyDescent="0.2">
      <c r="B26" s="17" t="s">
        <v>19</v>
      </c>
      <c r="C26" s="18"/>
      <c r="D26" s="18"/>
    </row>
    <row r="27" spans="2:4" s="45" customFormat="1" x14ac:dyDescent="0.2">
      <c r="B27" s="20" t="s">
        <v>9</v>
      </c>
      <c r="C27" s="20"/>
      <c r="D27" s="20"/>
    </row>
    <row r="28" spans="2:4" s="45" customFormat="1" ht="13.5" thickBot="1" x14ac:dyDescent="0.25">
      <c r="B28" s="22" t="s">
        <v>10</v>
      </c>
      <c r="C28" s="22"/>
      <c r="D28" s="22"/>
    </row>
    <row r="29" spans="2:4" s="45" customFormat="1" ht="13.5" thickTop="1" x14ac:dyDescent="0.2">
      <c r="B29" s="17" t="s">
        <v>22</v>
      </c>
      <c r="C29" s="18"/>
      <c r="D29" s="18"/>
    </row>
    <row r="30" spans="2:4" s="45" customFormat="1" x14ac:dyDescent="0.2">
      <c r="B30" s="20" t="s">
        <v>9</v>
      </c>
      <c r="C30" s="20"/>
      <c r="D30" s="20"/>
    </row>
    <row r="31" spans="2:4" s="45" customFormat="1" x14ac:dyDescent="0.2">
      <c r="B31" s="25" t="s">
        <v>10</v>
      </c>
      <c r="C31" s="25">
        <f>1+1+1+1+1+1+1+0.17+0.92+0.58+0.67</f>
        <v>9.34</v>
      </c>
      <c r="D31" s="25">
        <f>0.33+0.67+0.92+1+1+1+1+1+0.17+1+0.92+0.08</f>
        <v>9.09</v>
      </c>
    </row>
    <row r="32" spans="2:4" s="45" customFormat="1" ht="6" customHeight="1" x14ac:dyDescent="0.2"/>
    <row r="33" spans="2:4" s="45" customFormat="1" x14ac:dyDescent="0.2">
      <c r="B33" s="6" t="s">
        <v>30</v>
      </c>
      <c r="C33" s="7"/>
      <c r="D33" s="8"/>
    </row>
    <row r="34" spans="2:4" s="45" customFormat="1" ht="25.5" x14ac:dyDescent="0.2">
      <c r="B34" s="49" t="s">
        <v>6</v>
      </c>
      <c r="C34" s="50" t="s">
        <v>42</v>
      </c>
      <c r="D34" s="50" t="s">
        <v>48</v>
      </c>
    </row>
    <row r="35" spans="2:4" s="45" customFormat="1" x14ac:dyDescent="0.2">
      <c r="B35" s="17" t="s">
        <v>8</v>
      </c>
      <c r="C35" s="18"/>
      <c r="D35" s="18"/>
    </row>
    <row r="36" spans="2:4" s="45" customFormat="1" x14ac:dyDescent="0.2">
      <c r="B36" s="20" t="s">
        <v>9</v>
      </c>
      <c r="C36" s="20"/>
      <c r="D36" s="20"/>
    </row>
    <row r="37" spans="2:4" s="45" customFormat="1" ht="13.5" thickBot="1" x14ac:dyDescent="0.25">
      <c r="B37" s="22" t="s">
        <v>10</v>
      </c>
      <c r="C37" s="22"/>
      <c r="D37" s="22"/>
    </row>
    <row r="38" spans="2:4" s="45" customFormat="1" ht="13.5" thickTop="1" x14ac:dyDescent="0.2">
      <c r="B38" s="17" t="s">
        <v>17</v>
      </c>
      <c r="C38" s="18"/>
      <c r="D38" s="18"/>
    </row>
    <row r="39" spans="2:4" s="45" customFormat="1" x14ac:dyDescent="0.2">
      <c r="B39" s="20" t="s">
        <v>9</v>
      </c>
      <c r="C39" s="20"/>
      <c r="D39" s="20"/>
    </row>
    <row r="40" spans="2:4" s="45" customFormat="1" ht="13.5" thickBot="1" x14ac:dyDescent="0.25">
      <c r="B40" s="22" t="s">
        <v>10</v>
      </c>
      <c r="C40" s="22"/>
      <c r="D40" s="22"/>
    </row>
    <row r="41" spans="2:4" s="45" customFormat="1" ht="13.5" thickTop="1" x14ac:dyDescent="0.2">
      <c r="B41" s="17" t="s">
        <v>19</v>
      </c>
      <c r="C41" s="18"/>
      <c r="D41" s="18"/>
    </row>
    <row r="42" spans="2:4" s="45" customFormat="1" x14ac:dyDescent="0.2">
      <c r="B42" s="20" t="s">
        <v>9</v>
      </c>
      <c r="C42" s="20"/>
      <c r="D42" s="20"/>
    </row>
    <row r="43" spans="2:4" s="45" customFormat="1" ht="13.5" thickBot="1" x14ac:dyDescent="0.25">
      <c r="B43" s="22" t="s">
        <v>10</v>
      </c>
      <c r="C43" s="22"/>
      <c r="D43" s="22"/>
    </row>
    <row r="44" spans="2:4" s="45" customFormat="1" ht="13.5" thickTop="1" x14ac:dyDescent="0.2">
      <c r="B44" s="17" t="s">
        <v>22</v>
      </c>
      <c r="C44" s="18"/>
      <c r="D44" s="18"/>
    </row>
    <row r="45" spans="2:4" s="45" customFormat="1" x14ac:dyDescent="0.2">
      <c r="B45" s="20" t="s">
        <v>9</v>
      </c>
      <c r="C45" s="20"/>
      <c r="D45" s="20"/>
    </row>
    <row r="46" spans="2:4" s="45" customFormat="1" x14ac:dyDescent="0.2">
      <c r="B46" s="25" t="s">
        <v>10</v>
      </c>
      <c r="C46" s="25"/>
      <c r="D46" s="25"/>
    </row>
    <row r="47" spans="2:4" s="45" customFormat="1" ht="6.75" customHeight="1" x14ac:dyDescent="0.2"/>
    <row r="48" spans="2:4" s="45" customFormat="1" x14ac:dyDescent="0.2">
      <c r="B48" s="6" t="s">
        <v>31</v>
      </c>
      <c r="C48" s="7"/>
      <c r="D48" s="8"/>
    </row>
    <row r="49" spans="2:4" s="45" customFormat="1" ht="25.5" x14ac:dyDescent="0.2">
      <c r="B49" s="49" t="s">
        <v>6</v>
      </c>
      <c r="C49" s="50" t="s">
        <v>42</v>
      </c>
      <c r="D49" s="50" t="s">
        <v>48</v>
      </c>
    </row>
    <row r="50" spans="2:4" s="45" customFormat="1" x14ac:dyDescent="0.2">
      <c r="B50" s="17" t="s">
        <v>32</v>
      </c>
      <c r="C50" s="18"/>
      <c r="D50" s="18"/>
    </row>
    <row r="51" spans="2:4" s="45" customFormat="1" x14ac:dyDescent="0.2">
      <c r="B51" s="20" t="s">
        <v>33</v>
      </c>
      <c r="C51" s="20"/>
      <c r="D51" s="20"/>
    </row>
    <row r="52" spans="2:4" s="45" customFormat="1" x14ac:dyDescent="0.2">
      <c r="B52" s="20" t="s">
        <v>34</v>
      </c>
      <c r="C52" s="20"/>
      <c r="D52" s="20"/>
    </row>
    <row r="53" spans="2:4" s="45" customFormat="1" x14ac:dyDescent="0.2">
      <c r="B53" s="20" t="s">
        <v>35</v>
      </c>
      <c r="C53" s="20"/>
      <c r="D53" s="20"/>
    </row>
    <row r="54" spans="2:4" s="45" customFormat="1" x14ac:dyDescent="0.2">
      <c r="B54" s="25" t="s">
        <v>36</v>
      </c>
      <c r="C54" s="25"/>
      <c r="D54" s="25"/>
    </row>
  </sheetData>
  <mergeCells count="4">
    <mergeCell ref="B3:D3"/>
    <mergeCell ref="B18:D18"/>
    <mergeCell ref="B33:D33"/>
    <mergeCell ref="B48:D4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Tabella 1</vt:lpstr>
      <vt:lpstr>Tabella 2</vt:lpstr>
      <vt:lpstr>Tabella 3</vt:lpstr>
      <vt:lpstr>Tabella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TLC</dc:creator>
  <cp:lastModifiedBy>Marina Seganti</cp:lastModifiedBy>
  <cp:lastPrinted>2019-09-04T11:37:25Z</cp:lastPrinted>
  <dcterms:created xsi:type="dcterms:W3CDTF">2016-01-28T15:04:16Z</dcterms:created>
  <dcterms:modified xsi:type="dcterms:W3CDTF">2019-09-04T11:38:19Z</dcterms:modified>
</cp:coreProperties>
</file>